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120a90.gyosei.nishi.or.jp\share5\00111030契約管理課\00111030契約管理課_3\■検査T\●規程・要領等改正\●03 通知等（設計契約関連）\週休２日工事\7　ホームページ掲載用\変更（2023・R5年8月1日）\2　HPアップロード用\"/>
    </mc:Choice>
  </mc:AlternateContent>
  <bookViews>
    <workbookView xWindow="-120" yWindow="-120" windowWidth="29040" windowHeight="15840" activeTab="2"/>
  </bookViews>
  <sheets>
    <sheet name="週休２日工事実績表" sheetId="3" r:id="rId1"/>
    <sheet name="週休２日工事実績表_2年" sheetId="1" r:id="rId2"/>
    <sheet name="週休２日工事実績表 (記入例)" sheetId="4" r:id="rId3"/>
  </sheets>
  <definedNames>
    <definedName name="_xlnm.Print_Area" localSheetId="0">週休２日工事実績表!$A$1:$AJ$42</definedName>
    <definedName name="_xlnm.Print_Area" localSheetId="2">'週休２日工事実績表 (記入例)'!$A$1:$AJ$42</definedName>
    <definedName name="_xlnm.Print_Area" localSheetId="1">週休２日工事実績表_2年!$A$1:$AJ$110</definedName>
    <definedName name="_xlnm.Print_Titles" localSheetId="0">週休２日工事実績表!$1:$5</definedName>
    <definedName name="_xlnm.Print_Titles" localSheetId="2">'週休２日工事実績表 (記入例)'!$1:$5</definedName>
    <definedName name="_xlnm.Print_Titles" localSheetId="1">週休２日工事実績表_2年!$1:$5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8" i="1" l="1"/>
  <c r="AI12" i="4" l="1"/>
  <c r="AI28" i="4"/>
  <c r="AI38" i="4"/>
  <c r="AH38" i="4"/>
  <c r="A40" i="4"/>
  <c r="A6" i="4"/>
  <c r="AH16" i="4"/>
  <c r="AH12" i="4"/>
  <c r="AI8" i="4"/>
  <c r="AH8" i="4"/>
  <c r="X37" i="3" l="1"/>
  <c r="AJ75" i="1"/>
  <c r="AJ71" i="1"/>
  <c r="AJ67" i="1"/>
  <c r="AJ63" i="1"/>
  <c r="AJ59" i="1"/>
  <c r="AJ55" i="1"/>
  <c r="AJ51" i="1"/>
  <c r="AJ47" i="1"/>
  <c r="AJ43" i="1"/>
  <c r="AJ39" i="1"/>
  <c r="AJ35" i="1"/>
  <c r="AJ31" i="1"/>
  <c r="AJ27" i="1"/>
  <c r="AJ23" i="1"/>
  <c r="AJ19" i="1"/>
  <c r="AJ15" i="1"/>
  <c r="AJ11" i="1"/>
  <c r="AJ7" i="1"/>
  <c r="AJ31" i="3"/>
  <c r="AJ27" i="3"/>
  <c r="AJ23" i="3"/>
  <c r="AJ19" i="3"/>
  <c r="AJ15" i="3"/>
  <c r="AJ11" i="3"/>
  <c r="AJ7" i="3"/>
  <c r="AJ37" i="3" s="1"/>
  <c r="AI100" i="1" l="1"/>
  <c r="AI96" i="1"/>
  <c r="AI92" i="1"/>
  <c r="AI88" i="1"/>
  <c r="AI84" i="1"/>
  <c r="AI80" i="1"/>
  <c r="AI76" i="1"/>
  <c r="AI75" i="1"/>
  <c r="AI72" i="1"/>
  <c r="AI71" i="1"/>
  <c r="AI68" i="1"/>
  <c r="AI67" i="1"/>
  <c r="AI64" i="1"/>
  <c r="AI63" i="1"/>
  <c r="AI60" i="1"/>
  <c r="AI59" i="1"/>
  <c r="AI56" i="1"/>
  <c r="AI55" i="1"/>
  <c r="AI52" i="1"/>
  <c r="AI51" i="1"/>
  <c r="AI48" i="1"/>
  <c r="AI47" i="1"/>
  <c r="AI44" i="1"/>
  <c r="AI43" i="1"/>
  <c r="AI40" i="1"/>
  <c r="AI39" i="1"/>
  <c r="AI36" i="1"/>
  <c r="AI35" i="1"/>
  <c r="AI32" i="1"/>
  <c r="AI28" i="1"/>
  <c r="AI24" i="1"/>
  <c r="AI20" i="1"/>
  <c r="AI16" i="1"/>
  <c r="AI12" i="1"/>
  <c r="AI8" i="1"/>
  <c r="AI7" i="1"/>
  <c r="AI32" i="3"/>
  <c r="AI28" i="3"/>
  <c r="AI24" i="3"/>
  <c r="AI20" i="3"/>
  <c r="AI16" i="3"/>
  <c r="AI12" i="3"/>
  <c r="AI8" i="3"/>
  <c r="AI7" i="3"/>
  <c r="AI32" i="4"/>
  <c r="AI24" i="4"/>
  <c r="AI20" i="4"/>
  <c r="AI16" i="4"/>
  <c r="A41" i="4"/>
  <c r="AH32" i="4"/>
  <c r="AH28" i="4"/>
  <c r="AH24" i="4"/>
  <c r="AH20" i="4"/>
  <c r="A7" i="4"/>
  <c r="AH4" i="4"/>
  <c r="AH3" i="4" s="1"/>
  <c r="P3" i="4"/>
  <c r="P4" i="4" s="1"/>
  <c r="S3" i="4" s="1"/>
  <c r="S4" i="4" s="1"/>
  <c r="A41" i="3"/>
  <c r="A40" i="3"/>
  <c r="AH32" i="3"/>
  <c r="AH28" i="3"/>
  <c r="AH24" i="3"/>
  <c r="AH20" i="3"/>
  <c r="AH16" i="3"/>
  <c r="AH12" i="3"/>
  <c r="AH8" i="3"/>
  <c r="A7" i="3"/>
  <c r="A11" i="3" s="1"/>
  <c r="A6" i="3"/>
  <c r="A11" i="4" l="1"/>
  <c r="H6" i="4"/>
  <c r="H7" i="4" s="1"/>
  <c r="AG6" i="4"/>
  <c r="AG7" i="4" s="1"/>
  <c r="A15" i="4"/>
  <c r="D6" i="4"/>
  <c r="D7" i="4" s="1"/>
  <c r="F6" i="4"/>
  <c r="F7" i="4" s="1"/>
  <c r="J6" i="4"/>
  <c r="J7" i="4" s="1"/>
  <c r="L6" i="4"/>
  <c r="L7" i="4" s="1"/>
  <c r="N6" i="4"/>
  <c r="N7" i="4" s="1"/>
  <c r="P6" i="4"/>
  <c r="P7" i="4" s="1"/>
  <c r="R6" i="4"/>
  <c r="R7" i="4" s="1"/>
  <c r="T6" i="4"/>
  <c r="T7" i="4" s="1"/>
  <c r="V6" i="4"/>
  <c r="V7" i="4" s="1"/>
  <c r="X6" i="4"/>
  <c r="X7" i="4" s="1"/>
  <c r="Z6" i="4"/>
  <c r="Z7" i="4" s="1"/>
  <c r="AB6" i="4"/>
  <c r="AB7" i="4" s="1"/>
  <c r="AD6" i="4"/>
  <c r="AD7" i="4" s="1"/>
  <c r="AF6" i="4"/>
  <c r="AF7" i="4" s="1"/>
  <c r="C6" i="4"/>
  <c r="E6" i="4"/>
  <c r="E7" i="4" s="1"/>
  <c r="G6" i="4"/>
  <c r="G7" i="4" s="1"/>
  <c r="I6" i="4"/>
  <c r="I7" i="4" s="1"/>
  <c r="K6" i="4"/>
  <c r="K7" i="4" s="1"/>
  <c r="M6" i="4"/>
  <c r="M7" i="4" s="1"/>
  <c r="O6" i="4"/>
  <c r="O7" i="4" s="1"/>
  <c r="Q6" i="4"/>
  <c r="Q7" i="4" s="1"/>
  <c r="S6" i="4"/>
  <c r="S7" i="4" s="1"/>
  <c r="U6" i="4"/>
  <c r="U7" i="4" s="1"/>
  <c r="W6" i="4"/>
  <c r="W7" i="4" s="1"/>
  <c r="Y6" i="4"/>
  <c r="Y7" i="4" s="1"/>
  <c r="AA6" i="4"/>
  <c r="AA7" i="4" s="1"/>
  <c r="AC6" i="4"/>
  <c r="AC7" i="4" s="1"/>
  <c r="AE6" i="4"/>
  <c r="AE7" i="4" s="1"/>
  <c r="A10" i="4"/>
  <c r="A15" i="3"/>
  <c r="AG6" i="3"/>
  <c r="AG7" i="3" s="1"/>
  <c r="AE6" i="3"/>
  <c r="AE7" i="3" s="1"/>
  <c r="AC6" i="3"/>
  <c r="AC7" i="3" s="1"/>
  <c r="AA6" i="3"/>
  <c r="AA7" i="3" s="1"/>
  <c r="Y6" i="3"/>
  <c r="Y7" i="3" s="1"/>
  <c r="W6" i="3"/>
  <c r="W7" i="3" s="1"/>
  <c r="U6" i="3"/>
  <c r="U7" i="3" s="1"/>
  <c r="S6" i="3"/>
  <c r="S7" i="3" s="1"/>
  <c r="Q6" i="3"/>
  <c r="Q7" i="3" s="1"/>
  <c r="O6" i="3"/>
  <c r="O7" i="3" s="1"/>
  <c r="M6" i="3"/>
  <c r="M7" i="3" s="1"/>
  <c r="K6" i="3"/>
  <c r="K7" i="3" s="1"/>
  <c r="I6" i="3"/>
  <c r="I7" i="3" s="1"/>
  <c r="G6" i="3"/>
  <c r="G7" i="3" s="1"/>
  <c r="E6" i="3"/>
  <c r="E7" i="3" s="1"/>
  <c r="C6" i="3"/>
  <c r="C7" i="3" s="1"/>
  <c r="F6" i="3"/>
  <c r="F7" i="3" s="1"/>
  <c r="J6" i="3"/>
  <c r="J7" i="3" s="1"/>
  <c r="N6" i="3"/>
  <c r="N7" i="3" s="1"/>
  <c r="R6" i="3"/>
  <c r="R7" i="3" s="1"/>
  <c r="V6" i="3"/>
  <c r="V7" i="3" s="1"/>
  <c r="Z6" i="3"/>
  <c r="Z7" i="3" s="1"/>
  <c r="AD6" i="3"/>
  <c r="AD7" i="3" s="1"/>
  <c r="D6" i="3"/>
  <c r="D7" i="3" s="1"/>
  <c r="H6" i="3"/>
  <c r="H7" i="3" s="1"/>
  <c r="L6" i="3"/>
  <c r="L7" i="3" s="1"/>
  <c r="P6" i="3"/>
  <c r="P7" i="3" s="1"/>
  <c r="T6" i="3"/>
  <c r="T7" i="3" s="1"/>
  <c r="X6" i="3"/>
  <c r="X7" i="3" s="1"/>
  <c r="AB6" i="3"/>
  <c r="AB7" i="3" s="1"/>
  <c r="AF6" i="3"/>
  <c r="AF7" i="3" s="1"/>
  <c r="AH38" i="3"/>
  <c r="A10" i="3"/>
  <c r="A14" i="3" s="1"/>
  <c r="AI38" i="3"/>
  <c r="A109" i="1"/>
  <c r="A108" i="1"/>
  <c r="AH100" i="1"/>
  <c r="AH96" i="1"/>
  <c r="AH92" i="1"/>
  <c r="AH88" i="1"/>
  <c r="AH84" i="1"/>
  <c r="AH80" i="1"/>
  <c r="AH76" i="1"/>
  <c r="AH72" i="1"/>
  <c r="AH68" i="1"/>
  <c r="AH64" i="1"/>
  <c r="AH60" i="1"/>
  <c r="AH56" i="1"/>
  <c r="AH52" i="1"/>
  <c r="AH48" i="1"/>
  <c r="AH44" i="1"/>
  <c r="AH40" i="1"/>
  <c r="AH36" i="1"/>
  <c r="AH32" i="1"/>
  <c r="AH28" i="1"/>
  <c r="AH24" i="1"/>
  <c r="AH20" i="1"/>
  <c r="AH16" i="1"/>
  <c r="AI106" i="1"/>
  <c r="AH8" i="1"/>
  <c r="AH12" i="1"/>
  <c r="A7" i="1"/>
  <c r="A6" i="1"/>
  <c r="C7" i="4" l="1"/>
  <c r="AJ7" i="4"/>
  <c r="AF38" i="4"/>
  <c r="X38" i="4" s="1"/>
  <c r="AH106" i="1"/>
  <c r="AF106" i="1" s="1"/>
  <c r="X106" i="1" s="1"/>
  <c r="Z106" i="1" s="1"/>
  <c r="AG10" i="4"/>
  <c r="AG11" i="4" s="1"/>
  <c r="AE10" i="4"/>
  <c r="AE11" i="4" s="1"/>
  <c r="AC10" i="4"/>
  <c r="AC11" i="4" s="1"/>
  <c r="AA10" i="4"/>
  <c r="AA11" i="4" s="1"/>
  <c r="Y10" i="4"/>
  <c r="Y11" i="4" s="1"/>
  <c r="W10" i="4"/>
  <c r="W11" i="4" s="1"/>
  <c r="U10" i="4"/>
  <c r="U11" i="4" s="1"/>
  <c r="S10" i="4"/>
  <c r="S11" i="4" s="1"/>
  <c r="Q10" i="4"/>
  <c r="Q11" i="4" s="1"/>
  <c r="O10" i="4"/>
  <c r="O11" i="4" s="1"/>
  <c r="M10" i="4"/>
  <c r="M11" i="4" s="1"/>
  <c r="K10" i="4"/>
  <c r="K11" i="4" s="1"/>
  <c r="I10" i="4"/>
  <c r="I11" i="4" s="1"/>
  <c r="G10" i="4"/>
  <c r="G11" i="4" s="1"/>
  <c r="E10" i="4"/>
  <c r="E11" i="4" s="1"/>
  <c r="C10" i="4"/>
  <c r="AD10" i="4"/>
  <c r="AD11" i="4" s="1"/>
  <c r="Z10" i="4"/>
  <c r="Z11" i="4" s="1"/>
  <c r="V10" i="4"/>
  <c r="V11" i="4" s="1"/>
  <c r="R10" i="4"/>
  <c r="R11" i="4" s="1"/>
  <c r="N10" i="4"/>
  <c r="N11" i="4" s="1"/>
  <c r="J10" i="4"/>
  <c r="J11" i="4" s="1"/>
  <c r="F10" i="4"/>
  <c r="F11" i="4" s="1"/>
  <c r="AF10" i="4"/>
  <c r="AF11" i="4" s="1"/>
  <c r="AB10" i="4"/>
  <c r="AB11" i="4" s="1"/>
  <c r="X10" i="4"/>
  <c r="X11" i="4" s="1"/>
  <c r="T10" i="4"/>
  <c r="T11" i="4" s="1"/>
  <c r="P10" i="4"/>
  <c r="P11" i="4" s="1"/>
  <c r="L10" i="4"/>
  <c r="L11" i="4" s="1"/>
  <c r="H10" i="4"/>
  <c r="H11" i="4" s="1"/>
  <c r="D10" i="4"/>
  <c r="D11" i="4" s="1"/>
  <c r="A14" i="4"/>
  <c r="A19" i="4"/>
  <c r="A18" i="4"/>
  <c r="AF38" i="3"/>
  <c r="X38" i="3" s="1"/>
  <c r="Z38" i="3" s="1"/>
  <c r="AH7" i="3"/>
  <c r="AG14" i="3"/>
  <c r="AG15" i="3" s="1"/>
  <c r="AE14" i="3"/>
  <c r="AE15" i="3" s="1"/>
  <c r="AC14" i="3"/>
  <c r="AC15" i="3" s="1"/>
  <c r="AA14" i="3"/>
  <c r="AA15" i="3" s="1"/>
  <c r="Y14" i="3"/>
  <c r="Y15" i="3" s="1"/>
  <c r="W14" i="3"/>
  <c r="W15" i="3" s="1"/>
  <c r="U14" i="3"/>
  <c r="U15" i="3" s="1"/>
  <c r="S14" i="3"/>
  <c r="S15" i="3" s="1"/>
  <c r="Q14" i="3"/>
  <c r="Q15" i="3" s="1"/>
  <c r="O14" i="3"/>
  <c r="O15" i="3" s="1"/>
  <c r="M14" i="3"/>
  <c r="M15" i="3" s="1"/>
  <c r="K14" i="3"/>
  <c r="K15" i="3" s="1"/>
  <c r="I14" i="3"/>
  <c r="I15" i="3" s="1"/>
  <c r="G14" i="3"/>
  <c r="G15" i="3" s="1"/>
  <c r="E14" i="3"/>
  <c r="E15" i="3" s="1"/>
  <c r="C14" i="3"/>
  <c r="C15" i="3" s="1"/>
  <c r="AF14" i="3"/>
  <c r="AF15" i="3" s="1"/>
  <c r="AB14" i="3"/>
  <c r="AB15" i="3" s="1"/>
  <c r="X14" i="3"/>
  <c r="X15" i="3" s="1"/>
  <c r="T14" i="3"/>
  <c r="T15" i="3" s="1"/>
  <c r="P14" i="3"/>
  <c r="P15" i="3" s="1"/>
  <c r="L14" i="3"/>
  <c r="L15" i="3" s="1"/>
  <c r="H14" i="3"/>
  <c r="H15" i="3" s="1"/>
  <c r="D14" i="3"/>
  <c r="D15" i="3" s="1"/>
  <c r="AD14" i="3"/>
  <c r="AD15" i="3" s="1"/>
  <c r="Z14" i="3"/>
  <c r="Z15" i="3" s="1"/>
  <c r="V14" i="3"/>
  <c r="V15" i="3" s="1"/>
  <c r="R14" i="3"/>
  <c r="R15" i="3" s="1"/>
  <c r="N14" i="3"/>
  <c r="N15" i="3" s="1"/>
  <c r="J14" i="3"/>
  <c r="J15" i="3" s="1"/>
  <c r="F14" i="3"/>
  <c r="F15" i="3" s="1"/>
  <c r="AG10" i="3"/>
  <c r="AG11" i="3" s="1"/>
  <c r="AE10" i="3"/>
  <c r="AE11" i="3" s="1"/>
  <c r="AC10" i="3"/>
  <c r="AC11" i="3" s="1"/>
  <c r="AA10" i="3"/>
  <c r="AA11" i="3" s="1"/>
  <c r="Y10" i="3"/>
  <c r="Y11" i="3" s="1"/>
  <c r="W10" i="3"/>
  <c r="W11" i="3" s="1"/>
  <c r="U10" i="3"/>
  <c r="U11" i="3" s="1"/>
  <c r="S10" i="3"/>
  <c r="S11" i="3" s="1"/>
  <c r="Q10" i="3"/>
  <c r="Q11" i="3" s="1"/>
  <c r="O10" i="3"/>
  <c r="O11" i="3" s="1"/>
  <c r="M10" i="3"/>
  <c r="M11" i="3" s="1"/>
  <c r="K10" i="3"/>
  <c r="K11" i="3" s="1"/>
  <c r="I10" i="3"/>
  <c r="I11" i="3" s="1"/>
  <c r="G10" i="3"/>
  <c r="G11" i="3" s="1"/>
  <c r="E10" i="3"/>
  <c r="E11" i="3" s="1"/>
  <c r="C10" i="3"/>
  <c r="C11" i="3" s="1"/>
  <c r="AD10" i="3"/>
  <c r="AD11" i="3" s="1"/>
  <c r="Z10" i="3"/>
  <c r="Z11" i="3" s="1"/>
  <c r="V10" i="3"/>
  <c r="V11" i="3" s="1"/>
  <c r="R10" i="3"/>
  <c r="R11" i="3" s="1"/>
  <c r="N10" i="3"/>
  <c r="N11" i="3" s="1"/>
  <c r="J10" i="3"/>
  <c r="J11" i="3" s="1"/>
  <c r="F10" i="3"/>
  <c r="F11" i="3" s="1"/>
  <c r="AF10" i="3"/>
  <c r="AF11" i="3" s="1"/>
  <c r="AB10" i="3"/>
  <c r="AB11" i="3" s="1"/>
  <c r="X10" i="3"/>
  <c r="X11" i="3" s="1"/>
  <c r="T10" i="3"/>
  <c r="T11" i="3" s="1"/>
  <c r="P10" i="3"/>
  <c r="P11" i="3" s="1"/>
  <c r="L10" i="3"/>
  <c r="L11" i="3" s="1"/>
  <c r="H10" i="3"/>
  <c r="H11" i="3" s="1"/>
  <c r="D10" i="3"/>
  <c r="D11" i="3" s="1"/>
  <c r="A19" i="3"/>
  <c r="A18" i="3"/>
  <c r="AF6" i="1"/>
  <c r="A10" i="1"/>
  <c r="H6" i="1"/>
  <c r="H7" i="1" s="1"/>
  <c r="A11" i="1"/>
  <c r="F6" i="1"/>
  <c r="F7" i="1" s="1"/>
  <c r="P6" i="1"/>
  <c r="P7" i="1" s="1"/>
  <c r="X6" i="1"/>
  <c r="X7" i="1" s="1"/>
  <c r="AF7" i="1"/>
  <c r="P10" i="1"/>
  <c r="P11" i="1" s="1"/>
  <c r="V10" i="1"/>
  <c r="V11" i="1" s="1"/>
  <c r="AC6" i="1"/>
  <c r="AC7" i="1" s="1"/>
  <c r="U6" i="1"/>
  <c r="U7" i="1" s="1"/>
  <c r="M6" i="1"/>
  <c r="M7" i="1" s="1"/>
  <c r="E6" i="1"/>
  <c r="E7" i="1" s="1"/>
  <c r="AB6" i="1"/>
  <c r="AB7" i="1" s="1"/>
  <c r="T6" i="1"/>
  <c r="T7" i="1" s="1"/>
  <c r="L6" i="1"/>
  <c r="L7" i="1" s="1"/>
  <c r="D6" i="1"/>
  <c r="D7" i="1" s="1"/>
  <c r="AG6" i="1"/>
  <c r="AG7" i="1" s="1"/>
  <c r="Y6" i="1"/>
  <c r="Y7" i="1" s="1"/>
  <c r="Q6" i="1"/>
  <c r="Q7" i="1" s="1"/>
  <c r="I6" i="1"/>
  <c r="I7" i="1" s="1"/>
  <c r="AE6" i="1"/>
  <c r="AE7" i="1" s="1"/>
  <c r="AA6" i="1"/>
  <c r="AA7" i="1" s="1"/>
  <c r="W6" i="1"/>
  <c r="W7" i="1" s="1"/>
  <c r="S6" i="1"/>
  <c r="S7" i="1" s="1"/>
  <c r="O6" i="1"/>
  <c r="O7" i="1" s="1"/>
  <c r="K6" i="1"/>
  <c r="K7" i="1" s="1"/>
  <c r="G6" i="1"/>
  <c r="G7" i="1" s="1"/>
  <c r="C6" i="1"/>
  <c r="C7" i="1" s="1"/>
  <c r="AD6" i="1"/>
  <c r="AD7" i="1" s="1"/>
  <c r="Z6" i="1"/>
  <c r="Z7" i="1" s="1"/>
  <c r="V6" i="1"/>
  <c r="V7" i="1" s="1"/>
  <c r="R6" i="1"/>
  <c r="R7" i="1" s="1"/>
  <c r="N6" i="1"/>
  <c r="N7" i="1" s="1"/>
  <c r="J6" i="1"/>
  <c r="J7" i="1" s="1"/>
  <c r="C11" i="4" l="1"/>
  <c r="AI11" i="4" s="1"/>
  <c r="AJ11" i="4"/>
  <c r="AI7" i="4"/>
  <c r="AH7" i="4"/>
  <c r="AI15" i="3"/>
  <c r="AI11" i="3"/>
  <c r="AG18" i="4"/>
  <c r="AG19" i="4" s="1"/>
  <c r="AE18" i="4"/>
  <c r="AE19" i="4" s="1"/>
  <c r="AC18" i="4"/>
  <c r="AC19" i="4" s="1"/>
  <c r="AA18" i="4"/>
  <c r="AA19" i="4" s="1"/>
  <c r="Y18" i="4"/>
  <c r="Y19" i="4" s="1"/>
  <c r="W18" i="4"/>
  <c r="W19" i="4" s="1"/>
  <c r="U18" i="4"/>
  <c r="U19" i="4" s="1"/>
  <c r="S18" i="4"/>
  <c r="S19" i="4" s="1"/>
  <c r="Q18" i="4"/>
  <c r="Q19" i="4" s="1"/>
  <c r="O18" i="4"/>
  <c r="O19" i="4" s="1"/>
  <c r="M18" i="4"/>
  <c r="M19" i="4" s="1"/>
  <c r="K18" i="4"/>
  <c r="K19" i="4" s="1"/>
  <c r="I18" i="4"/>
  <c r="I19" i="4" s="1"/>
  <c r="G18" i="4"/>
  <c r="G19" i="4" s="1"/>
  <c r="E18" i="4"/>
  <c r="E19" i="4" s="1"/>
  <c r="C18" i="4"/>
  <c r="AD18" i="4"/>
  <c r="AD19" i="4" s="1"/>
  <c r="Z18" i="4"/>
  <c r="Z19" i="4" s="1"/>
  <c r="V18" i="4"/>
  <c r="V19" i="4" s="1"/>
  <c r="R18" i="4"/>
  <c r="R19" i="4" s="1"/>
  <c r="N18" i="4"/>
  <c r="N19" i="4" s="1"/>
  <c r="J18" i="4"/>
  <c r="J19" i="4" s="1"/>
  <c r="F18" i="4"/>
  <c r="F19" i="4" s="1"/>
  <c r="AF18" i="4"/>
  <c r="AF19" i="4" s="1"/>
  <c r="AB18" i="4"/>
  <c r="AB19" i="4" s="1"/>
  <c r="X18" i="4"/>
  <c r="X19" i="4" s="1"/>
  <c r="T18" i="4"/>
  <c r="T19" i="4" s="1"/>
  <c r="P18" i="4"/>
  <c r="P19" i="4" s="1"/>
  <c r="L18" i="4"/>
  <c r="L19" i="4" s="1"/>
  <c r="H18" i="4"/>
  <c r="H19" i="4" s="1"/>
  <c r="D18" i="4"/>
  <c r="D19" i="4" s="1"/>
  <c r="AG14" i="4"/>
  <c r="AG15" i="4" s="1"/>
  <c r="AE14" i="4"/>
  <c r="AE15" i="4" s="1"/>
  <c r="AC14" i="4"/>
  <c r="AC15" i="4" s="1"/>
  <c r="AA14" i="4"/>
  <c r="AA15" i="4" s="1"/>
  <c r="Y14" i="4"/>
  <c r="Y15" i="4" s="1"/>
  <c r="W14" i="4"/>
  <c r="W15" i="4" s="1"/>
  <c r="U14" i="4"/>
  <c r="U15" i="4" s="1"/>
  <c r="S14" i="4"/>
  <c r="S15" i="4" s="1"/>
  <c r="Q14" i="4"/>
  <c r="Q15" i="4" s="1"/>
  <c r="O14" i="4"/>
  <c r="O15" i="4" s="1"/>
  <c r="M14" i="4"/>
  <c r="M15" i="4" s="1"/>
  <c r="K14" i="4"/>
  <c r="K15" i="4" s="1"/>
  <c r="I14" i="4"/>
  <c r="I15" i="4" s="1"/>
  <c r="G14" i="4"/>
  <c r="G15" i="4" s="1"/>
  <c r="E14" i="4"/>
  <c r="E15" i="4" s="1"/>
  <c r="C14" i="4"/>
  <c r="AF14" i="4"/>
  <c r="AF15" i="4" s="1"/>
  <c r="AB14" i="4"/>
  <c r="AB15" i="4" s="1"/>
  <c r="X14" i="4"/>
  <c r="X15" i="4" s="1"/>
  <c r="T14" i="4"/>
  <c r="T15" i="4" s="1"/>
  <c r="P14" i="4"/>
  <c r="P15" i="4" s="1"/>
  <c r="L14" i="4"/>
  <c r="L15" i="4" s="1"/>
  <c r="H14" i="4"/>
  <c r="H15" i="4" s="1"/>
  <c r="D14" i="4"/>
  <c r="D15" i="4" s="1"/>
  <c r="AD14" i="4"/>
  <c r="AD15" i="4" s="1"/>
  <c r="Z14" i="4"/>
  <c r="Z15" i="4" s="1"/>
  <c r="V14" i="4"/>
  <c r="V15" i="4" s="1"/>
  <c r="R14" i="4"/>
  <c r="R15" i="4" s="1"/>
  <c r="N14" i="4"/>
  <c r="N15" i="4" s="1"/>
  <c r="J14" i="4"/>
  <c r="J15" i="4" s="1"/>
  <c r="F14" i="4"/>
  <c r="F15" i="4" s="1"/>
  <c r="A23" i="4"/>
  <c r="A22" i="4"/>
  <c r="C10" i="1"/>
  <c r="C11" i="1" s="1"/>
  <c r="U10" i="1"/>
  <c r="U11" i="1" s="1"/>
  <c r="S10" i="1"/>
  <c r="S11" i="1" s="1"/>
  <c r="F10" i="1"/>
  <c r="F11" i="1" s="1"/>
  <c r="AG10" i="1"/>
  <c r="AG11" i="1" s="1"/>
  <c r="D10" i="1"/>
  <c r="D11" i="1" s="1"/>
  <c r="A23" i="3"/>
  <c r="A22" i="3"/>
  <c r="AH11" i="3"/>
  <c r="AG18" i="3"/>
  <c r="AG19" i="3" s="1"/>
  <c r="AE18" i="3"/>
  <c r="AE19" i="3" s="1"/>
  <c r="AC18" i="3"/>
  <c r="AC19" i="3" s="1"/>
  <c r="AA18" i="3"/>
  <c r="AA19" i="3" s="1"/>
  <c r="Y18" i="3"/>
  <c r="Y19" i="3" s="1"/>
  <c r="W18" i="3"/>
  <c r="W19" i="3" s="1"/>
  <c r="U18" i="3"/>
  <c r="U19" i="3" s="1"/>
  <c r="S18" i="3"/>
  <c r="S19" i="3" s="1"/>
  <c r="Q18" i="3"/>
  <c r="Q19" i="3" s="1"/>
  <c r="O18" i="3"/>
  <c r="O19" i="3" s="1"/>
  <c r="M18" i="3"/>
  <c r="M19" i="3" s="1"/>
  <c r="K18" i="3"/>
  <c r="K19" i="3" s="1"/>
  <c r="I18" i="3"/>
  <c r="I19" i="3" s="1"/>
  <c r="G18" i="3"/>
  <c r="G19" i="3" s="1"/>
  <c r="E18" i="3"/>
  <c r="E19" i="3" s="1"/>
  <c r="C18" i="3"/>
  <c r="C19" i="3" s="1"/>
  <c r="AD18" i="3"/>
  <c r="AD19" i="3" s="1"/>
  <c r="Z18" i="3"/>
  <c r="Z19" i="3" s="1"/>
  <c r="V18" i="3"/>
  <c r="V19" i="3" s="1"/>
  <c r="R18" i="3"/>
  <c r="R19" i="3" s="1"/>
  <c r="N18" i="3"/>
  <c r="N19" i="3" s="1"/>
  <c r="J18" i="3"/>
  <c r="J19" i="3" s="1"/>
  <c r="F18" i="3"/>
  <c r="F19" i="3" s="1"/>
  <c r="AF18" i="3"/>
  <c r="AF19" i="3" s="1"/>
  <c r="AB18" i="3"/>
  <c r="AB19" i="3" s="1"/>
  <c r="X18" i="3"/>
  <c r="X19" i="3" s="1"/>
  <c r="T18" i="3"/>
  <c r="T19" i="3" s="1"/>
  <c r="P18" i="3"/>
  <c r="P19" i="3" s="1"/>
  <c r="L18" i="3"/>
  <c r="L19" i="3" s="1"/>
  <c r="H18" i="3"/>
  <c r="H19" i="3" s="1"/>
  <c r="D18" i="3"/>
  <c r="D19" i="3" s="1"/>
  <c r="AH15" i="3"/>
  <c r="G10" i="1"/>
  <c r="G11" i="1" s="1"/>
  <c r="N10" i="1"/>
  <c r="N11" i="1" s="1"/>
  <c r="AC10" i="1"/>
  <c r="M10" i="1"/>
  <c r="M11" i="1" s="1"/>
  <c r="X10" i="1"/>
  <c r="X11" i="1" s="1"/>
  <c r="H10" i="1"/>
  <c r="H11" i="1" s="1"/>
  <c r="AA10" i="1"/>
  <c r="AA11" i="1" s="1"/>
  <c r="K10" i="1"/>
  <c r="K11" i="1" s="1"/>
  <c r="R10" i="1"/>
  <c r="R11" i="1" s="1"/>
  <c r="AF10" i="1"/>
  <c r="AF11" i="1" s="1"/>
  <c r="Q10" i="1"/>
  <c r="Q11" i="1" s="1"/>
  <c r="AB10" i="1"/>
  <c r="L10" i="1"/>
  <c r="L11" i="1" s="1"/>
  <c r="AE10" i="1"/>
  <c r="AE11" i="1" s="1"/>
  <c r="O10" i="1"/>
  <c r="O11" i="1" s="1"/>
  <c r="Z10" i="1"/>
  <c r="Z11" i="1" s="1"/>
  <c r="J10" i="1"/>
  <c r="J11" i="1" s="1"/>
  <c r="Y10" i="1"/>
  <c r="Y11" i="1" s="1"/>
  <c r="I10" i="1"/>
  <c r="I11" i="1" s="1"/>
  <c r="T10" i="1"/>
  <c r="T11" i="1" s="1"/>
  <c r="E10" i="1"/>
  <c r="E11" i="1" s="1"/>
  <c r="W10" i="1"/>
  <c r="W11" i="1" s="1"/>
  <c r="AH7" i="1"/>
  <c r="AD10" i="1"/>
  <c r="AD11" i="1" s="1"/>
  <c r="A15" i="1"/>
  <c r="A14" i="1"/>
  <c r="AB11" i="1"/>
  <c r="AC11" i="1"/>
  <c r="C15" i="4" l="1"/>
  <c r="AI15" i="4" s="1"/>
  <c r="AJ15" i="4"/>
  <c r="C19" i="4"/>
  <c r="AJ19" i="4" s="1"/>
  <c r="AH11" i="4"/>
  <c r="AI11" i="1"/>
  <c r="AI19" i="3"/>
  <c r="A27" i="4"/>
  <c r="A26" i="4"/>
  <c r="AI19" i="4"/>
  <c r="AG22" i="4"/>
  <c r="AG23" i="4" s="1"/>
  <c r="AE22" i="4"/>
  <c r="AE23" i="4" s="1"/>
  <c r="AC22" i="4"/>
  <c r="AC23" i="4" s="1"/>
  <c r="AA22" i="4"/>
  <c r="AA23" i="4" s="1"/>
  <c r="Y22" i="4"/>
  <c r="Y23" i="4" s="1"/>
  <c r="W22" i="4"/>
  <c r="W23" i="4" s="1"/>
  <c r="U22" i="4"/>
  <c r="U23" i="4" s="1"/>
  <c r="S22" i="4"/>
  <c r="S23" i="4" s="1"/>
  <c r="Q22" i="4"/>
  <c r="Q23" i="4" s="1"/>
  <c r="O22" i="4"/>
  <c r="O23" i="4" s="1"/>
  <c r="M22" i="4"/>
  <c r="M23" i="4" s="1"/>
  <c r="K22" i="4"/>
  <c r="K23" i="4" s="1"/>
  <c r="I22" i="4"/>
  <c r="I23" i="4" s="1"/>
  <c r="G22" i="4"/>
  <c r="G23" i="4" s="1"/>
  <c r="E22" i="4"/>
  <c r="E23" i="4" s="1"/>
  <c r="C22" i="4"/>
  <c r="AF22" i="4"/>
  <c r="AF23" i="4" s="1"/>
  <c r="AB22" i="4"/>
  <c r="AB23" i="4" s="1"/>
  <c r="X22" i="4"/>
  <c r="X23" i="4" s="1"/>
  <c r="T22" i="4"/>
  <c r="T23" i="4" s="1"/>
  <c r="P22" i="4"/>
  <c r="P23" i="4" s="1"/>
  <c r="L22" i="4"/>
  <c r="L23" i="4" s="1"/>
  <c r="H22" i="4"/>
  <c r="H23" i="4" s="1"/>
  <c r="D22" i="4"/>
  <c r="D23" i="4" s="1"/>
  <c r="AD22" i="4"/>
  <c r="AD23" i="4" s="1"/>
  <c r="Z22" i="4"/>
  <c r="Z23" i="4" s="1"/>
  <c r="V22" i="4"/>
  <c r="V23" i="4" s="1"/>
  <c r="R22" i="4"/>
  <c r="R23" i="4" s="1"/>
  <c r="N22" i="4"/>
  <c r="N23" i="4" s="1"/>
  <c r="J22" i="4"/>
  <c r="J23" i="4" s="1"/>
  <c r="F22" i="4"/>
  <c r="F23" i="4" s="1"/>
  <c r="AH15" i="4"/>
  <c r="AG22" i="3"/>
  <c r="AG23" i="3" s="1"/>
  <c r="AE22" i="3"/>
  <c r="AE23" i="3" s="1"/>
  <c r="AC22" i="3"/>
  <c r="AC23" i="3" s="1"/>
  <c r="AA22" i="3"/>
  <c r="AA23" i="3" s="1"/>
  <c r="Y22" i="3"/>
  <c r="Y23" i="3" s="1"/>
  <c r="W22" i="3"/>
  <c r="W23" i="3" s="1"/>
  <c r="U22" i="3"/>
  <c r="U23" i="3" s="1"/>
  <c r="S22" i="3"/>
  <c r="S23" i="3" s="1"/>
  <c r="Q22" i="3"/>
  <c r="Q23" i="3" s="1"/>
  <c r="O22" i="3"/>
  <c r="O23" i="3" s="1"/>
  <c r="M22" i="3"/>
  <c r="M23" i="3" s="1"/>
  <c r="K22" i="3"/>
  <c r="K23" i="3" s="1"/>
  <c r="I22" i="3"/>
  <c r="I23" i="3" s="1"/>
  <c r="G22" i="3"/>
  <c r="G23" i="3" s="1"/>
  <c r="E22" i="3"/>
  <c r="E23" i="3" s="1"/>
  <c r="C22" i="3"/>
  <c r="C23" i="3" s="1"/>
  <c r="AF22" i="3"/>
  <c r="AF23" i="3" s="1"/>
  <c r="AB22" i="3"/>
  <c r="AB23" i="3" s="1"/>
  <c r="X22" i="3"/>
  <c r="X23" i="3" s="1"/>
  <c r="T22" i="3"/>
  <c r="T23" i="3" s="1"/>
  <c r="P22" i="3"/>
  <c r="P23" i="3" s="1"/>
  <c r="L22" i="3"/>
  <c r="L23" i="3" s="1"/>
  <c r="H22" i="3"/>
  <c r="H23" i="3" s="1"/>
  <c r="D22" i="3"/>
  <c r="D23" i="3" s="1"/>
  <c r="AD22" i="3"/>
  <c r="AD23" i="3" s="1"/>
  <c r="Z22" i="3"/>
  <c r="Z23" i="3" s="1"/>
  <c r="V22" i="3"/>
  <c r="V23" i="3" s="1"/>
  <c r="R22" i="3"/>
  <c r="R23" i="3" s="1"/>
  <c r="N22" i="3"/>
  <c r="N23" i="3" s="1"/>
  <c r="J22" i="3"/>
  <c r="J23" i="3" s="1"/>
  <c r="F22" i="3"/>
  <c r="F23" i="3" s="1"/>
  <c r="AH19" i="3"/>
  <c r="A27" i="3"/>
  <c r="A26" i="3"/>
  <c r="AH11" i="1"/>
  <c r="AG14" i="1"/>
  <c r="AG15" i="1" s="1"/>
  <c r="O14" i="1"/>
  <c r="O15" i="1" s="1"/>
  <c r="AE14" i="1"/>
  <c r="AE15" i="1" s="1"/>
  <c r="R14" i="1"/>
  <c r="R15" i="1" s="1"/>
  <c r="D14" i="1"/>
  <c r="D15" i="1" s="1"/>
  <c r="T14" i="1"/>
  <c r="T15" i="1" s="1"/>
  <c r="E14" i="1"/>
  <c r="E15" i="1" s="1"/>
  <c r="U14" i="1"/>
  <c r="U15" i="1" s="1"/>
  <c r="C14" i="1"/>
  <c r="C15" i="1" s="1"/>
  <c r="S14" i="1"/>
  <c r="S15" i="1" s="1"/>
  <c r="F14" i="1"/>
  <c r="F15" i="1" s="1"/>
  <c r="V14" i="1"/>
  <c r="V15" i="1" s="1"/>
  <c r="H14" i="1"/>
  <c r="H15" i="1" s="1"/>
  <c r="X14" i="1"/>
  <c r="X15" i="1" s="1"/>
  <c r="I14" i="1"/>
  <c r="I15" i="1" s="1"/>
  <c r="Y14" i="1"/>
  <c r="Y15" i="1" s="1"/>
  <c r="G14" i="1"/>
  <c r="G15" i="1" s="1"/>
  <c r="J14" i="1"/>
  <c r="J15" i="1" s="1"/>
  <c r="L14" i="1"/>
  <c r="L15" i="1" s="1"/>
  <c r="M14" i="1"/>
  <c r="M15" i="1" s="1"/>
  <c r="K14" i="1"/>
  <c r="K15" i="1" s="1"/>
  <c r="N14" i="1"/>
  <c r="N15" i="1" s="1"/>
  <c r="P14" i="1"/>
  <c r="P15" i="1" s="1"/>
  <c r="Q14" i="1"/>
  <c r="Q15" i="1" s="1"/>
  <c r="Z14" i="1"/>
  <c r="Z15" i="1" s="1"/>
  <c r="AD14" i="1"/>
  <c r="AD15" i="1" s="1"/>
  <c r="W14" i="1"/>
  <c r="W15" i="1" s="1"/>
  <c r="AB14" i="1"/>
  <c r="AB15" i="1" s="1"/>
  <c r="AC14" i="1"/>
  <c r="AC15" i="1" s="1"/>
  <c r="AA14" i="1"/>
  <c r="AA15" i="1" s="1"/>
  <c r="AF14" i="1"/>
  <c r="AF15" i="1" s="1"/>
  <c r="A19" i="1"/>
  <c r="A18" i="1"/>
  <c r="AH19" i="4" l="1"/>
  <c r="C23" i="4"/>
  <c r="AH23" i="4" s="1"/>
  <c r="AJ23" i="4"/>
  <c r="AI23" i="4"/>
  <c r="AI15" i="1"/>
  <c r="AI23" i="3"/>
  <c r="A30" i="3"/>
  <c r="A31" i="3"/>
  <c r="A31" i="4"/>
  <c r="A30" i="4"/>
  <c r="AF26" i="4"/>
  <c r="AF27" i="4" s="1"/>
  <c r="AD26" i="4"/>
  <c r="AD27" i="4" s="1"/>
  <c r="AB26" i="4"/>
  <c r="AB27" i="4" s="1"/>
  <c r="Z26" i="4"/>
  <c r="Z27" i="4" s="1"/>
  <c r="X26" i="4"/>
  <c r="X27" i="4" s="1"/>
  <c r="V26" i="4"/>
  <c r="V27" i="4" s="1"/>
  <c r="T26" i="4"/>
  <c r="T27" i="4" s="1"/>
  <c r="R26" i="4"/>
  <c r="R27" i="4" s="1"/>
  <c r="P26" i="4"/>
  <c r="P27" i="4" s="1"/>
  <c r="N26" i="4"/>
  <c r="N27" i="4" s="1"/>
  <c r="L26" i="4"/>
  <c r="L27" i="4" s="1"/>
  <c r="J26" i="4"/>
  <c r="J27" i="4" s="1"/>
  <c r="H26" i="4"/>
  <c r="H27" i="4" s="1"/>
  <c r="F26" i="4"/>
  <c r="F27" i="4" s="1"/>
  <c r="D26" i="4"/>
  <c r="D27" i="4" s="1"/>
  <c r="AE26" i="4"/>
  <c r="AE27" i="4" s="1"/>
  <c r="AA26" i="4"/>
  <c r="AA27" i="4" s="1"/>
  <c r="W26" i="4"/>
  <c r="W27" i="4" s="1"/>
  <c r="S26" i="4"/>
  <c r="S27" i="4" s="1"/>
  <c r="O26" i="4"/>
  <c r="O27" i="4" s="1"/>
  <c r="K26" i="4"/>
  <c r="K27" i="4" s="1"/>
  <c r="G26" i="4"/>
  <c r="G27" i="4" s="1"/>
  <c r="C26" i="4"/>
  <c r="AC26" i="4"/>
  <c r="AC27" i="4" s="1"/>
  <c r="U26" i="4"/>
  <c r="U27" i="4" s="1"/>
  <c r="M26" i="4"/>
  <c r="M27" i="4" s="1"/>
  <c r="E26" i="4"/>
  <c r="E27" i="4" s="1"/>
  <c r="AG26" i="4"/>
  <c r="AG27" i="4" s="1"/>
  <c r="Y26" i="4"/>
  <c r="Y27" i="4" s="1"/>
  <c r="Q26" i="4"/>
  <c r="Q27" i="4" s="1"/>
  <c r="I26" i="4"/>
  <c r="I27" i="4" s="1"/>
  <c r="AG26" i="3"/>
  <c r="AG27" i="3" s="1"/>
  <c r="AE26" i="3"/>
  <c r="AE27" i="3" s="1"/>
  <c r="AC26" i="3"/>
  <c r="AC27" i="3" s="1"/>
  <c r="AA26" i="3"/>
  <c r="AA27" i="3" s="1"/>
  <c r="Y26" i="3"/>
  <c r="Y27" i="3" s="1"/>
  <c r="W26" i="3"/>
  <c r="W27" i="3" s="1"/>
  <c r="U26" i="3"/>
  <c r="U27" i="3" s="1"/>
  <c r="S26" i="3"/>
  <c r="S27" i="3" s="1"/>
  <c r="Q26" i="3"/>
  <c r="Q27" i="3" s="1"/>
  <c r="O26" i="3"/>
  <c r="O27" i="3" s="1"/>
  <c r="M26" i="3"/>
  <c r="M27" i="3" s="1"/>
  <c r="K26" i="3"/>
  <c r="K27" i="3" s="1"/>
  <c r="I26" i="3"/>
  <c r="I27" i="3" s="1"/>
  <c r="G26" i="3"/>
  <c r="G27" i="3" s="1"/>
  <c r="E26" i="3"/>
  <c r="E27" i="3" s="1"/>
  <c r="C26" i="3"/>
  <c r="C27" i="3" s="1"/>
  <c r="AD26" i="3"/>
  <c r="AD27" i="3" s="1"/>
  <c r="Z26" i="3"/>
  <c r="Z27" i="3" s="1"/>
  <c r="V26" i="3"/>
  <c r="V27" i="3" s="1"/>
  <c r="R26" i="3"/>
  <c r="R27" i="3" s="1"/>
  <c r="N26" i="3"/>
  <c r="N27" i="3" s="1"/>
  <c r="J26" i="3"/>
  <c r="J27" i="3" s="1"/>
  <c r="F26" i="3"/>
  <c r="F27" i="3" s="1"/>
  <c r="AF26" i="3"/>
  <c r="AF27" i="3" s="1"/>
  <c r="AB26" i="3"/>
  <c r="AB27" i="3" s="1"/>
  <c r="X26" i="3"/>
  <c r="X27" i="3" s="1"/>
  <c r="T26" i="3"/>
  <c r="T27" i="3" s="1"/>
  <c r="P26" i="3"/>
  <c r="P27" i="3" s="1"/>
  <c r="L26" i="3"/>
  <c r="L27" i="3" s="1"/>
  <c r="H26" i="3"/>
  <c r="H27" i="3" s="1"/>
  <c r="D26" i="3"/>
  <c r="D27" i="3" s="1"/>
  <c r="AH23" i="3"/>
  <c r="A23" i="1"/>
  <c r="A22" i="1"/>
  <c r="AF18" i="1"/>
  <c r="AF19" i="1" s="1"/>
  <c r="Y18" i="1"/>
  <c r="Y19" i="1" s="1"/>
  <c r="I18" i="1"/>
  <c r="I19" i="1" s="1"/>
  <c r="AC18" i="1"/>
  <c r="AC19" i="1" s="1"/>
  <c r="M18" i="1"/>
  <c r="M19" i="1" s="1"/>
  <c r="U18" i="1"/>
  <c r="U19" i="1" s="1"/>
  <c r="E18" i="1"/>
  <c r="E19" i="1" s="1"/>
  <c r="AG18" i="1"/>
  <c r="AG19" i="1" s="1"/>
  <c r="Q18" i="1"/>
  <c r="Q19" i="1" s="1"/>
  <c r="V18" i="1"/>
  <c r="V19" i="1" s="1"/>
  <c r="O18" i="1"/>
  <c r="O19" i="1" s="1"/>
  <c r="AE18" i="1"/>
  <c r="AE19" i="1" s="1"/>
  <c r="Z18" i="1"/>
  <c r="Z19" i="1" s="1"/>
  <c r="L18" i="1"/>
  <c r="L19" i="1" s="1"/>
  <c r="AB18" i="1"/>
  <c r="AB19" i="1" s="1"/>
  <c r="C18" i="1"/>
  <c r="C19" i="1" s="1"/>
  <c r="S18" i="1"/>
  <c r="S19" i="1" s="1"/>
  <c r="J18" i="1"/>
  <c r="J19" i="1" s="1"/>
  <c r="AD18" i="1"/>
  <c r="AD19" i="1" s="1"/>
  <c r="P18" i="1"/>
  <c r="P19" i="1" s="1"/>
  <c r="W18" i="1"/>
  <c r="W19" i="1" s="1"/>
  <c r="D18" i="1"/>
  <c r="D19" i="1" s="1"/>
  <c r="F18" i="1"/>
  <c r="F19" i="1" s="1"/>
  <c r="AA18" i="1"/>
  <c r="AA19" i="1" s="1"/>
  <c r="H18" i="1"/>
  <c r="H19" i="1" s="1"/>
  <c r="G18" i="1"/>
  <c r="G19" i="1" s="1"/>
  <c r="T18" i="1"/>
  <c r="T19" i="1" s="1"/>
  <c r="K18" i="1"/>
  <c r="K19" i="1" s="1"/>
  <c r="R18" i="1"/>
  <c r="R19" i="1" s="1"/>
  <c r="X18" i="1"/>
  <c r="X19" i="1" s="1"/>
  <c r="N18" i="1"/>
  <c r="N19" i="1" s="1"/>
  <c r="AH15" i="1"/>
  <c r="C27" i="4" l="1"/>
  <c r="AI27" i="4" s="1"/>
  <c r="AJ27" i="4"/>
  <c r="AI19" i="1"/>
  <c r="AI27" i="3"/>
  <c r="AH27" i="4"/>
  <c r="AF30" i="4"/>
  <c r="AF31" i="4" s="1"/>
  <c r="AD30" i="4"/>
  <c r="AD31" i="4" s="1"/>
  <c r="AB30" i="4"/>
  <c r="AB31" i="4" s="1"/>
  <c r="Z30" i="4"/>
  <c r="Z31" i="4" s="1"/>
  <c r="X30" i="4"/>
  <c r="X31" i="4" s="1"/>
  <c r="V30" i="4"/>
  <c r="V31" i="4" s="1"/>
  <c r="T30" i="4"/>
  <c r="T31" i="4" s="1"/>
  <c r="R30" i="4"/>
  <c r="R31" i="4" s="1"/>
  <c r="P30" i="4"/>
  <c r="P31" i="4" s="1"/>
  <c r="N30" i="4"/>
  <c r="N31" i="4" s="1"/>
  <c r="L30" i="4"/>
  <c r="L31" i="4" s="1"/>
  <c r="J30" i="4"/>
  <c r="J31" i="4" s="1"/>
  <c r="H30" i="4"/>
  <c r="H31" i="4" s="1"/>
  <c r="F30" i="4"/>
  <c r="F31" i="4" s="1"/>
  <c r="D30" i="4"/>
  <c r="D31" i="4" s="1"/>
  <c r="AG30" i="4"/>
  <c r="AG31" i="4" s="1"/>
  <c r="AC30" i="4"/>
  <c r="AC31" i="4" s="1"/>
  <c r="Y30" i="4"/>
  <c r="Y31" i="4" s="1"/>
  <c r="U30" i="4"/>
  <c r="U31" i="4" s="1"/>
  <c r="Q30" i="4"/>
  <c r="Q31" i="4" s="1"/>
  <c r="M30" i="4"/>
  <c r="M31" i="4" s="1"/>
  <c r="I30" i="4"/>
  <c r="I31" i="4" s="1"/>
  <c r="E30" i="4"/>
  <c r="E31" i="4" s="1"/>
  <c r="AA30" i="4"/>
  <c r="AA31" i="4" s="1"/>
  <c r="S30" i="4"/>
  <c r="S31" i="4" s="1"/>
  <c r="K30" i="4"/>
  <c r="K31" i="4" s="1"/>
  <c r="C30" i="4"/>
  <c r="AE30" i="4"/>
  <c r="AE31" i="4" s="1"/>
  <c r="W30" i="4"/>
  <c r="W31" i="4" s="1"/>
  <c r="O30" i="4"/>
  <c r="O31" i="4" s="1"/>
  <c r="G30" i="4"/>
  <c r="G31" i="4" s="1"/>
  <c r="AH27" i="3"/>
  <c r="AH19" i="1"/>
  <c r="AF22" i="1"/>
  <c r="AF23" i="1" s="1"/>
  <c r="V22" i="1"/>
  <c r="V23" i="1" s="1"/>
  <c r="F22" i="1"/>
  <c r="F23" i="1" s="1"/>
  <c r="L22" i="1"/>
  <c r="L23" i="1" s="1"/>
  <c r="T22" i="1"/>
  <c r="T23" i="1" s="1"/>
  <c r="D22" i="1"/>
  <c r="D23" i="1" s="1"/>
  <c r="AD22" i="1"/>
  <c r="AD23" i="1" s="1"/>
  <c r="N22" i="1"/>
  <c r="N23" i="1" s="1"/>
  <c r="AB22" i="1"/>
  <c r="AB23" i="1" s="1"/>
  <c r="P22" i="1"/>
  <c r="P23" i="1" s="1"/>
  <c r="Y22" i="1"/>
  <c r="Y23" i="1" s="1"/>
  <c r="I22" i="1"/>
  <c r="I23" i="1" s="1"/>
  <c r="W22" i="1"/>
  <c r="W23" i="1" s="1"/>
  <c r="G22" i="1"/>
  <c r="G23" i="1" s="1"/>
  <c r="Z22" i="1"/>
  <c r="Z23" i="1" s="1"/>
  <c r="AG22" i="1"/>
  <c r="AG23" i="1" s="1"/>
  <c r="Q22" i="1"/>
  <c r="Q23" i="1" s="1"/>
  <c r="AE22" i="1"/>
  <c r="AE23" i="1" s="1"/>
  <c r="X22" i="1"/>
  <c r="X23" i="1" s="1"/>
  <c r="U22" i="1"/>
  <c r="U23" i="1" s="1"/>
  <c r="E22" i="1"/>
  <c r="E23" i="1" s="1"/>
  <c r="S22" i="1"/>
  <c r="S23" i="1" s="1"/>
  <c r="C22" i="1"/>
  <c r="C23" i="1" s="1"/>
  <c r="H22" i="1"/>
  <c r="H23" i="1" s="1"/>
  <c r="O22" i="1"/>
  <c r="O23" i="1" s="1"/>
  <c r="AC22" i="1"/>
  <c r="AC23" i="1" s="1"/>
  <c r="K22" i="1"/>
  <c r="K23" i="1" s="1"/>
  <c r="J22" i="1"/>
  <c r="J23" i="1" s="1"/>
  <c r="R22" i="1"/>
  <c r="R23" i="1" s="1"/>
  <c r="M22" i="1"/>
  <c r="M23" i="1" s="1"/>
  <c r="AA22" i="1"/>
  <c r="AA23" i="1" s="1"/>
  <c r="A27" i="1"/>
  <c r="A26" i="1"/>
  <c r="C31" i="4" l="1"/>
  <c r="AI31" i="4" s="1"/>
  <c r="AI37" i="4" s="1"/>
  <c r="AJ31" i="4"/>
  <c r="AJ37" i="4" s="1"/>
  <c r="AI23" i="1"/>
  <c r="AH31" i="4"/>
  <c r="AH37" i="4" s="1"/>
  <c r="AF37" i="4" s="1"/>
  <c r="X37" i="4" s="1"/>
  <c r="AH23" i="1"/>
  <c r="A30" i="1"/>
  <c r="A31" i="1"/>
  <c r="AC26" i="1"/>
  <c r="AC27" i="1" s="1"/>
  <c r="M26" i="1"/>
  <c r="M27" i="1" s="1"/>
  <c r="AB26" i="1"/>
  <c r="AB27" i="1" s="1"/>
  <c r="L26" i="1"/>
  <c r="L27" i="1" s="1"/>
  <c r="AA26" i="1"/>
  <c r="AA27" i="1" s="1"/>
  <c r="K26" i="1"/>
  <c r="K27" i="1" s="1"/>
  <c r="Z26" i="1"/>
  <c r="Z27" i="1" s="1"/>
  <c r="J26" i="1"/>
  <c r="J27" i="1" s="1"/>
  <c r="Y26" i="1"/>
  <c r="Y27" i="1" s="1"/>
  <c r="I26" i="1"/>
  <c r="I27" i="1" s="1"/>
  <c r="X26" i="1"/>
  <c r="X27" i="1" s="1"/>
  <c r="H26" i="1"/>
  <c r="H27" i="1" s="1"/>
  <c r="W26" i="1"/>
  <c r="W27" i="1" s="1"/>
  <c r="G26" i="1"/>
  <c r="G27" i="1" s="1"/>
  <c r="V26" i="1"/>
  <c r="V27" i="1" s="1"/>
  <c r="F26" i="1"/>
  <c r="F27" i="1" s="1"/>
  <c r="AG26" i="1"/>
  <c r="AG27" i="1" s="1"/>
  <c r="AF26" i="1"/>
  <c r="AF27" i="1" s="1"/>
  <c r="AE26" i="1"/>
  <c r="AE27" i="1" s="1"/>
  <c r="AD26" i="1"/>
  <c r="AD27" i="1" s="1"/>
  <c r="U26" i="1"/>
  <c r="U27" i="1" s="1"/>
  <c r="T26" i="1"/>
  <c r="T27" i="1" s="1"/>
  <c r="S26" i="1"/>
  <c r="S27" i="1" s="1"/>
  <c r="R26" i="1"/>
  <c r="R27" i="1" s="1"/>
  <c r="Q26" i="1"/>
  <c r="Q27" i="1" s="1"/>
  <c r="P26" i="1"/>
  <c r="P27" i="1" s="1"/>
  <c r="O26" i="1"/>
  <c r="O27" i="1" s="1"/>
  <c r="N26" i="1"/>
  <c r="N27" i="1" s="1"/>
  <c r="E26" i="1"/>
  <c r="E27" i="1" s="1"/>
  <c r="D26" i="1"/>
  <c r="D27" i="1" s="1"/>
  <c r="C26" i="1"/>
  <c r="C27" i="1" s="1"/>
  <c r="AI27" i="1" s="1"/>
  <c r="AH27" i="1" l="1"/>
  <c r="U30" i="1"/>
  <c r="U31" i="1" s="1"/>
  <c r="E30" i="1"/>
  <c r="E31" i="1" s="1"/>
  <c r="T30" i="1"/>
  <c r="T31" i="1" s="1"/>
  <c r="D30" i="1"/>
  <c r="D31" i="1" s="1"/>
  <c r="S30" i="1"/>
  <c r="S31" i="1" s="1"/>
  <c r="C30" i="1"/>
  <c r="C31" i="1" s="1"/>
  <c r="R30" i="1"/>
  <c r="R31" i="1" s="1"/>
  <c r="AG30" i="1"/>
  <c r="AG31" i="1" s="1"/>
  <c r="Q30" i="1"/>
  <c r="Q31" i="1" s="1"/>
  <c r="AF30" i="1"/>
  <c r="AF31" i="1" s="1"/>
  <c r="P30" i="1"/>
  <c r="P31" i="1" s="1"/>
  <c r="AE30" i="1"/>
  <c r="AE31" i="1" s="1"/>
  <c r="O30" i="1"/>
  <c r="O31" i="1" s="1"/>
  <c r="AD30" i="1"/>
  <c r="AD31" i="1" s="1"/>
  <c r="N30" i="1"/>
  <c r="N31" i="1" s="1"/>
  <c r="AC30" i="1"/>
  <c r="AC31" i="1" s="1"/>
  <c r="M30" i="1"/>
  <c r="M31" i="1" s="1"/>
  <c r="L30" i="1"/>
  <c r="L31" i="1" s="1"/>
  <c r="AA30" i="1"/>
  <c r="AA31" i="1" s="1"/>
  <c r="K30" i="1"/>
  <c r="K31" i="1" s="1"/>
  <c r="J30" i="1"/>
  <c r="J31" i="1" s="1"/>
  <c r="I30" i="1"/>
  <c r="I31" i="1" s="1"/>
  <c r="X30" i="1"/>
  <c r="X31" i="1" s="1"/>
  <c r="H30" i="1"/>
  <c r="H31" i="1" s="1"/>
  <c r="G30" i="1"/>
  <c r="G31" i="1" s="1"/>
  <c r="F30" i="1"/>
  <c r="F31" i="1" s="1"/>
  <c r="Y30" i="1"/>
  <c r="Y31" i="1" s="1"/>
  <c r="W30" i="1"/>
  <c r="W31" i="1" s="1"/>
  <c r="V30" i="1"/>
  <c r="V31" i="1" s="1"/>
  <c r="AB30" i="1"/>
  <c r="AB31" i="1" s="1"/>
  <c r="Z30" i="1"/>
  <c r="Z31" i="1" s="1"/>
  <c r="A35" i="1"/>
  <c r="A34" i="1"/>
  <c r="A42" i="4" l="1"/>
  <c r="Z37" i="4" s="1"/>
  <c r="AI31" i="1"/>
  <c r="Z38" i="4"/>
  <c r="AH31" i="1"/>
  <c r="A38" i="1"/>
  <c r="A39" i="1"/>
  <c r="X34" i="1"/>
  <c r="X35" i="1" s="1"/>
  <c r="R34" i="1"/>
  <c r="R35" i="1" s="1"/>
  <c r="S34" i="1"/>
  <c r="S35" i="1" s="1"/>
  <c r="C34" i="1"/>
  <c r="C35" i="1" s="1"/>
  <c r="T34" i="1"/>
  <c r="T35" i="1" s="1"/>
  <c r="J34" i="1"/>
  <c r="J35" i="1" s="1"/>
  <c r="AF34" i="1"/>
  <c r="AF35" i="1" s="1"/>
  <c r="V34" i="1"/>
  <c r="V35" i="1" s="1"/>
  <c r="AA34" i="1"/>
  <c r="AA35" i="1" s="1"/>
  <c r="K34" i="1"/>
  <c r="K35" i="1" s="1"/>
  <c r="AC34" i="1"/>
  <c r="AC35" i="1" s="1"/>
  <c r="I34" i="1"/>
  <c r="I35" i="1" s="1"/>
  <c r="AD34" i="1"/>
  <c r="AD35" i="1" s="1"/>
  <c r="U34" i="1"/>
  <c r="U35" i="1" s="1"/>
  <c r="L34" i="1"/>
  <c r="L35" i="1" s="1"/>
  <c r="AG34" i="1"/>
  <c r="AG35" i="1" s="1"/>
  <c r="AE34" i="1"/>
  <c r="AE35" i="1" s="1"/>
  <c r="O34" i="1"/>
  <c r="O35" i="1" s="1"/>
  <c r="M34" i="1"/>
  <c r="M35" i="1" s="1"/>
  <c r="D34" i="1"/>
  <c r="D35" i="1" s="1"/>
  <c r="Y34" i="1"/>
  <c r="Y35" i="1" s="1"/>
  <c r="P34" i="1"/>
  <c r="P35" i="1" s="1"/>
  <c r="F34" i="1"/>
  <c r="F35" i="1" s="1"/>
  <c r="AB34" i="1"/>
  <c r="AB35" i="1" s="1"/>
  <c r="H34" i="1"/>
  <c r="H35" i="1" s="1"/>
  <c r="N34" i="1"/>
  <c r="N35" i="1" s="1"/>
  <c r="W34" i="1"/>
  <c r="W35" i="1" s="1"/>
  <c r="E34" i="1"/>
  <c r="E35" i="1" s="1"/>
  <c r="Q34" i="1"/>
  <c r="Q35" i="1" s="1"/>
  <c r="G34" i="1"/>
  <c r="G35" i="1" s="1"/>
  <c r="Z34" i="1"/>
  <c r="Z35" i="1" s="1"/>
  <c r="AH35" i="1" l="1"/>
  <c r="A43" i="1"/>
  <c r="A42" i="1"/>
  <c r="AG38" i="1"/>
  <c r="AG39" i="1" s="1"/>
  <c r="Q38" i="1"/>
  <c r="Q39" i="1" s="1"/>
  <c r="AF38" i="1"/>
  <c r="AF39" i="1" s="1"/>
  <c r="P38" i="1"/>
  <c r="P39" i="1" s="1"/>
  <c r="AE38" i="1"/>
  <c r="AE39" i="1" s="1"/>
  <c r="O38" i="1"/>
  <c r="O39" i="1" s="1"/>
  <c r="AD38" i="1"/>
  <c r="AD39" i="1" s="1"/>
  <c r="N38" i="1"/>
  <c r="N39" i="1" s="1"/>
  <c r="AC38" i="1"/>
  <c r="AC39" i="1" s="1"/>
  <c r="M38" i="1"/>
  <c r="M39" i="1" s="1"/>
  <c r="AB38" i="1"/>
  <c r="AB39" i="1" s="1"/>
  <c r="L38" i="1"/>
  <c r="L39" i="1" s="1"/>
  <c r="AA38" i="1"/>
  <c r="AA39" i="1" s="1"/>
  <c r="K38" i="1"/>
  <c r="K39" i="1" s="1"/>
  <c r="Z38" i="1"/>
  <c r="Z39" i="1" s="1"/>
  <c r="J38" i="1"/>
  <c r="J39" i="1" s="1"/>
  <c r="U38" i="1"/>
  <c r="U39" i="1" s="1"/>
  <c r="T38" i="1"/>
  <c r="T39" i="1" s="1"/>
  <c r="S38" i="1"/>
  <c r="S39" i="1" s="1"/>
  <c r="R38" i="1"/>
  <c r="R39" i="1" s="1"/>
  <c r="E38" i="1"/>
  <c r="E39" i="1" s="1"/>
  <c r="D38" i="1"/>
  <c r="D39" i="1" s="1"/>
  <c r="I38" i="1"/>
  <c r="I39" i="1" s="1"/>
  <c r="H38" i="1"/>
  <c r="H39" i="1" s="1"/>
  <c r="G38" i="1"/>
  <c r="G39" i="1" s="1"/>
  <c r="F38" i="1"/>
  <c r="F39" i="1" s="1"/>
  <c r="C38" i="1"/>
  <c r="C39" i="1" s="1"/>
  <c r="Y38" i="1"/>
  <c r="Y39" i="1" s="1"/>
  <c r="X38" i="1"/>
  <c r="X39" i="1" s="1"/>
  <c r="W38" i="1"/>
  <c r="W39" i="1" s="1"/>
  <c r="V38" i="1"/>
  <c r="V39" i="1" s="1"/>
  <c r="AF30" i="3" l="1"/>
  <c r="AF31" i="3" s="1"/>
  <c r="AD30" i="3"/>
  <c r="AD31" i="3" s="1"/>
  <c r="AB30" i="3"/>
  <c r="AB31" i="3" s="1"/>
  <c r="Z30" i="3"/>
  <c r="Z31" i="3" s="1"/>
  <c r="X30" i="3"/>
  <c r="X31" i="3" s="1"/>
  <c r="V30" i="3"/>
  <c r="V31" i="3" s="1"/>
  <c r="T30" i="3"/>
  <c r="T31" i="3" s="1"/>
  <c r="R30" i="3"/>
  <c r="R31" i="3" s="1"/>
  <c r="P30" i="3"/>
  <c r="P31" i="3" s="1"/>
  <c r="N30" i="3"/>
  <c r="N31" i="3" s="1"/>
  <c r="L30" i="3"/>
  <c r="L31" i="3" s="1"/>
  <c r="J30" i="3"/>
  <c r="J31" i="3" s="1"/>
  <c r="H30" i="3"/>
  <c r="H31" i="3" s="1"/>
  <c r="F30" i="3"/>
  <c r="F31" i="3" s="1"/>
  <c r="D30" i="3"/>
  <c r="D31" i="3" s="1"/>
  <c r="AG30" i="3"/>
  <c r="AG31" i="3" s="1"/>
  <c r="AC30" i="3"/>
  <c r="AC31" i="3" s="1"/>
  <c r="Y30" i="3"/>
  <c r="Y31" i="3" s="1"/>
  <c r="U30" i="3"/>
  <c r="U31" i="3" s="1"/>
  <c r="Q30" i="3"/>
  <c r="Q31" i="3" s="1"/>
  <c r="M30" i="3"/>
  <c r="M31" i="3" s="1"/>
  <c r="I30" i="3"/>
  <c r="I31" i="3" s="1"/>
  <c r="E30" i="3"/>
  <c r="E31" i="3" s="1"/>
  <c r="AA30" i="3"/>
  <c r="AA31" i="3" s="1"/>
  <c r="S30" i="3"/>
  <c r="S31" i="3" s="1"/>
  <c r="K30" i="3"/>
  <c r="K31" i="3" s="1"/>
  <c r="C30" i="3"/>
  <c r="C31" i="3" s="1"/>
  <c r="AE30" i="3"/>
  <c r="AE31" i="3" s="1"/>
  <c r="W30" i="3"/>
  <c r="W31" i="3" s="1"/>
  <c r="O30" i="3"/>
  <c r="O31" i="3" s="1"/>
  <c r="G30" i="3"/>
  <c r="G31" i="3" s="1"/>
  <c r="Y42" i="1"/>
  <c r="Y43" i="1" s="1"/>
  <c r="I42" i="1"/>
  <c r="I43" i="1" s="1"/>
  <c r="X42" i="1"/>
  <c r="X43" i="1" s="1"/>
  <c r="H42" i="1"/>
  <c r="H43" i="1" s="1"/>
  <c r="W42" i="1"/>
  <c r="W43" i="1" s="1"/>
  <c r="G42" i="1"/>
  <c r="G43" i="1" s="1"/>
  <c r="V42" i="1"/>
  <c r="V43" i="1" s="1"/>
  <c r="F42" i="1"/>
  <c r="F43" i="1" s="1"/>
  <c r="E42" i="1"/>
  <c r="E43" i="1" s="1"/>
  <c r="S42" i="1"/>
  <c r="S43" i="1" s="1"/>
  <c r="R42" i="1"/>
  <c r="R43" i="1" s="1"/>
  <c r="Z42" i="1"/>
  <c r="Z43" i="1" s="1"/>
  <c r="U42" i="1"/>
  <c r="U43" i="1" s="1"/>
  <c r="T42" i="1"/>
  <c r="T43" i="1" s="1"/>
  <c r="D42" i="1"/>
  <c r="D43" i="1" s="1"/>
  <c r="C42" i="1"/>
  <c r="C43" i="1" s="1"/>
  <c r="AG42" i="1"/>
  <c r="AG43" i="1" s="1"/>
  <c r="Q42" i="1"/>
  <c r="Q43" i="1" s="1"/>
  <c r="AF42" i="1"/>
  <c r="AF43" i="1" s="1"/>
  <c r="P42" i="1"/>
  <c r="P43" i="1" s="1"/>
  <c r="AE42" i="1"/>
  <c r="AE43" i="1" s="1"/>
  <c r="O42" i="1"/>
  <c r="O43" i="1" s="1"/>
  <c r="AD42" i="1"/>
  <c r="AD43" i="1" s="1"/>
  <c r="N42" i="1"/>
  <c r="N43" i="1" s="1"/>
  <c r="AC42" i="1"/>
  <c r="AC43" i="1" s="1"/>
  <c r="M42" i="1"/>
  <c r="M43" i="1" s="1"/>
  <c r="AB42" i="1"/>
  <c r="AB43" i="1" s="1"/>
  <c r="L42" i="1"/>
  <c r="L43" i="1" s="1"/>
  <c r="AA42" i="1"/>
  <c r="AA43" i="1" s="1"/>
  <c r="K42" i="1"/>
  <c r="K43" i="1" s="1"/>
  <c r="J42" i="1"/>
  <c r="J43" i="1" s="1"/>
  <c r="A46" i="1"/>
  <c r="A47" i="1"/>
  <c r="AH39" i="1"/>
  <c r="AI31" i="3" l="1"/>
  <c r="AH31" i="3"/>
  <c r="AH37" i="3" s="1"/>
  <c r="AI37" i="3"/>
  <c r="A51" i="1"/>
  <c r="A50" i="1"/>
  <c r="N46" i="1"/>
  <c r="N47" i="1" s="1"/>
  <c r="AD46" i="1"/>
  <c r="AD47" i="1" s="1"/>
  <c r="AG46" i="1"/>
  <c r="AG47" i="1" s="1"/>
  <c r="Q46" i="1"/>
  <c r="Q47" i="1" s="1"/>
  <c r="AE46" i="1"/>
  <c r="AE47" i="1" s="1"/>
  <c r="O46" i="1"/>
  <c r="O47" i="1" s="1"/>
  <c r="AB46" i="1"/>
  <c r="AB47" i="1" s="1"/>
  <c r="L46" i="1"/>
  <c r="L47" i="1" s="1"/>
  <c r="R46" i="1"/>
  <c r="R47" i="1" s="1"/>
  <c r="V46" i="1"/>
  <c r="V47" i="1" s="1"/>
  <c r="Z46" i="1"/>
  <c r="Z47" i="1" s="1"/>
  <c r="Y46" i="1"/>
  <c r="Y47" i="1" s="1"/>
  <c r="I46" i="1"/>
  <c r="I47" i="1" s="1"/>
  <c r="W46" i="1"/>
  <c r="W47" i="1" s="1"/>
  <c r="G46" i="1"/>
  <c r="G47" i="1" s="1"/>
  <c r="T46" i="1"/>
  <c r="T47" i="1" s="1"/>
  <c r="D46" i="1"/>
  <c r="D47" i="1" s="1"/>
  <c r="AC46" i="1"/>
  <c r="AC47" i="1" s="1"/>
  <c r="M46" i="1"/>
  <c r="M47" i="1" s="1"/>
  <c r="AA46" i="1"/>
  <c r="AA47" i="1" s="1"/>
  <c r="K46" i="1"/>
  <c r="K47" i="1" s="1"/>
  <c r="X46" i="1"/>
  <c r="X47" i="1" s="1"/>
  <c r="H46" i="1"/>
  <c r="H47" i="1" s="1"/>
  <c r="U46" i="1"/>
  <c r="U47" i="1" s="1"/>
  <c r="P46" i="1"/>
  <c r="P47" i="1" s="1"/>
  <c r="C46" i="1"/>
  <c r="C47" i="1" s="1"/>
  <c r="F46" i="1"/>
  <c r="F47" i="1" s="1"/>
  <c r="AF46" i="1"/>
  <c r="AF47" i="1" s="1"/>
  <c r="J46" i="1"/>
  <c r="J47" i="1" s="1"/>
  <c r="E46" i="1"/>
  <c r="E47" i="1" s="1"/>
  <c r="S46" i="1"/>
  <c r="S47" i="1" s="1"/>
  <c r="AH43" i="1"/>
  <c r="AF37" i="3" l="1"/>
  <c r="AH47" i="1"/>
  <c r="U50" i="1"/>
  <c r="U51" i="1" s="1"/>
  <c r="E50" i="1"/>
  <c r="E51" i="1" s="1"/>
  <c r="T50" i="1"/>
  <c r="T51" i="1" s="1"/>
  <c r="D50" i="1"/>
  <c r="D51" i="1" s="1"/>
  <c r="S50" i="1"/>
  <c r="S51" i="1" s="1"/>
  <c r="C50" i="1"/>
  <c r="C51" i="1" s="1"/>
  <c r="AC50" i="1"/>
  <c r="AC51" i="1" s="1"/>
  <c r="M50" i="1"/>
  <c r="M51" i="1" s="1"/>
  <c r="AB50" i="1"/>
  <c r="AB51" i="1" s="1"/>
  <c r="L50" i="1"/>
  <c r="L51" i="1" s="1"/>
  <c r="AA50" i="1"/>
  <c r="AA51" i="1" s="1"/>
  <c r="K50" i="1"/>
  <c r="K51" i="1" s="1"/>
  <c r="V50" i="1"/>
  <c r="V51" i="1" s="1"/>
  <c r="Z50" i="1"/>
  <c r="Z51" i="1" s="1"/>
  <c r="AD50" i="1"/>
  <c r="AD51" i="1" s="1"/>
  <c r="AG50" i="1"/>
  <c r="AG51" i="1" s="1"/>
  <c r="Q50" i="1"/>
  <c r="Q51" i="1" s="1"/>
  <c r="AF50" i="1"/>
  <c r="AF51" i="1" s="1"/>
  <c r="P50" i="1"/>
  <c r="P51" i="1" s="1"/>
  <c r="AE50" i="1"/>
  <c r="AE51" i="1" s="1"/>
  <c r="O50" i="1"/>
  <c r="O51" i="1" s="1"/>
  <c r="R50" i="1"/>
  <c r="R51" i="1" s="1"/>
  <c r="F50" i="1"/>
  <c r="F51" i="1" s="1"/>
  <c r="J50" i="1"/>
  <c r="J51" i="1" s="1"/>
  <c r="N50" i="1"/>
  <c r="N51" i="1" s="1"/>
  <c r="H50" i="1"/>
  <c r="H51" i="1" s="1"/>
  <c r="Y50" i="1"/>
  <c r="Y51" i="1" s="1"/>
  <c r="W50" i="1"/>
  <c r="W51" i="1" s="1"/>
  <c r="G50" i="1"/>
  <c r="G51" i="1" s="1"/>
  <c r="X50" i="1"/>
  <c r="X51" i="1" s="1"/>
  <c r="I50" i="1"/>
  <c r="I51" i="1" s="1"/>
  <c r="A55" i="1"/>
  <c r="A54" i="1"/>
  <c r="A42" i="3" l="1"/>
  <c r="Z37" i="3"/>
  <c r="AH51" i="1"/>
  <c r="U54" i="1"/>
  <c r="U55" i="1" s="1"/>
  <c r="E54" i="1"/>
  <c r="E55" i="1" s="1"/>
  <c r="S54" i="1"/>
  <c r="S55" i="1" s="1"/>
  <c r="C54" i="1"/>
  <c r="C55" i="1" s="1"/>
  <c r="T54" i="1"/>
  <c r="T55" i="1" s="1"/>
  <c r="D54" i="1"/>
  <c r="D55" i="1" s="1"/>
  <c r="R54" i="1"/>
  <c r="R55" i="1" s="1"/>
  <c r="AG54" i="1"/>
  <c r="AG55" i="1" s="1"/>
  <c r="Q54" i="1"/>
  <c r="Q55" i="1" s="1"/>
  <c r="AE54" i="1"/>
  <c r="AE55" i="1" s="1"/>
  <c r="O54" i="1"/>
  <c r="O55" i="1" s="1"/>
  <c r="AF54" i="1"/>
  <c r="AF55" i="1" s="1"/>
  <c r="P54" i="1"/>
  <c r="P55" i="1" s="1"/>
  <c r="AD54" i="1"/>
  <c r="AD55" i="1" s="1"/>
  <c r="N54" i="1"/>
  <c r="N55" i="1" s="1"/>
  <c r="Y54" i="1"/>
  <c r="Y55" i="1" s="1"/>
  <c r="W54" i="1"/>
  <c r="W55" i="1" s="1"/>
  <c r="X54" i="1"/>
  <c r="X55" i="1" s="1"/>
  <c r="V54" i="1"/>
  <c r="V55" i="1" s="1"/>
  <c r="I54" i="1"/>
  <c r="I55" i="1" s="1"/>
  <c r="G54" i="1"/>
  <c r="G55" i="1" s="1"/>
  <c r="H54" i="1"/>
  <c r="H55" i="1" s="1"/>
  <c r="F54" i="1"/>
  <c r="F55" i="1" s="1"/>
  <c r="M54" i="1"/>
  <c r="M55" i="1" s="1"/>
  <c r="K54" i="1"/>
  <c r="K55" i="1" s="1"/>
  <c r="L54" i="1"/>
  <c r="L55" i="1" s="1"/>
  <c r="J54" i="1"/>
  <c r="J55" i="1" s="1"/>
  <c r="AC54" i="1"/>
  <c r="AC55" i="1" s="1"/>
  <c r="AA54" i="1"/>
  <c r="AA55" i="1" s="1"/>
  <c r="AB54" i="1"/>
  <c r="AB55" i="1" s="1"/>
  <c r="Z54" i="1"/>
  <c r="Z55" i="1" s="1"/>
  <c r="A59" i="1"/>
  <c r="A58" i="1"/>
  <c r="AD58" i="1" l="1"/>
  <c r="AD59" i="1" s="1"/>
  <c r="AF58" i="1"/>
  <c r="AF59" i="1" s="1"/>
  <c r="P58" i="1"/>
  <c r="P59" i="1" s="1"/>
  <c r="G58" i="1"/>
  <c r="G59" i="1" s="1"/>
  <c r="AC58" i="1"/>
  <c r="AC59" i="1" s="1"/>
  <c r="Y58" i="1"/>
  <c r="Y59" i="1" s="1"/>
  <c r="U58" i="1"/>
  <c r="U59" i="1" s="1"/>
  <c r="K58" i="1"/>
  <c r="K59" i="1" s="1"/>
  <c r="AG58" i="1"/>
  <c r="AG59" i="1" s="1"/>
  <c r="X58" i="1"/>
  <c r="X59" i="1" s="1"/>
  <c r="H58" i="1"/>
  <c r="H59" i="1" s="1"/>
  <c r="R58" i="1"/>
  <c r="R59" i="1" s="1"/>
  <c r="I58" i="1"/>
  <c r="I59" i="1" s="1"/>
  <c r="J58" i="1"/>
  <c r="J59" i="1" s="1"/>
  <c r="AE58" i="1"/>
  <c r="AE59" i="1" s="1"/>
  <c r="V58" i="1"/>
  <c r="V59" i="1" s="1"/>
  <c r="AB58" i="1"/>
  <c r="AB59" i="1" s="1"/>
  <c r="L58" i="1"/>
  <c r="L59" i="1" s="1"/>
  <c r="M58" i="1"/>
  <c r="M59" i="1" s="1"/>
  <c r="C58" i="1"/>
  <c r="C59" i="1" s="1"/>
  <c r="E58" i="1"/>
  <c r="E59" i="1" s="1"/>
  <c r="Z58" i="1"/>
  <c r="Z59" i="1" s="1"/>
  <c r="Q58" i="1"/>
  <c r="Q59" i="1" s="1"/>
  <c r="W58" i="1"/>
  <c r="W59" i="1" s="1"/>
  <c r="AA58" i="1"/>
  <c r="AA59" i="1" s="1"/>
  <c r="N58" i="1"/>
  <c r="N59" i="1" s="1"/>
  <c r="S58" i="1"/>
  <c r="S59" i="1" s="1"/>
  <c r="T58" i="1"/>
  <c r="T59" i="1" s="1"/>
  <c r="O58" i="1"/>
  <c r="O59" i="1" s="1"/>
  <c r="D58" i="1"/>
  <c r="D59" i="1" s="1"/>
  <c r="F58" i="1"/>
  <c r="F59" i="1" s="1"/>
  <c r="A62" i="1"/>
  <c r="A63" i="1"/>
  <c r="AH55" i="1"/>
  <c r="X62" i="1" l="1"/>
  <c r="X63" i="1" s="1"/>
  <c r="H62" i="1"/>
  <c r="H63" i="1" s="1"/>
  <c r="V62" i="1"/>
  <c r="V63" i="1" s="1"/>
  <c r="F62" i="1"/>
  <c r="F63" i="1" s="1"/>
  <c r="G62" i="1"/>
  <c r="G63" i="1" s="1"/>
  <c r="E62" i="1"/>
  <c r="E63" i="1" s="1"/>
  <c r="S62" i="1"/>
  <c r="S63" i="1" s="1"/>
  <c r="I62" i="1"/>
  <c r="I63" i="1" s="1"/>
  <c r="T62" i="1"/>
  <c r="T63" i="1" s="1"/>
  <c r="D62" i="1"/>
  <c r="D63" i="1" s="1"/>
  <c r="R62" i="1"/>
  <c r="R63" i="1" s="1"/>
  <c r="AE62" i="1"/>
  <c r="AE63" i="1" s="1"/>
  <c r="AC62" i="1"/>
  <c r="AC63" i="1" s="1"/>
  <c r="C62" i="1"/>
  <c r="C63" i="1" s="1"/>
  <c r="K62" i="1"/>
  <c r="K63" i="1" s="1"/>
  <c r="AF62" i="1"/>
  <c r="AF63" i="1" s="1"/>
  <c r="P62" i="1"/>
  <c r="P63" i="1" s="1"/>
  <c r="AD62" i="1"/>
  <c r="AD63" i="1" s="1"/>
  <c r="N62" i="1"/>
  <c r="N63" i="1" s="1"/>
  <c r="W62" i="1"/>
  <c r="W63" i="1" s="1"/>
  <c r="U62" i="1"/>
  <c r="U63" i="1" s="1"/>
  <c r="AG62" i="1"/>
  <c r="AG63" i="1" s="1"/>
  <c r="Y62" i="1"/>
  <c r="Y63" i="1" s="1"/>
  <c r="AB62" i="1"/>
  <c r="AB63" i="1" s="1"/>
  <c r="O62" i="1"/>
  <c r="O63" i="1" s="1"/>
  <c r="L62" i="1"/>
  <c r="L63" i="1" s="1"/>
  <c r="M62" i="1"/>
  <c r="M63" i="1" s="1"/>
  <c r="Z62" i="1"/>
  <c r="Z63" i="1" s="1"/>
  <c r="AA62" i="1"/>
  <c r="AA63" i="1" s="1"/>
  <c r="J62" i="1"/>
  <c r="J63" i="1" s="1"/>
  <c r="Q62" i="1"/>
  <c r="Q63" i="1" s="1"/>
  <c r="AH59" i="1"/>
  <c r="A66" i="1"/>
  <c r="A67" i="1"/>
  <c r="A71" i="1" l="1"/>
  <c r="A70" i="1"/>
  <c r="AB66" i="1"/>
  <c r="AB67" i="1" s="1"/>
  <c r="L66" i="1"/>
  <c r="L67" i="1" s="1"/>
  <c r="AA66" i="1"/>
  <c r="AA67" i="1" s="1"/>
  <c r="K66" i="1"/>
  <c r="K67" i="1" s="1"/>
  <c r="Z66" i="1"/>
  <c r="Z67" i="1" s="1"/>
  <c r="J66" i="1"/>
  <c r="J67" i="1" s="1"/>
  <c r="AG66" i="1"/>
  <c r="AG67" i="1" s="1"/>
  <c r="Y66" i="1"/>
  <c r="Y67" i="1" s="1"/>
  <c r="X66" i="1"/>
  <c r="X67" i="1" s="1"/>
  <c r="H66" i="1"/>
  <c r="H67" i="1" s="1"/>
  <c r="W66" i="1"/>
  <c r="W67" i="1" s="1"/>
  <c r="G66" i="1"/>
  <c r="G67" i="1" s="1"/>
  <c r="V66" i="1"/>
  <c r="V67" i="1" s="1"/>
  <c r="F66" i="1"/>
  <c r="F67" i="1" s="1"/>
  <c r="Q66" i="1"/>
  <c r="Q67" i="1" s="1"/>
  <c r="I66" i="1"/>
  <c r="I67" i="1" s="1"/>
  <c r="T66" i="1"/>
  <c r="T67" i="1" s="1"/>
  <c r="D66" i="1"/>
  <c r="D67" i="1" s="1"/>
  <c r="S66" i="1"/>
  <c r="S67" i="1" s="1"/>
  <c r="C66" i="1"/>
  <c r="C67" i="1" s="1"/>
  <c r="R66" i="1"/>
  <c r="R67" i="1" s="1"/>
  <c r="U66" i="1"/>
  <c r="U67" i="1" s="1"/>
  <c r="AC66" i="1"/>
  <c r="AC67" i="1" s="1"/>
  <c r="AF66" i="1"/>
  <c r="AF67" i="1" s="1"/>
  <c r="P66" i="1"/>
  <c r="P67" i="1" s="1"/>
  <c r="AE66" i="1"/>
  <c r="AE67" i="1" s="1"/>
  <c r="O66" i="1"/>
  <c r="O67" i="1" s="1"/>
  <c r="AD66" i="1"/>
  <c r="AD67" i="1" s="1"/>
  <c r="N66" i="1"/>
  <c r="N67" i="1" s="1"/>
  <c r="E66" i="1"/>
  <c r="E67" i="1" s="1"/>
  <c r="M66" i="1"/>
  <c r="M67" i="1" s="1"/>
  <c r="AH63" i="1"/>
  <c r="AH67" i="1" l="1"/>
  <c r="Z70" i="1"/>
  <c r="Z71" i="1" s="1"/>
  <c r="AG70" i="1"/>
  <c r="AG71" i="1" s="1"/>
  <c r="L70" i="1"/>
  <c r="L71" i="1" s="1"/>
  <c r="AA70" i="1"/>
  <c r="AA71" i="1" s="1"/>
  <c r="G70" i="1"/>
  <c r="G71" i="1" s="1"/>
  <c r="T70" i="1"/>
  <c r="T71" i="1" s="1"/>
  <c r="M70" i="1"/>
  <c r="M71" i="1" s="1"/>
  <c r="X70" i="1"/>
  <c r="X71" i="1" s="1"/>
  <c r="V70" i="1"/>
  <c r="V71" i="1" s="1"/>
  <c r="H70" i="1"/>
  <c r="H71" i="1" s="1"/>
  <c r="C70" i="1"/>
  <c r="C71" i="1" s="1"/>
  <c r="S70" i="1"/>
  <c r="S71" i="1" s="1"/>
  <c r="P70" i="1"/>
  <c r="P71" i="1" s="1"/>
  <c r="J70" i="1"/>
  <c r="J71" i="1" s="1"/>
  <c r="AF70" i="1"/>
  <c r="AF71" i="1" s="1"/>
  <c r="Y70" i="1"/>
  <c r="Y71" i="1" s="1"/>
  <c r="I70" i="1"/>
  <c r="I71" i="1" s="1"/>
  <c r="AB70" i="1"/>
  <c r="AB71" i="1" s="1"/>
  <c r="U70" i="1"/>
  <c r="U71" i="1" s="1"/>
  <c r="O70" i="1"/>
  <c r="O71" i="1" s="1"/>
  <c r="E70" i="1"/>
  <c r="E71" i="1" s="1"/>
  <c r="R70" i="1"/>
  <c r="R71" i="1" s="1"/>
  <c r="W70" i="1"/>
  <c r="W71" i="1" s="1"/>
  <c r="D70" i="1"/>
  <c r="D71" i="1" s="1"/>
  <c r="AE70" i="1"/>
  <c r="AE71" i="1" s="1"/>
  <c r="AC70" i="1"/>
  <c r="AC71" i="1" s="1"/>
  <c r="AD70" i="1"/>
  <c r="AD71" i="1" s="1"/>
  <c r="N70" i="1"/>
  <c r="N71" i="1" s="1"/>
  <c r="Q70" i="1"/>
  <c r="Q71" i="1" s="1"/>
  <c r="K70" i="1"/>
  <c r="K71" i="1" s="1"/>
  <c r="F70" i="1"/>
  <c r="F71" i="1" s="1"/>
  <c r="A75" i="1"/>
  <c r="A74" i="1"/>
  <c r="A79" i="1" l="1"/>
  <c r="R74" i="1"/>
  <c r="R75" i="1" s="1"/>
  <c r="AG74" i="1"/>
  <c r="AG75" i="1" s="1"/>
  <c r="Q74" i="1"/>
  <c r="Q75" i="1" s="1"/>
  <c r="AA74" i="1"/>
  <c r="AA75" i="1" s="1"/>
  <c r="AF74" i="1"/>
  <c r="AF75" i="1" s="1"/>
  <c r="AE74" i="1"/>
  <c r="AE75" i="1" s="1"/>
  <c r="AB74" i="1"/>
  <c r="AB75" i="1" s="1"/>
  <c r="K74" i="1"/>
  <c r="K75" i="1" s="1"/>
  <c r="L74" i="1"/>
  <c r="L75" i="1" s="1"/>
  <c r="V74" i="1"/>
  <c r="V75" i="1" s="1"/>
  <c r="F74" i="1"/>
  <c r="F75" i="1" s="1"/>
  <c r="U74" i="1"/>
  <c r="U75" i="1" s="1"/>
  <c r="E74" i="1"/>
  <c r="E75" i="1" s="1"/>
  <c r="C74" i="1"/>
  <c r="C75" i="1" s="1"/>
  <c r="H74" i="1"/>
  <c r="H75" i="1" s="1"/>
  <c r="G74" i="1"/>
  <c r="G75" i="1" s="1"/>
  <c r="AD74" i="1"/>
  <c r="AD75" i="1" s="1"/>
  <c r="N74" i="1"/>
  <c r="N75" i="1" s="1"/>
  <c r="AC74" i="1"/>
  <c r="AC75" i="1" s="1"/>
  <c r="M74" i="1"/>
  <c r="M75" i="1" s="1"/>
  <c r="S74" i="1"/>
  <c r="S75" i="1" s="1"/>
  <c r="X74" i="1"/>
  <c r="X75" i="1" s="1"/>
  <c r="W74" i="1"/>
  <c r="W75" i="1" s="1"/>
  <c r="T74" i="1"/>
  <c r="T75" i="1" s="1"/>
  <c r="J74" i="1"/>
  <c r="J75" i="1" s="1"/>
  <c r="Y74" i="1"/>
  <c r="Y75" i="1" s="1"/>
  <c r="P74" i="1"/>
  <c r="P75" i="1" s="1"/>
  <c r="D74" i="1"/>
  <c r="D75" i="1" s="1"/>
  <c r="Z74" i="1"/>
  <c r="Z75" i="1" s="1"/>
  <c r="I74" i="1"/>
  <c r="I75" i="1" s="1"/>
  <c r="O74" i="1"/>
  <c r="O75" i="1" s="1"/>
  <c r="AH71" i="1"/>
  <c r="AH75" i="1" l="1"/>
  <c r="AD78" i="1"/>
  <c r="AD79" i="1" s="1"/>
  <c r="N78" i="1"/>
  <c r="N79" i="1" s="1"/>
  <c r="AC78" i="1"/>
  <c r="AC79" i="1" s="1"/>
  <c r="M78" i="1"/>
  <c r="M79" i="1" s="1"/>
  <c r="T78" i="1"/>
  <c r="T79" i="1" s="1"/>
  <c r="S78" i="1"/>
  <c r="S79" i="1" s="1"/>
  <c r="X78" i="1"/>
  <c r="X79" i="1" s="1"/>
  <c r="G78" i="1"/>
  <c r="G79" i="1" s="1"/>
  <c r="R78" i="1"/>
  <c r="R79" i="1" s="1"/>
  <c r="AG78" i="1"/>
  <c r="AG79" i="1" s="1"/>
  <c r="Q78" i="1"/>
  <c r="Q79" i="1" s="1"/>
  <c r="AB78" i="1"/>
  <c r="AB79" i="1" s="1"/>
  <c r="AA78" i="1"/>
  <c r="AA79" i="1" s="1"/>
  <c r="AF78" i="1"/>
  <c r="AF79" i="1" s="1"/>
  <c r="O78" i="1"/>
  <c r="O79" i="1" s="1"/>
  <c r="Z78" i="1"/>
  <c r="Z79" i="1" s="1"/>
  <c r="J78" i="1"/>
  <c r="J79" i="1" s="1"/>
  <c r="Y78" i="1"/>
  <c r="Y79" i="1" s="1"/>
  <c r="I78" i="1"/>
  <c r="I79" i="1" s="1"/>
  <c r="L78" i="1"/>
  <c r="L79" i="1" s="1"/>
  <c r="K78" i="1"/>
  <c r="K79" i="1" s="1"/>
  <c r="P78" i="1"/>
  <c r="P79" i="1" s="1"/>
  <c r="AE78" i="1"/>
  <c r="AE79" i="1" s="1"/>
  <c r="V78" i="1"/>
  <c r="V79" i="1" s="1"/>
  <c r="F78" i="1"/>
  <c r="F79" i="1" s="1"/>
  <c r="U78" i="1"/>
  <c r="U79" i="1" s="1"/>
  <c r="E78" i="1"/>
  <c r="E79" i="1" s="1"/>
  <c r="D78" i="1"/>
  <c r="D79" i="1" s="1"/>
  <c r="C78" i="1"/>
  <c r="H78" i="1"/>
  <c r="H79" i="1" s="1"/>
  <c r="W78" i="1"/>
  <c r="W79" i="1" s="1"/>
  <c r="A83" i="1"/>
  <c r="A82" i="1"/>
  <c r="C79" i="1" l="1"/>
  <c r="AI79" i="1" s="1"/>
  <c r="AJ79" i="1"/>
  <c r="A87" i="1"/>
  <c r="A86" i="1"/>
  <c r="X82" i="1"/>
  <c r="X83" i="1" s="1"/>
  <c r="H82" i="1"/>
  <c r="H83" i="1" s="1"/>
  <c r="V82" i="1"/>
  <c r="V83" i="1" s="1"/>
  <c r="F82" i="1"/>
  <c r="F83" i="1" s="1"/>
  <c r="C82" i="1"/>
  <c r="I82" i="1"/>
  <c r="I83" i="1" s="1"/>
  <c r="G82" i="1"/>
  <c r="G83" i="1" s="1"/>
  <c r="O82" i="1"/>
  <c r="O83" i="1" s="1"/>
  <c r="T82" i="1"/>
  <c r="T83" i="1" s="1"/>
  <c r="D82" i="1"/>
  <c r="D83" i="1" s="1"/>
  <c r="R82" i="1"/>
  <c r="R83" i="1" s="1"/>
  <c r="AA82" i="1"/>
  <c r="AA83" i="1" s="1"/>
  <c r="AG82" i="1"/>
  <c r="AG83" i="1" s="1"/>
  <c r="AC82" i="1"/>
  <c r="AC83" i="1" s="1"/>
  <c r="U82" i="1"/>
  <c r="U83" i="1" s="1"/>
  <c r="W82" i="1"/>
  <c r="W83" i="1" s="1"/>
  <c r="AB82" i="1"/>
  <c r="AB83" i="1" s="1"/>
  <c r="L82" i="1"/>
  <c r="L83" i="1" s="1"/>
  <c r="Z82" i="1"/>
  <c r="Z83" i="1" s="1"/>
  <c r="J82" i="1"/>
  <c r="J83" i="1" s="1"/>
  <c r="K82" i="1"/>
  <c r="K83" i="1" s="1"/>
  <c r="Q82" i="1"/>
  <c r="Q83" i="1" s="1"/>
  <c r="AE82" i="1"/>
  <c r="AE83" i="1" s="1"/>
  <c r="AF82" i="1"/>
  <c r="AF83" i="1" s="1"/>
  <c r="P82" i="1"/>
  <c r="P83" i="1" s="1"/>
  <c r="AD82" i="1"/>
  <c r="AD83" i="1" s="1"/>
  <c r="N82" i="1"/>
  <c r="N83" i="1" s="1"/>
  <c r="S82" i="1"/>
  <c r="S83" i="1" s="1"/>
  <c r="Y82" i="1"/>
  <c r="Y83" i="1" s="1"/>
  <c r="M82" i="1"/>
  <c r="M83" i="1" s="1"/>
  <c r="E82" i="1"/>
  <c r="E83" i="1" s="1"/>
  <c r="AH79" i="1"/>
  <c r="C83" i="1" l="1"/>
  <c r="AI83" i="1" s="1"/>
  <c r="AJ83" i="1"/>
  <c r="AH83" i="1"/>
  <c r="T86" i="1"/>
  <c r="T87" i="1" s="1"/>
  <c r="D86" i="1"/>
  <c r="D87" i="1" s="1"/>
  <c r="R86" i="1"/>
  <c r="R87" i="1" s="1"/>
  <c r="AC86" i="1"/>
  <c r="AC87" i="1" s="1"/>
  <c r="AA86" i="1"/>
  <c r="AA87" i="1" s="1"/>
  <c r="W86" i="1"/>
  <c r="W87" i="1" s="1"/>
  <c r="AE86" i="1"/>
  <c r="AE87" i="1" s="1"/>
  <c r="X86" i="1"/>
  <c r="X87" i="1" s="1"/>
  <c r="H86" i="1"/>
  <c r="H87" i="1" s="1"/>
  <c r="V86" i="1"/>
  <c r="V87" i="1" s="1"/>
  <c r="F86" i="1"/>
  <c r="F87" i="1" s="1"/>
  <c r="E86" i="1"/>
  <c r="E87" i="1" s="1"/>
  <c r="C86" i="1"/>
  <c r="Q86" i="1"/>
  <c r="Q87" i="1" s="1"/>
  <c r="I86" i="1"/>
  <c r="I87" i="1" s="1"/>
  <c r="AF86" i="1"/>
  <c r="AF87" i="1" s="1"/>
  <c r="P86" i="1"/>
  <c r="P87" i="1" s="1"/>
  <c r="AD86" i="1"/>
  <c r="AD87" i="1" s="1"/>
  <c r="N86" i="1"/>
  <c r="N87" i="1" s="1"/>
  <c r="U86" i="1"/>
  <c r="U87" i="1" s="1"/>
  <c r="S86" i="1"/>
  <c r="S87" i="1" s="1"/>
  <c r="G86" i="1"/>
  <c r="G87" i="1" s="1"/>
  <c r="O86" i="1"/>
  <c r="O87" i="1" s="1"/>
  <c r="AB86" i="1"/>
  <c r="AB87" i="1" s="1"/>
  <c r="L86" i="1"/>
  <c r="L87" i="1" s="1"/>
  <c r="Z86" i="1"/>
  <c r="Z87" i="1" s="1"/>
  <c r="J86" i="1"/>
  <c r="J87" i="1" s="1"/>
  <c r="M86" i="1"/>
  <c r="M87" i="1" s="1"/>
  <c r="K86" i="1"/>
  <c r="K87" i="1" s="1"/>
  <c r="AG86" i="1"/>
  <c r="AG87" i="1" s="1"/>
  <c r="Y86" i="1"/>
  <c r="Y87" i="1" s="1"/>
  <c r="A90" i="1"/>
  <c r="A91" i="1"/>
  <c r="C87" i="1" l="1"/>
  <c r="AI87" i="1" s="1"/>
  <c r="AJ87" i="1"/>
  <c r="A95" i="1"/>
  <c r="A94" i="1"/>
  <c r="AH87" i="1"/>
  <c r="AB90" i="1"/>
  <c r="AB91" i="1" s="1"/>
  <c r="L90" i="1"/>
  <c r="L91" i="1" s="1"/>
  <c r="Z90" i="1"/>
  <c r="Z91" i="1" s="1"/>
  <c r="J90" i="1"/>
  <c r="J91" i="1" s="1"/>
  <c r="O90" i="1"/>
  <c r="O91" i="1" s="1"/>
  <c r="M90" i="1"/>
  <c r="M91" i="1" s="1"/>
  <c r="Y90" i="1"/>
  <c r="Y91" i="1" s="1"/>
  <c r="Q90" i="1"/>
  <c r="Q91" i="1" s="1"/>
  <c r="H90" i="1"/>
  <c r="H91" i="1" s="1"/>
  <c r="F90" i="1"/>
  <c r="F91" i="1" s="1"/>
  <c r="I90" i="1"/>
  <c r="I91" i="1" s="1"/>
  <c r="T90" i="1"/>
  <c r="T91" i="1" s="1"/>
  <c r="D90" i="1"/>
  <c r="D91" i="1" s="1"/>
  <c r="R90" i="1"/>
  <c r="R91" i="1" s="1"/>
  <c r="AE90" i="1"/>
  <c r="AE91" i="1" s="1"/>
  <c r="AC90" i="1"/>
  <c r="AC91" i="1" s="1"/>
  <c r="AA90" i="1"/>
  <c r="AA91" i="1" s="1"/>
  <c r="S90" i="1"/>
  <c r="S91" i="1" s="1"/>
  <c r="AF90" i="1"/>
  <c r="AF91" i="1" s="1"/>
  <c r="P90" i="1"/>
  <c r="P91" i="1" s="1"/>
  <c r="AD90" i="1"/>
  <c r="AD91" i="1" s="1"/>
  <c r="N90" i="1"/>
  <c r="N91" i="1" s="1"/>
  <c r="W90" i="1"/>
  <c r="W91" i="1" s="1"/>
  <c r="U90" i="1"/>
  <c r="U91" i="1" s="1"/>
  <c r="K90" i="1"/>
  <c r="K91" i="1" s="1"/>
  <c r="C90" i="1"/>
  <c r="X90" i="1"/>
  <c r="X91" i="1" s="1"/>
  <c r="V90" i="1"/>
  <c r="V91" i="1" s="1"/>
  <c r="G90" i="1"/>
  <c r="G91" i="1" s="1"/>
  <c r="E90" i="1"/>
  <c r="E91" i="1" s="1"/>
  <c r="AG90" i="1"/>
  <c r="AG91" i="1" s="1"/>
  <c r="C91" i="1" l="1"/>
  <c r="AJ91" i="1"/>
  <c r="AI91" i="1"/>
  <c r="AH91" i="1"/>
  <c r="Z94" i="1"/>
  <c r="Z95" i="1" s="1"/>
  <c r="X94" i="1"/>
  <c r="X95" i="1" s="1"/>
  <c r="H94" i="1"/>
  <c r="H95" i="1" s="1"/>
  <c r="V94" i="1"/>
  <c r="V95" i="1" s="1"/>
  <c r="F94" i="1"/>
  <c r="F95" i="1" s="1"/>
  <c r="I94" i="1"/>
  <c r="I95" i="1" s="1"/>
  <c r="G94" i="1"/>
  <c r="G95" i="1" s="1"/>
  <c r="K94" i="1"/>
  <c r="K95" i="1" s="1"/>
  <c r="C94" i="1"/>
  <c r="AF94" i="1"/>
  <c r="AF95" i="1" s="1"/>
  <c r="P94" i="1"/>
  <c r="P95" i="1" s="1"/>
  <c r="AD94" i="1"/>
  <c r="AD95" i="1" s="1"/>
  <c r="N94" i="1"/>
  <c r="N95" i="1" s="1"/>
  <c r="Y94" i="1"/>
  <c r="Y95" i="1" s="1"/>
  <c r="W94" i="1"/>
  <c r="W95" i="1" s="1"/>
  <c r="M94" i="1"/>
  <c r="M95" i="1" s="1"/>
  <c r="E94" i="1"/>
  <c r="E95" i="1" s="1"/>
  <c r="AB94" i="1"/>
  <c r="AB95" i="1" s="1"/>
  <c r="L94" i="1"/>
  <c r="L95" i="1" s="1"/>
  <c r="J94" i="1"/>
  <c r="J95" i="1" s="1"/>
  <c r="Q94" i="1"/>
  <c r="Q95" i="1" s="1"/>
  <c r="O94" i="1"/>
  <c r="O95" i="1" s="1"/>
  <c r="AA94" i="1"/>
  <c r="AA95" i="1" s="1"/>
  <c r="S94" i="1"/>
  <c r="S95" i="1" s="1"/>
  <c r="T94" i="1"/>
  <c r="T95" i="1" s="1"/>
  <c r="D94" i="1"/>
  <c r="D95" i="1" s="1"/>
  <c r="R94" i="1"/>
  <c r="R95" i="1" s="1"/>
  <c r="AG94" i="1"/>
  <c r="AG95" i="1" s="1"/>
  <c r="AE94" i="1"/>
  <c r="AE95" i="1" s="1"/>
  <c r="AC94" i="1"/>
  <c r="AC95" i="1" s="1"/>
  <c r="U94" i="1"/>
  <c r="U95" i="1" s="1"/>
  <c r="A99" i="1"/>
  <c r="A98" i="1"/>
  <c r="C95" i="1" l="1"/>
  <c r="AJ95" i="1"/>
  <c r="AB98" i="1"/>
  <c r="AB99" i="1" s="1"/>
  <c r="L98" i="1"/>
  <c r="L99" i="1" s="1"/>
  <c r="AA98" i="1"/>
  <c r="AA99" i="1" s="1"/>
  <c r="K98" i="1"/>
  <c r="K99" i="1" s="1"/>
  <c r="Z98" i="1"/>
  <c r="Z99" i="1" s="1"/>
  <c r="J98" i="1"/>
  <c r="J99" i="1" s="1"/>
  <c r="U98" i="1"/>
  <c r="U99" i="1" s="1"/>
  <c r="AG98" i="1"/>
  <c r="AG99" i="1" s="1"/>
  <c r="X98" i="1"/>
  <c r="X99" i="1" s="1"/>
  <c r="H98" i="1"/>
  <c r="H99" i="1" s="1"/>
  <c r="W98" i="1"/>
  <c r="W99" i="1" s="1"/>
  <c r="G98" i="1"/>
  <c r="G99" i="1" s="1"/>
  <c r="V98" i="1"/>
  <c r="V99" i="1" s="1"/>
  <c r="F98" i="1"/>
  <c r="F99" i="1" s="1"/>
  <c r="E98" i="1"/>
  <c r="E99" i="1" s="1"/>
  <c r="AC98" i="1"/>
  <c r="AC99" i="1" s="1"/>
  <c r="T98" i="1"/>
  <c r="T99" i="1" s="1"/>
  <c r="D98" i="1"/>
  <c r="D99" i="1" s="1"/>
  <c r="S98" i="1"/>
  <c r="S99" i="1" s="1"/>
  <c r="C98" i="1"/>
  <c r="R98" i="1"/>
  <c r="R99" i="1" s="1"/>
  <c r="Y98" i="1"/>
  <c r="Y99" i="1" s="1"/>
  <c r="Q98" i="1"/>
  <c r="Q99" i="1" s="1"/>
  <c r="AF98" i="1"/>
  <c r="AF99" i="1" s="1"/>
  <c r="P98" i="1"/>
  <c r="P99" i="1" s="1"/>
  <c r="AE98" i="1"/>
  <c r="AE99" i="1" s="1"/>
  <c r="O98" i="1"/>
  <c r="O99" i="1" s="1"/>
  <c r="AD98" i="1"/>
  <c r="AD99" i="1" s="1"/>
  <c r="N98" i="1"/>
  <c r="N99" i="1" s="1"/>
  <c r="I98" i="1"/>
  <c r="I99" i="1" s="1"/>
  <c r="M98" i="1"/>
  <c r="M99" i="1" s="1"/>
  <c r="AI95" i="1"/>
  <c r="AH95" i="1"/>
  <c r="C99" i="1" l="1"/>
  <c r="AJ99" i="1"/>
  <c r="AJ105" i="1" s="1"/>
  <c r="AI99" i="1"/>
  <c r="AI105" i="1" s="1"/>
  <c r="AH99" i="1"/>
  <c r="AH105" i="1" s="1"/>
  <c r="AF105" i="1" l="1"/>
  <c r="X105" i="1" s="1"/>
  <c r="A110" i="1"/>
  <c r="Z105" i="1" l="1"/>
</calcChain>
</file>

<file path=xl/comments1.xml><?xml version="1.0" encoding="utf-8"?>
<comments xmlns="http://schemas.openxmlformats.org/spreadsheetml/2006/main">
  <authors>
    <author>西宮市役所</author>
  </authors>
  <commentList>
    <comment ref="M3" authorId="0" shapeId="0">
      <text>
        <r>
          <rPr>
            <b/>
            <sz val="9"/>
            <color indexed="81"/>
            <rFont val="MS P ゴシック"/>
            <family val="3"/>
            <charset val="128"/>
          </rPr>
          <t>西暦2020/4/23または
和暦r2.4.23で入力</t>
        </r>
      </text>
    </comment>
    <comment ref="A6" authorId="0" shapeId="0">
      <text>
        <r>
          <rPr>
            <b/>
            <sz val="9"/>
            <color indexed="81"/>
            <rFont val="MS P ゴシック"/>
            <family val="3"/>
            <charset val="128"/>
          </rPr>
          <t>契約工期から自動入力</t>
        </r>
      </text>
    </comment>
    <comment ref="A7" authorId="0" shapeId="0">
      <text>
        <r>
          <rPr>
            <b/>
            <sz val="9"/>
            <color indexed="81"/>
            <rFont val="MS P ゴシック"/>
            <family val="3"/>
            <charset val="128"/>
          </rPr>
          <t>契約工期から自動入力</t>
        </r>
      </text>
    </comment>
    <comment ref="N21" authorId="0" shapeId="0">
      <text>
        <r>
          <rPr>
            <b/>
            <sz val="9"/>
            <color indexed="81"/>
            <rFont val="MS P ゴシック"/>
            <family val="3"/>
            <charset val="128"/>
          </rPr>
          <t>作業内容または振替元の日等メモを入力</t>
        </r>
      </text>
    </comment>
  </commentList>
</comments>
</file>

<file path=xl/sharedStrings.xml><?xml version="1.0" encoding="utf-8"?>
<sst xmlns="http://schemas.openxmlformats.org/spreadsheetml/2006/main" count="461" uniqueCount="54">
  <si>
    <t>工事名</t>
    <rPh sb="0" eb="2">
      <t>コウジ</t>
    </rPh>
    <rPh sb="2" eb="3">
      <t>メイ</t>
    </rPh>
    <phoneticPr fontId="2"/>
  </si>
  <si>
    <t>受注者名</t>
    <rPh sb="0" eb="3">
      <t>ジュチュウシャ</t>
    </rPh>
    <rPh sb="3" eb="4">
      <t>メイ</t>
    </rPh>
    <phoneticPr fontId="2"/>
  </si>
  <si>
    <t>曜日</t>
    <rPh sb="0" eb="2">
      <t>ヨウビ</t>
    </rPh>
    <phoneticPr fontId="2"/>
  </si>
  <si>
    <t>計画</t>
    <rPh sb="0" eb="2">
      <t>ケイカク</t>
    </rPh>
    <phoneticPr fontId="2"/>
  </si>
  <si>
    <t>実施</t>
    <rPh sb="0" eb="2">
      <t>ジッシ</t>
    </rPh>
    <phoneticPr fontId="2"/>
  </si>
  <si>
    <t>契約工期</t>
    <rPh sb="0" eb="2">
      <t>ケイヤク</t>
    </rPh>
    <rPh sb="2" eb="4">
      <t>コウキ</t>
    </rPh>
    <phoneticPr fontId="2"/>
  </si>
  <si>
    <t>自</t>
    <rPh sb="0" eb="1">
      <t>ジ</t>
    </rPh>
    <phoneticPr fontId="2"/>
  </si>
  <si>
    <t>至</t>
    <rPh sb="0" eb="1">
      <t>イタル</t>
    </rPh>
    <phoneticPr fontId="2"/>
  </si>
  <si>
    <t>工場製作</t>
    <rPh sb="0" eb="2">
      <t>コウジョウ</t>
    </rPh>
    <rPh sb="2" eb="4">
      <t>セイサク</t>
    </rPh>
    <phoneticPr fontId="2"/>
  </si>
  <si>
    <t>一時中止(1)</t>
    <rPh sb="0" eb="2">
      <t>イチジ</t>
    </rPh>
    <rPh sb="2" eb="4">
      <t>チュウシ</t>
    </rPh>
    <phoneticPr fontId="2"/>
  </si>
  <si>
    <t>一時中止(2)</t>
    <rPh sb="0" eb="2">
      <t>イチジ</t>
    </rPh>
    <rPh sb="2" eb="4">
      <t>チュウシ</t>
    </rPh>
    <phoneticPr fontId="2"/>
  </si>
  <si>
    <t>夏季休暇</t>
    <rPh sb="0" eb="2">
      <t>カキ</t>
    </rPh>
    <rPh sb="2" eb="4">
      <t>キュウカ</t>
    </rPh>
    <phoneticPr fontId="2"/>
  </si>
  <si>
    <t>年末年始</t>
    <rPh sb="0" eb="2">
      <t>ネンマツ</t>
    </rPh>
    <rPh sb="2" eb="4">
      <t>ネンシ</t>
    </rPh>
    <phoneticPr fontId="2"/>
  </si>
  <si>
    <t>作業</t>
    <rPh sb="0" eb="2">
      <t>サギョウ</t>
    </rPh>
    <phoneticPr fontId="2"/>
  </si>
  <si>
    <t>　</t>
  </si>
  <si>
    <t>現場閉所率</t>
    <rPh sb="0" eb="2">
      <t>ゲンバ</t>
    </rPh>
    <rPh sb="2" eb="4">
      <t>ヘイショ</t>
    </rPh>
    <rPh sb="4" eb="5">
      <t>リツ</t>
    </rPh>
    <phoneticPr fontId="2"/>
  </si>
  <si>
    <t>対象日</t>
    <rPh sb="0" eb="2">
      <t>タイショウ</t>
    </rPh>
    <rPh sb="2" eb="3">
      <t>ニチ</t>
    </rPh>
    <phoneticPr fontId="2"/>
  </si>
  <si>
    <t>〔凡例〕</t>
    <rPh sb="1" eb="3">
      <t>ハンレイ</t>
    </rPh>
    <phoneticPr fontId="2"/>
  </si>
  <si>
    <t>■：作業日　休：休工日　雨：雨天休工日　(空白)：対象外期間　（プルダウンメニューから選択してください。）</t>
    <rPh sb="2" eb="4">
      <t>サギョウ</t>
    </rPh>
    <rPh sb="4" eb="5">
      <t>ビ</t>
    </rPh>
    <rPh sb="6" eb="7">
      <t>キュウ</t>
    </rPh>
    <rPh sb="8" eb="10">
      <t>キュウコウ</t>
    </rPh>
    <rPh sb="10" eb="11">
      <t>ビ</t>
    </rPh>
    <rPh sb="12" eb="13">
      <t>アメ</t>
    </rPh>
    <rPh sb="14" eb="16">
      <t>ウテン</t>
    </rPh>
    <rPh sb="16" eb="18">
      <t>キュウコウ</t>
    </rPh>
    <rPh sb="18" eb="19">
      <t>ヒ</t>
    </rPh>
    <rPh sb="21" eb="23">
      <t>クウハク</t>
    </rPh>
    <rPh sb="25" eb="28">
      <t>タイショウガイ</t>
    </rPh>
    <rPh sb="28" eb="30">
      <t>キカン</t>
    </rPh>
    <rPh sb="43" eb="45">
      <t>センタク</t>
    </rPh>
    <phoneticPr fontId="2"/>
  </si>
  <si>
    <t>休工</t>
    <rPh sb="0" eb="2">
      <t>キュウコウ</t>
    </rPh>
    <phoneticPr fontId="2"/>
  </si>
  <si>
    <t>・休工日（休）と雨天休校日（雨）の合計が、現場閉所日数となる。･･･①</t>
    <rPh sb="8" eb="10">
      <t>ウテン</t>
    </rPh>
    <rPh sb="10" eb="13">
      <t>キュウコウビ</t>
    </rPh>
    <rPh sb="14" eb="15">
      <t>アメ</t>
    </rPh>
    <phoneticPr fontId="2"/>
  </si>
  <si>
    <t>・作業日（□または■）と現場閉所日数の合計が、対象期間日数となる。･･･②</t>
    <rPh sb="12" eb="14">
      <t>ゲンバ</t>
    </rPh>
    <rPh sb="14" eb="16">
      <t>ヘイショ</t>
    </rPh>
    <rPh sb="16" eb="18">
      <t>ニッスウ</t>
    </rPh>
    <phoneticPr fontId="2"/>
  </si>
  <si>
    <t>・現場閉所率は、</t>
    <phoneticPr fontId="2"/>
  </si>
  <si>
    <t>＝６日／２８日</t>
    <phoneticPr fontId="2"/>
  </si>
  <si>
    <t xml:space="preserve">⇒ </t>
    <phoneticPr fontId="2"/>
  </si>
  <si>
    <t>＝７日／２８日</t>
    <phoneticPr fontId="2"/>
  </si>
  <si>
    <t>＝８日／２８日</t>
    <phoneticPr fontId="2"/>
  </si>
  <si>
    <t>４週８休以上</t>
  </si>
  <si>
    <t>４週６休以上４週７休未満</t>
    <rPh sb="7" eb="8">
      <t>シュウ</t>
    </rPh>
    <rPh sb="9" eb="10">
      <t>キュウ</t>
    </rPh>
    <rPh sb="10" eb="12">
      <t>ミマン</t>
    </rPh>
    <phoneticPr fontId="2"/>
  </si>
  <si>
    <t>４週７休以上４週８休未満</t>
    <rPh sb="7" eb="8">
      <t>シュウ</t>
    </rPh>
    <rPh sb="9" eb="10">
      <t>キュウ</t>
    </rPh>
    <rPh sb="10" eb="12">
      <t>ミマン</t>
    </rPh>
    <phoneticPr fontId="2"/>
  </si>
  <si>
    <t>現場作業休止期間（計画）</t>
    <rPh sb="0" eb="2">
      <t>ゲンバ</t>
    </rPh>
    <rPh sb="2" eb="4">
      <t>サギョウ</t>
    </rPh>
    <rPh sb="4" eb="6">
      <t>キュウシ</t>
    </rPh>
    <rPh sb="6" eb="8">
      <t>キカン</t>
    </rPh>
    <rPh sb="9" eb="11">
      <t>ケイカク</t>
    </rPh>
    <phoneticPr fontId="2"/>
  </si>
  <si>
    <t>工期外の行は非表示にしてください。</t>
    <rPh sb="0" eb="2">
      <t>コウキ</t>
    </rPh>
    <rPh sb="2" eb="3">
      <t>ガイ</t>
    </rPh>
    <rPh sb="4" eb="5">
      <t>ギョウ</t>
    </rPh>
    <rPh sb="6" eb="9">
      <t>ヒヒョウジ</t>
    </rPh>
    <phoneticPr fontId="2"/>
  </si>
  <si>
    <t>①不要な行を左クリックで選択する。</t>
    <rPh sb="1" eb="3">
      <t>フヨウ</t>
    </rPh>
    <rPh sb="4" eb="5">
      <t>ギョウ</t>
    </rPh>
    <rPh sb="6" eb="7">
      <t>ヒダリ</t>
    </rPh>
    <rPh sb="12" eb="14">
      <t>センタク</t>
    </rPh>
    <phoneticPr fontId="2"/>
  </si>
  <si>
    <t>②右クリックで不要な行を非表示にする。</t>
    <rPh sb="1" eb="2">
      <t>ミギ</t>
    </rPh>
    <rPh sb="7" eb="9">
      <t>フヨウ</t>
    </rPh>
    <rPh sb="10" eb="11">
      <t>ギョウ</t>
    </rPh>
    <rPh sb="12" eb="15">
      <t>ヒヒョウジ</t>
    </rPh>
    <phoneticPr fontId="2"/>
  </si>
  <si>
    <t>□：作業日　休：休工日　(空白)：対象外期間　（契約工期、休止期間等を入力すると土日を休工日として自動的に記載されます。）</t>
    <rPh sb="2" eb="4">
      <t>サギョウ</t>
    </rPh>
    <rPh sb="4" eb="5">
      <t>ビ</t>
    </rPh>
    <rPh sb="6" eb="7">
      <t>キュウ</t>
    </rPh>
    <rPh sb="8" eb="10">
      <t>キュウコウ</t>
    </rPh>
    <rPh sb="10" eb="11">
      <t>ビ</t>
    </rPh>
    <rPh sb="13" eb="15">
      <t>クウハク</t>
    </rPh>
    <rPh sb="17" eb="20">
      <t>タイショウガイ</t>
    </rPh>
    <rPh sb="20" eb="22">
      <t>キカン</t>
    </rPh>
    <rPh sb="24" eb="26">
      <t>ケイヤク</t>
    </rPh>
    <rPh sb="26" eb="28">
      <t>コウキ</t>
    </rPh>
    <rPh sb="29" eb="31">
      <t>キュウシ</t>
    </rPh>
    <rPh sb="31" eb="33">
      <t>キカン</t>
    </rPh>
    <rPh sb="33" eb="34">
      <t>トウ</t>
    </rPh>
    <rPh sb="35" eb="37">
      <t>ニュウリョク</t>
    </rPh>
    <rPh sb="40" eb="42">
      <t>ドニチ</t>
    </rPh>
    <rPh sb="43" eb="45">
      <t>キュウコウ</t>
    </rPh>
    <rPh sb="45" eb="46">
      <t>ビ</t>
    </rPh>
    <rPh sb="49" eb="52">
      <t>ジドウテキ</t>
    </rPh>
    <rPh sb="53" eb="55">
      <t>キサイ</t>
    </rPh>
    <phoneticPr fontId="2"/>
  </si>
  <si>
    <t>（8日／28日＝28.5%または計画作業期間の土日数による現場閉所率）</t>
    <rPh sb="2" eb="3">
      <t>ニチ</t>
    </rPh>
    <rPh sb="6" eb="7">
      <t>ニチ</t>
    </rPh>
    <rPh sb="16" eb="18">
      <t>ケイカク</t>
    </rPh>
    <rPh sb="18" eb="20">
      <t>サギョウ</t>
    </rPh>
    <rPh sb="20" eb="22">
      <t>キカン</t>
    </rPh>
    <rPh sb="23" eb="25">
      <t>ドニチ</t>
    </rPh>
    <rPh sb="25" eb="26">
      <t>スウ</t>
    </rPh>
    <rPh sb="29" eb="31">
      <t>ゲンバ</t>
    </rPh>
    <rPh sb="31" eb="33">
      <t>ヘイショ</t>
    </rPh>
    <rPh sb="33" eb="34">
      <t>リツ</t>
    </rPh>
    <phoneticPr fontId="2"/>
  </si>
  <si>
    <t>休</t>
  </si>
  <si>
    <t>■</t>
  </si>
  <si>
    <t>雨</t>
  </si>
  <si>
    <t>夏季</t>
    <rPh sb="0" eb="2">
      <t>カキ</t>
    </rPh>
    <phoneticPr fontId="2"/>
  </si>
  <si>
    <t>中止</t>
    <rPh sb="0" eb="2">
      <t>チュウシ</t>
    </rPh>
    <phoneticPr fontId="2"/>
  </si>
  <si>
    <t>製作</t>
    <rPh sb="0" eb="2">
      <t>セイサク</t>
    </rPh>
    <phoneticPr fontId="2"/>
  </si>
  <si>
    <t>←</t>
    <phoneticPr fontId="2"/>
  </si>
  <si>
    <t>→</t>
    <phoneticPr fontId="2"/>
  </si>
  <si>
    <t>工場</t>
    <rPh sb="0" eb="2">
      <t>コウジョウ</t>
    </rPh>
    <phoneticPr fontId="2"/>
  </si>
  <si>
    <t>一時</t>
    <rPh sb="0" eb="2">
      <t>イチジ</t>
    </rPh>
    <phoneticPr fontId="2"/>
  </si>
  <si>
    <t>○○工事</t>
    <rPh sb="2" eb="4">
      <t>コウジ</t>
    </rPh>
    <phoneticPr fontId="2"/>
  </si>
  <si>
    <t>㈱□□建設</t>
    <rPh sb="3" eb="5">
      <t>ケンセツ</t>
    </rPh>
    <phoneticPr fontId="2"/>
  </si>
  <si>
    <t>土日</t>
    <rPh sb="0" eb="2">
      <t>ドニチ</t>
    </rPh>
    <phoneticPr fontId="2"/>
  </si>
  <si>
    <t>現場着手前</t>
    <rPh sb="0" eb="2">
      <t>ゲンバ</t>
    </rPh>
    <rPh sb="2" eb="4">
      <t>チャクシュ</t>
    </rPh>
    <rPh sb="4" eb="5">
      <t>マエ</t>
    </rPh>
    <phoneticPr fontId="2"/>
  </si>
  <si>
    <t>現場終了後</t>
    <rPh sb="0" eb="2">
      <t>ゲンバ</t>
    </rPh>
    <rPh sb="2" eb="4">
      <t>シュウリョウ</t>
    </rPh>
    <rPh sb="4" eb="5">
      <t>ゴ</t>
    </rPh>
    <phoneticPr fontId="2"/>
  </si>
  <si>
    <r>
      <t>・休工日（休）と雨天休</t>
    </r>
    <r>
      <rPr>
        <sz val="11"/>
        <color rgb="FFFF0000"/>
        <rFont val="HGPｺﾞｼｯｸM"/>
        <family val="3"/>
        <charset val="128"/>
      </rPr>
      <t>工</t>
    </r>
    <r>
      <rPr>
        <sz val="11"/>
        <color theme="1"/>
        <rFont val="HGPｺﾞｼｯｸM"/>
        <family val="3"/>
        <charset val="128"/>
      </rPr>
      <t>日（雨）の合計が、現場閉所日数となる。･･･①</t>
    </r>
    <rPh sb="8" eb="10">
      <t>ウテン</t>
    </rPh>
    <rPh sb="10" eb="12">
      <t>キュウコウ</t>
    </rPh>
    <rPh sb="12" eb="13">
      <t>ヒ</t>
    </rPh>
    <rPh sb="14" eb="15">
      <t>アメ</t>
    </rPh>
    <phoneticPr fontId="2"/>
  </si>
  <si>
    <t>休工（+雨）</t>
    <rPh sb="0" eb="2">
      <t>キュウコウ</t>
    </rPh>
    <rPh sb="4" eb="5">
      <t>アメ</t>
    </rPh>
    <phoneticPr fontId="2"/>
  </si>
  <si>
    <t>・右記の現場閉所率は、①／②により計算される。雨以外で3日以上連続する現場閉所は対象外とすることができる。</t>
    <rPh sb="40" eb="43">
      <t>タイショウガイ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</si>
</sst>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年&quot;"/>
    <numFmt numFmtId="177" formatCode="0&quot;月&quot;"/>
    <numFmt numFmtId="178" formatCode="0.0%"/>
    <numFmt numFmtId="179" formatCode="m/d;@"/>
  </numFmts>
  <fonts count="1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HGPｺﾞｼｯｸM"/>
      <family val="3"/>
      <charset val="128"/>
    </font>
    <font>
      <sz val="9"/>
      <color theme="1"/>
      <name val="HGPｺﾞｼｯｸM"/>
      <family val="3"/>
      <charset val="128"/>
    </font>
    <font>
      <sz val="8"/>
      <color theme="1"/>
      <name val="HGPｺﾞｼｯｸM"/>
      <family val="3"/>
      <charset val="128"/>
    </font>
    <font>
      <b/>
      <sz val="9"/>
      <color indexed="81"/>
      <name val="MS P ゴシック"/>
      <family val="3"/>
      <charset val="128"/>
    </font>
    <font>
      <sz val="8"/>
      <color rgb="FFFF0000"/>
      <name val="HGPｺﾞｼｯｸM"/>
      <family val="3"/>
      <charset val="128"/>
    </font>
    <font>
      <sz val="11"/>
      <color rgb="FFFF0000"/>
      <name val="HGPｺﾞｼｯｸM"/>
      <family val="3"/>
      <charset val="128"/>
    </font>
    <font>
      <sz val="10"/>
      <name val="HGPｺﾞｼｯｸM"/>
      <family val="3"/>
      <charset val="128"/>
    </font>
    <font>
      <sz val="11"/>
      <name val="HGPｺﾞｼｯｸM"/>
      <family val="3"/>
      <charset val="128"/>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thin">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hair">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style="thin">
        <color auto="1"/>
      </left>
      <right style="hair">
        <color auto="1"/>
      </right>
      <top/>
      <bottom/>
      <diagonal/>
    </border>
    <border>
      <left style="thin">
        <color auto="1"/>
      </left>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24" xfId="0" applyFont="1" applyBorder="1" applyAlignment="1">
      <alignment horizontal="distributed" vertical="center"/>
    </xf>
    <xf numFmtId="0" fontId="3" fillId="0" borderId="25" xfId="0" applyFont="1" applyBorder="1" applyAlignment="1">
      <alignment horizontal="distributed" vertical="center"/>
    </xf>
    <xf numFmtId="176" fontId="3" fillId="0" borderId="26" xfId="0" applyNumberFormat="1" applyFont="1" applyBorder="1" applyAlignment="1">
      <alignment horizontal="left" vertical="center"/>
    </xf>
    <xf numFmtId="177" fontId="3" fillId="0" borderId="0" xfId="0" applyNumberFormat="1" applyFont="1" applyBorder="1" applyAlignment="1">
      <alignment horizontal="right" vertical="center"/>
    </xf>
    <xf numFmtId="0" fontId="3" fillId="0" borderId="0" xfId="0" applyFont="1" applyBorder="1" applyAlignment="1">
      <alignment horizontal="center" vertical="center"/>
    </xf>
    <xf numFmtId="0" fontId="3" fillId="0" borderId="27" xfId="0" applyFont="1" applyBorder="1" applyAlignment="1">
      <alignment horizontal="center" vertical="center"/>
    </xf>
    <xf numFmtId="0" fontId="3" fillId="0" borderId="2" xfId="0" applyFont="1" applyBorder="1">
      <alignment vertical="center"/>
    </xf>
    <xf numFmtId="0" fontId="3" fillId="0" borderId="29" xfId="0" applyFont="1" applyBorder="1">
      <alignment vertical="center"/>
    </xf>
    <xf numFmtId="0" fontId="3" fillId="0" borderId="0" xfId="0" applyFont="1" applyAlignment="1">
      <alignment horizontal="left" vertical="center" indent="1"/>
    </xf>
    <xf numFmtId="178" fontId="3" fillId="0" borderId="0" xfId="1" applyNumberFormat="1" applyFont="1">
      <alignment vertical="center"/>
    </xf>
    <xf numFmtId="49" fontId="3" fillId="0" borderId="0" xfId="0" applyNumberFormat="1" applyFont="1" applyAlignment="1">
      <alignment horizontal="left" vertical="center"/>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left" vertical="center" indent="2"/>
    </xf>
    <xf numFmtId="179" fontId="5" fillId="0" borderId="6" xfId="0" quotePrefix="1" applyNumberFormat="1" applyFont="1" applyBorder="1" applyAlignment="1">
      <alignment horizontal="center" vertical="center" shrinkToFit="1"/>
    </xf>
    <xf numFmtId="179" fontId="5" fillId="0" borderId="6" xfId="0" applyNumberFormat="1" applyFont="1" applyBorder="1" applyAlignment="1">
      <alignment horizontal="center" vertical="center" shrinkToFit="1"/>
    </xf>
    <xf numFmtId="179" fontId="5" fillId="0" borderId="10" xfId="0" applyNumberFormat="1" applyFont="1" applyBorder="1" applyAlignment="1">
      <alignment horizontal="center" vertical="center" shrinkToFit="1"/>
    </xf>
    <xf numFmtId="179" fontId="5" fillId="0" borderId="7" xfId="0" applyNumberFormat="1" applyFont="1" applyBorder="1" applyAlignment="1">
      <alignment horizontal="center" vertical="center" shrinkToFit="1"/>
    </xf>
    <xf numFmtId="179" fontId="4" fillId="0" borderId="10" xfId="0" applyNumberFormat="1" applyFont="1" applyBorder="1" applyAlignment="1">
      <alignment horizontal="center" vertical="center" shrinkToFit="1"/>
    </xf>
    <xf numFmtId="179" fontId="4" fillId="0" borderId="6" xfId="0" applyNumberFormat="1" applyFont="1" applyBorder="1" applyAlignment="1">
      <alignment horizontal="center" vertical="center" shrinkToFit="1"/>
    </xf>
    <xf numFmtId="179" fontId="4" fillId="0" borderId="7" xfId="0" applyNumberFormat="1" applyFont="1" applyBorder="1" applyAlignment="1">
      <alignment horizontal="center" vertical="center" shrinkToFit="1"/>
    </xf>
    <xf numFmtId="179" fontId="7" fillId="0" borderId="6" xfId="0" applyNumberFormat="1" applyFont="1" applyBorder="1" applyAlignment="1">
      <alignment horizontal="center" vertical="center" shrinkToFit="1"/>
    </xf>
    <xf numFmtId="179" fontId="7" fillId="0" borderId="7" xfId="0" applyNumberFormat="1" applyFont="1" applyBorder="1" applyAlignment="1">
      <alignment horizontal="center" vertical="center" shrinkToFit="1"/>
    </xf>
    <xf numFmtId="179" fontId="7" fillId="0" borderId="10" xfId="0" applyNumberFormat="1" applyFont="1" applyBorder="1" applyAlignment="1">
      <alignment horizontal="center" vertical="center" shrinkToFit="1"/>
    </xf>
    <xf numFmtId="179" fontId="8" fillId="0" borderId="6" xfId="0" applyNumberFormat="1" applyFont="1" applyBorder="1" applyAlignment="1">
      <alignment horizontal="center" vertical="center" shrinkToFit="1"/>
    </xf>
    <xf numFmtId="0" fontId="3" fillId="0" borderId="37" xfId="0" applyFont="1" applyBorder="1">
      <alignment vertical="center"/>
    </xf>
    <xf numFmtId="0" fontId="4" fillId="0" borderId="20" xfId="0" applyFont="1" applyBorder="1" applyAlignment="1">
      <alignment horizontal="center" vertical="center"/>
    </xf>
    <xf numFmtId="0" fontId="9" fillId="0" borderId="0" xfId="0" applyFont="1" applyAlignment="1">
      <alignment horizontal="left" vertical="center" indent="1"/>
    </xf>
    <xf numFmtId="0" fontId="10" fillId="0" borderId="0" xfId="0" applyFont="1">
      <alignment vertical="center"/>
    </xf>
    <xf numFmtId="0" fontId="10" fillId="0" borderId="8" xfId="0" applyFont="1" applyBorder="1">
      <alignment vertical="center"/>
    </xf>
    <xf numFmtId="0" fontId="10" fillId="0" borderId="23" xfId="0" applyFont="1" applyBorder="1">
      <alignment vertical="center"/>
    </xf>
    <xf numFmtId="0" fontId="8" fillId="0" borderId="0" xfId="0" applyFont="1" applyAlignment="1">
      <alignment horizontal="center" vertical="center"/>
    </xf>
    <xf numFmtId="0" fontId="3" fillId="0" borderId="24" xfId="0" applyFont="1" applyBorder="1" applyAlignment="1">
      <alignment vertical="center"/>
    </xf>
    <xf numFmtId="57"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vertical="center"/>
    </xf>
    <xf numFmtId="57" fontId="3" fillId="0" borderId="14" xfId="0" applyNumberFormat="1" applyFont="1" applyBorder="1" applyAlignment="1">
      <alignment horizontal="center" vertical="center"/>
    </xf>
    <xf numFmtId="0" fontId="3" fillId="0" borderId="14" xfId="0" applyFont="1" applyBorder="1" applyAlignment="1">
      <alignment horizontal="center" vertical="center"/>
    </xf>
    <xf numFmtId="177" fontId="3" fillId="0" borderId="22" xfId="0" applyNumberFormat="1" applyFont="1" applyBorder="1" applyAlignment="1">
      <alignment horizontal="right" vertical="center"/>
    </xf>
    <xf numFmtId="177" fontId="3" fillId="0" borderId="21" xfId="0" applyNumberFormat="1" applyFont="1" applyBorder="1" applyAlignment="1">
      <alignment horizontal="right" vertical="center"/>
    </xf>
    <xf numFmtId="57" fontId="3" fillId="0" borderId="13" xfId="0" applyNumberFormat="1" applyFont="1" applyBorder="1" applyAlignment="1">
      <alignment horizontal="center" vertical="center"/>
    </xf>
    <xf numFmtId="0" fontId="3" fillId="0" borderId="13" xfId="0" applyFont="1" applyBorder="1" applyAlignment="1">
      <alignment horizontal="center" vertical="center"/>
    </xf>
    <xf numFmtId="0" fontId="10" fillId="0" borderId="21" xfId="0" applyFont="1" applyBorder="1" applyAlignment="1">
      <alignment horizontal="center" vertical="center"/>
    </xf>
    <xf numFmtId="178" fontId="10" fillId="0" borderId="13" xfId="1" applyNumberFormat="1" applyFont="1" applyBorder="1" applyAlignment="1">
      <alignment vertical="center"/>
    </xf>
    <xf numFmtId="178" fontId="10" fillId="0" borderId="5" xfId="1" applyNumberFormat="1" applyFont="1" applyBorder="1" applyAlignment="1">
      <alignment vertical="center"/>
    </xf>
    <xf numFmtId="0" fontId="10" fillId="0" borderId="32" xfId="0" applyFont="1" applyBorder="1" applyAlignment="1">
      <alignment vertical="center"/>
    </xf>
    <xf numFmtId="0" fontId="10" fillId="0" borderId="33" xfId="0" applyFont="1" applyBorder="1" applyAlignment="1">
      <alignment vertical="center"/>
    </xf>
    <xf numFmtId="0" fontId="10" fillId="0" borderId="34" xfId="0" applyFont="1" applyBorder="1" applyAlignment="1">
      <alignment vertical="center"/>
    </xf>
    <xf numFmtId="0" fontId="10" fillId="0" borderId="21" xfId="0" applyFont="1" applyBorder="1" applyAlignment="1">
      <alignment vertical="center"/>
    </xf>
    <xf numFmtId="0" fontId="3" fillId="0" borderId="35" xfId="0" applyFont="1" applyBorder="1" applyAlignment="1">
      <alignment horizontal="center" vertical="center"/>
    </xf>
    <xf numFmtId="0" fontId="3" fillId="0" borderId="25" xfId="0" applyFont="1" applyBorder="1" applyAlignment="1">
      <alignment horizontal="center" vertical="center"/>
    </xf>
    <xf numFmtId="0" fontId="3" fillId="0" borderId="28" xfId="0" applyFont="1" applyBorder="1" applyAlignment="1">
      <alignment horizontal="center" vertical="center"/>
    </xf>
    <xf numFmtId="0" fontId="3" fillId="0" borderId="11" xfId="0" applyFont="1" applyBorder="1" applyAlignment="1">
      <alignment horizontal="center" vertical="center"/>
    </xf>
    <xf numFmtId="178" fontId="3" fillId="0" borderId="22" xfId="1" applyNumberFormat="1" applyFont="1" applyBorder="1" applyAlignment="1">
      <alignment vertical="center"/>
    </xf>
    <xf numFmtId="178" fontId="3" fillId="0" borderId="36" xfId="1" applyNumberFormat="1"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29" xfId="0" applyFont="1" applyBorder="1" applyAlignment="1">
      <alignment vertical="center"/>
    </xf>
    <xf numFmtId="0" fontId="3" fillId="0" borderId="11" xfId="0" applyFont="1" applyBorder="1" applyAlignment="1">
      <alignment vertical="center"/>
    </xf>
    <xf numFmtId="57" fontId="3" fillId="2" borderId="14" xfId="0" applyNumberFormat="1" applyFont="1" applyFill="1" applyBorder="1" applyAlignment="1">
      <alignment horizontal="left" vertical="center"/>
    </xf>
    <xf numFmtId="57" fontId="3" fillId="2" borderId="13" xfId="0" applyNumberFormat="1" applyFont="1" applyFill="1" applyBorder="1" applyAlignment="1">
      <alignment horizontal="left" vertical="center"/>
    </xf>
  </cellXfs>
  <cellStyles count="2">
    <cellStyle name="パーセント" xfId="1" builtinId="5"/>
    <cellStyle name="標準" xfId="0" builtinId="0"/>
  </cellStyles>
  <dxfs count="152">
    <dxf>
      <fill>
        <patternFill>
          <bgColor theme="8" tint="0.79998168889431442"/>
        </patternFill>
      </fill>
    </dxf>
    <dxf>
      <fill>
        <patternFill>
          <bgColor rgb="FFFFCCCC"/>
        </patternFill>
      </fill>
    </dxf>
    <dxf>
      <font>
        <color rgb="FF9C0006"/>
      </font>
    </dxf>
    <dxf>
      <font>
        <color rgb="FF0070C0"/>
      </font>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ont>
        <color rgb="FF9C0006"/>
      </font>
    </dxf>
    <dxf>
      <font>
        <color rgb="FF0070C0"/>
      </font>
    </dxf>
    <dxf>
      <font>
        <color rgb="FF9C0006"/>
      </font>
    </dxf>
    <dxf>
      <font>
        <color rgb="FF0070C0"/>
      </font>
    </dxf>
    <dxf>
      <fill>
        <patternFill>
          <bgColor theme="8" tint="0.79998168889431442"/>
        </patternFill>
      </fill>
    </dxf>
    <dxf>
      <fill>
        <patternFill>
          <bgColor rgb="FFFFCCCC"/>
        </patternFill>
      </fill>
    </dxf>
    <dxf>
      <font>
        <color rgb="FF9C0006"/>
      </font>
    </dxf>
    <dxf>
      <font>
        <color rgb="FF0070C0"/>
      </font>
    </dxf>
    <dxf>
      <fill>
        <patternFill>
          <bgColor theme="8" tint="0.79998168889431442"/>
        </patternFill>
      </fill>
    </dxf>
    <dxf>
      <fill>
        <patternFill>
          <bgColor rgb="FFFFCCCC"/>
        </patternFill>
      </fill>
    </dxf>
    <dxf>
      <font>
        <color rgb="FF9C0006"/>
      </font>
    </dxf>
    <dxf>
      <font>
        <color rgb="FF0070C0"/>
      </font>
    </dxf>
    <dxf>
      <font>
        <color rgb="FF9C0006"/>
      </font>
    </dxf>
    <dxf>
      <font>
        <color rgb="FF0070C0"/>
      </font>
    </dxf>
    <dxf>
      <fill>
        <patternFill>
          <bgColor theme="8" tint="0.79998168889431442"/>
        </patternFill>
      </fill>
    </dxf>
    <dxf>
      <fill>
        <patternFill>
          <bgColor rgb="FFFFCCCC"/>
        </patternFill>
      </fill>
    </dxf>
    <dxf>
      <font>
        <color rgb="FF9C0006"/>
      </font>
    </dxf>
    <dxf>
      <font>
        <color rgb="FF0070C0"/>
      </font>
    </dxf>
    <dxf>
      <fill>
        <patternFill>
          <bgColor theme="8" tint="0.79998168889431442"/>
        </patternFill>
      </fill>
    </dxf>
    <dxf>
      <fill>
        <patternFill>
          <bgColor rgb="FFFFCCCC"/>
        </patternFill>
      </fill>
    </dxf>
    <dxf>
      <font>
        <color rgb="FF9C0006"/>
      </font>
    </dxf>
    <dxf>
      <font>
        <color rgb="FF0070C0"/>
      </font>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ont>
        <color rgb="FF9C0006"/>
      </font>
    </dxf>
    <dxf>
      <font>
        <color rgb="FF0070C0"/>
      </font>
    </dxf>
    <dxf>
      <font>
        <color rgb="FF9C0006"/>
      </font>
    </dxf>
    <dxf>
      <font>
        <color rgb="FF0070C0"/>
      </font>
    </dxf>
    <dxf>
      <fill>
        <patternFill>
          <bgColor theme="8" tint="0.79998168889431442"/>
        </patternFill>
      </fill>
    </dxf>
    <dxf>
      <fill>
        <patternFill>
          <bgColor rgb="FFFFCCCC"/>
        </patternFill>
      </fill>
    </dxf>
    <dxf>
      <font>
        <color rgb="FF9C0006"/>
      </font>
    </dxf>
    <dxf>
      <font>
        <color rgb="FF0070C0"/>
      </font>
    </dxf>
    <dxf>
      <fill>
        <patternFill>
          <bgColor theme="8" tint="0.79998168889431442"/>
        </patternFill>
      </fill>
    </dxf>
    <dxf>
      <fill>
        <patternFill>
          <bgColor rgb="FFFFCCCC"/>
        </patternFill>
      </fill>
    </dxf>
    <dxf>
      <font>
        <color rgb="FF9C0006"/>
      </font>
    </dxf>
    <dxf>
      <font>
        <color rgb="FF0070C0"/>
      </font>
    </dxf>
    <dxf>
      <font>
        <color rgb="FF9C0006"/>
      </font>
    </dxf>
    <dxf>
      <font>
        <color rgb="FF0070C0"/>
      </font>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ont>
        <color rgb="FF9C0006"/>
      </font>
    </dxf>
    <dxf>
      <font>
        <color rgb="FF0070C0"/>
      </font>
    </dxf>
    <dxf>
      <font>
        <color rgb="FF9C0006"/>
      </font>
    </dxf>
    <dxf>
      <font>
        <color rgb="FF0070C0"/>
      </font>
    </dxf>
    <dxf>
      <fill>
        <patternFill>
          <bgColor theme="8" tint="0.79998168889431442"/>
        </patternFill>
      </fill>
    </dxf>
    <dxf>
      <fill>
        <patternFill>
          <bgColor rgb="FFFFCCCC"/>
        </patternFill>
      </fill>
    </dxf>
    <dxf>
      <font>
        <color rgb="FF9C0006"/>
      </font>
    </dxf>
    <dxf>
      <font>
        <color rgb="FF0070C0"/>
      </font>
    </dxf>
    <dxf>
      <fill>
        <patternFill>
          <bgColor theme="8" tint="0.79998168889431442"/>
        </patternFill>
      </fill>
    </dxf>
    <dxf>
      <fill>
        <patternFill>
          <bgColor rgb="FFFFCCCC"/>
        </patternFill>
      </fill>
    </dxf>
    <dxf>
      <font>
        <color rgb="FF9C0006"/>
      </font>
    </dxf>
    <dxf>
      <font>
        <color rgb="FF0070C0"/>
      </font>
    </dxf>
    <dxf>
      <font>
        <color rgb="FF9C0006"/>
      </font>
    </dxf>
    <dxf>
      <font>
        <color rgb="FF0070C0"/>
      </font>
    </dxf>
    <dxf>
      <fill>
        <patternFill>
          <bgColor theme="8" tint="0.79998168889431442"/>
        </patternFill>
      </fill>
    </dxf>
    <dxf>
      <fill>
        <patternFill>
          <bgColor rgb="FFFFCCCC"/>
        </patternFill>
      </fill>
    </dxf>
    <dxf>
      <font>
        <color rgb="FF9C0006"/>
      </font>
    </dxf>
    <dxf>
      <font>
        <color rgb="FF0070C0"/>
      </font>
    </dxf>
    <dxf>
      <fill>
        <patternFill>
          <bgColor theme="8" tint="0.79998168889431442"/>
        </patternFill>
      </fill>
    </dxf>
    <dxf>
      <fill>
        <patternFill>
          <bgColor rgb="FFFFCCCC"/>
        </patternFill>
      </fill>
    </dxf>
    <dxf>
      <font>
        <color rgb="FF9C0006"/>
      </font>
    </dxf>
    <dxf>
      <font>
        <color rgb="FF0070C0"/>
      </font>
    </dxf>
    <dxf>
      <font>
        <color rgb="FF9C0006"/>
      </font>
    </dxf>
    <dxf>
      <font>
        <color rgb="FF0070C0"/>
      </font>
    </dxf>
    <dxf>
      <fill>
        <patternFill>
          <bgColor theme="8" tint="0.79998168889431442"/>
        </patternFill>
      </fill>
    </dxf>
    <dxf>
      <fill>
        <patternFill>
          <bgColor rgb="FFFFCCCC"/>
        </patternFill>
      </fill>
    </dxf>
    <dxf>
      <font>
        <color rgb="FF9C0006"/>
      </font>
    </dxf>
    <dxf>
      <font>
        <color rgb="FF0070C0"/>
      </font>
    </dxf>
    <dxf>
      <fill>
        <patternFill>
          <bgColor theme="8" tint="0.79998168889431442"/>
        </patternFill>
      </fill>
    </dxf>
    <dxf>
      <fill>
        <patternFill>
          <bgColor rgb="FFFFCCCC"/>
        </patternFill>
      </fill>
    </dxf>
    <dxf>
      <font>
        <color rgb="FF9C0006"/>
      </font>
    </dxf>
    <dxf>
      <font>
        <color rgb="FF0070C0"/>
      </font>
    </dxf>
    <dxf>
      <font>
        <color rgb="FF9C0006"/>
      </font>
    </dxf>
    <dxf>
      <font>
        <color rgb="FF0070C0"/>
      </font>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ont>
        <color rgb="FF9C0006"/>
      </font>
    </dxf>
    <dxf>
      <font>
        <color rgb="FF0070C0"/>
      </font>
    </dxf>
    <dxf>
      <fill>
        <patternFill>
          <bgColor theme="8" tint="0.79998168889431442"/>
        </patternFill>
      </fill>
    </dxf>
    <dxf>
      <fill>
        <patternFill>
          <bgColor rgb="FFFFCCCC"/>
        </patternFill>
      </fill>
    </dxf>
    <dxf>
      <font>
        <color rgb="FF9C0006"/>
      </font>
    </dxf>
    <dxf>
      <font>
        <color rgb="FF0070C0"/>
      </font>
    </dxf>
    <dxf>
      <font>
        <color rgb="FF9C0006"/>
      </font>
    </dxf>
    <dxf>
      <font>
        <color rgb="FF0070C0"/>
      </font>
    </dxf>
    <dxf>
      <fill>
        <patternFill>
          <bgColor theme="8" tint="0.79998168889431442"/>
        </patternFill>
      </fill>
    </dxf>
    <dxf>
      <fill>
        <patternFill>
          <bgColor rgb="FFFFCCCC"/>
        </patternFill>
      </fill>
    </dxf>
    <dxf>
      <font>
        <color rgb="FF9C0006"/>
      </font>
    </dxf>
    <dxf>
      <font>
        <color rgb="FF0070C0"/>
      </font>
    </dxf>
    <dxf>
      <fill>
        <patternFill>
          <bgColor theme="8" tint="0.79998168889431442"/>
        </patternFill>
      </fill>
    </dxf>
    <dxf>
      <fill>
        <patternFill>
          <bgColor rgb="FFFFCCCC"/>
        </patternFill>
      </fill>
    </dxf>
    <dxf>
      <font>
        <color rgb="FF9C0006"/>
      </font>
    </dxf>
    <dxf>
      <font>
        <color rgb="FF0070C0"/>
      </font>
    </dxf>
    <dxf>
      <font>
        <color rgb="FF9C0006"/>
      </font>
    </dxf>
    <dxf>
      <font>
        <color rgb="FF0070C0"/>
      </font>
    </dxf>
    <dxf>
      <font>
        <color rgb="FF9C0006"/>
      </font>
    </dxf>
    <dxf>
      <font>
        <color rgb="FF0070C0"/>
      </font>
    </dxf>
    <dxf>
      <fill>
        <patternFill>
          <bgColor theme="8" tint="0.79998168889431442"/>
        </patternFill>
      </fill>
    </dxf>
    <dxf>
      <fill>
        <patternFill>
          <bgColor rgb="FFFFCCCC"/>
        </patternFill>
      </fill>
    </dxf>
    <dxf>
      <font>
        <color rgb="FF9C0006"/>
      </font>
    </dxf>
    <dxf>
      <font>
        <color rgb="FF0070C0"/>
      </font>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ont>
        <color rgb="FF9C0006"/>
      </font>
    </dxf>
    <dxf>
      <font>
        <color rgb="FF0070C0"/>
      </font>
    </dxf>
    <dxf>
      <font>
        <color rgb="FF9C0006"/>
      </font>
    </dxf>
    <dxf>
      <font>
        <color rgb="FF0070C0"/>
      </font>
    </dxf>
    <dxf>
      <fill>
        <patternFill>
          <bgColor theme="8" tint="0.79998168889431442"/>
        </patternFill>
      </fill>
    </dxf>
    <dxf>
      <fill>
        <patternFill>
          <bgColor rgb="FFFFCCCC"/>
        </patternFill>
      </fill>
    </dxf>
    <dxf>
      <font>
        <color rgb="FF9C0006"/>
      </font>
    </dxf>
    <dxf>
      <font>
        <color rgb="FF0070C0"/>
      </font>
    </dxf>
    <dxf>
      <fill>
        <patternFill>
          <bgColor theme="8" tint="0.79998168889431442"/>
        </patternFill>
      </fill>
    </dxf>
    <dxf>
      <fill>
        <patternFill>
          <bgColor rgb="FFFFCCCC"/>
        </patternFill>
      </fill>
    </dxf>
    <dxf>
      <font>
        <color rgb="FF9C0006"/>
      </font>
    </dxf>
    <dxf>
      <font>
        <color rgb="FF0070C0"/>
      </font>
    </dxf>
    <dxf>
      <font>
        <color rgb="FF9C0006"/>
      </font>
    </dxf>
    <dxf>
      <font>
        <color rgb="FF0070C0"/>
      </font>
    </dxf>
    <dxf>
      <fill>
        <patternFill>
          <bgColor theme="8" tint="0.79998168889431442"/>
        </patternFill>
      </fill>
    </dxf>
    <dxf>
      <fill>
        <patternFill>
          <bgColor rgb="FFFFCCCC"/>
        </patternFill>
      </fill>
    </dxf>
    <dxf>
      <font>
        <color rgb="FF9C0006"/>
      </font>
    </dxf>
    <dxf>
      <font>
        <color rgb="FF0070C0"/>
      </font>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xdr:colOff>
      <xdr:row>141</xdr:row>
      <xdr:rowOff>1</xdr:rowOff>
    </xdr:from>
    <xdr:to>
      <xdr:col>35</xdr:col>
      <xdr:colOff>102582</xdr:colOff>
      <xdr:row>165</xdr:row>
      <xdr:rowOff>93772</xdr:rowOff>
    </xdr:to>
    <xdr:pic>
      <xdr:nvPicPr>
        <xdr:cNvPr id="7" name="図 6"/>
        <xdr:cNvPicPr>
          <a:picLocks noChangeAspect="1"/>
        </xdr:cNvPicPr>
      </xdr:nvPicPr>
      <xdr:blipFill>
        <a:blip xmlns:r="http://schemas.openxmlformats.org/officeDocument/2006/relationships" r:embed="rId1"/>
        <a:stretch>
          <a:fillRect/>
        </a:stretch>
      </xdr:blipFill>
      <xdr:spPr>
        <a:xfrm>
          <a:off x="657228" y="24174451"/>
          <a:ext cx="9951429" cy="4208571"/>
        </a:xfrm>
        <a:prstGeom prst="rect">
          <a:avLst/>
        </a:prstGeom>
      </xdr:spPr>
    </xdr:pic>
    <xdr:clientData/>
  </xdr:twoCellAnchor>
  <xdr:twoCellAnchor editAs="oneCell">
    <xdr:from>
      <xdr:col>1</xdr:col>
      <xdr:colOff>0</xdr:colOff>
      <xdr:row>115</xdr:row>
      <xdr:rowOff>0</xdr:rowOff>
    </xdr:from>
    <xdr:to>
      <xdr:col>35</xdr:col>
      <xdr:colOff>102579</xdr:colOff>
      <xdr:row>139</xdr:row>
      <xdr:rowOff>93771</xdr:rowOff>
    </xdr:to>
    <xdr:pic>
      <xdr:nvPicPr>
        <xdr:cNvPr id="9" name="図 8"/>
        <xdr:cNvPicPr>
          <a:picLocks noChangeAspect="1"/>
        </xdr:cNvPicPr>
      </xdr:nvPicPr>
      <xdr:blipFill>
        <a:blip xmlns:r="http://schemas.openxmlformats.org/officeDocument/2006/relationships" r:embed="rId2"/>
        <a:stretch>
          <a:fillRect/>
        </a:stretch>
      </xdr:blipFill>
      <xdr:spPr>
        <a:xfrm>
          <a:off x="657225" y="19716750"/>
          <a:ext cx="9951429" cy="4208571"/>
        </a:xfrm>
        <a:prstGeom prst="rect">
          <a:avLst/>
        </a:prstGeom>
      </xdr:spPr>
    </xdr:pic>
    <xdr:clientData/>
  </xdr:twoCellAnchor>
  <xdr:twoCellAnchor>
    <xdr:from>
      <xdr:col>0</xdr:col>
      <xdr:colOff>619125</xdr:colOff>
      <xdr:row>123</xdr:row>
      <xdr:rowOff>47625</xdr:rowOff>
    </xdr:from>
    <xdr:to>
      <xdr:col>1</xdr:col>
      <xdr:colOff>276225</xdr:colOff>
      <xdr:row>134</xdr:row>
      <xdr:rowOff>47625</xdr:rowOff>
    </xdr:to>
    <xdr:sp macro="" textlink="">
      <xdr:nvSpPr>
        <xdr:cNvPr id="10" name="正方形/長方形 9"/>
        <xdr:cNvSpPr/>
      </xdr:nvSpPr>
      <xdr:spPr>
        <a:xfrm>
          <a:off x="619125" y="21135975"/>
          <a:ext cx="314325" cy="18859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381000</xdr:colOff>
      <xdr:row>157</xdr:row>
      <xdr:rowOff>47625</xdr:rowOff>
    </xdr:from>
    <xdr:to>
      <xdr:col>3</xdr:col>
      <xdr:colOff>228600</xdr:colOff>
      <xdr:row>158</xdr:row>
      <xdr:rowOff>66675</xdr:rowOff>
    </xdr:to>
    <xdr:sp macro="" textlink="">
      <xdr:nvSpPr>
        <xdr:cNvPr id="11" name="正方形/長方形 10"/>
        <xdr:cNvSpPr/>
      </xdr:nvSpPr>
      <xdr:spPr>
        <a:xfrm>
          <a:off x="1038225" y="26965275"/>
          <a:ext cx="628650" cy="1905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266700</xdr:colOff>
      <xdr:row>20</xdr:row>
      <xdr:rowOff>95250</xdr:rowOff>
    </xdr:from>
    <xdr:to>
      <xdr:col>29</xdr:col>
      <xdr:colOff>266700</xdr:colOff>
      <xdr:row>20</xdr:row>
      <xdr:rowOff>95250</xdr:rowOff>
    </xdr:to>
    <xdr:cxnSp macro="">
      <xdr:nvCxnSpPr>
        <xdr:cNvPr id="3" name="直線矢印コネクタ 2"/>
        <xdr:cNvCxnSpPr/>
      </xdr:nvCxnSpPr>
      <xdr:spPr>
        <a:xfrm>
          <a:off x="7505700" y="3524250"/>
          <a:ext cx="1381125" cy="0"/>
        </a:xfrm>
        <a:prstGeom prst="straightConnector1">
          <a:avLst/>
        </a:prstGeom>
        <a:ln>
          <a:solidFill>
            <a:srgbClr val="FF0000"/>
          </a:solidFill>
          <a:headEnd type="none" w="med" len="med"/>
          <a:tailEnd type="arrow" w="med" len="me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9525</xdr:colOff>
      <xdr:row>20</xdr:row>
      <xdr:rowOff>95250</xdr:rowOff>
    </xdr:from>
    <xdr:to>
      <xdr:col>23</xdr:col>
      <xdr:colOff>0</xdr:colOff>
      <xdr:row>20</xdr:row>
      <xdr:rowOff>95250</xdr:rowOff>
    </xdr:to>
    <xdr:cxnSp macro="">
      <xdr:nvCxnSpPr>
        <xdr:cNvPr id="5" name="直線矢印コネクタ 4"/>
        <xdr:cNvCxnSpPr/>
      </xdr:nvCxnSpPr>
      <xdr:spPr>
        <a:xfrm flipH="1">
          <a:off x="5591175" y="3524250"/>
          <a:ext cx="1371600" cy="0"/>
        </a:xfrm>
        <a:prstGeom prst="straightConnector1">
          <a:avLst/>
        </a:prstGeom>
        <a:ln w="9525">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xdr:colOff>
      <xdr:row>16</xdr:row>
      <xdr:rowOff>85725</xdr:rowOff>
    </xdr:from>
    <xdr:to>
      <xdr:col>31</xdr:col>
      <xdr:colOff>266700</xdr:colOff>
      <xdr:row>16</xdr:row>
      <xdr:rowOff>85725</xdr:rowOff>
    </xdr:to>
    <xdr:cxnSp macro="">
      <xdr:nvCxnSpPr>
        <xdr:cNvPr id="7" name="直線矢印コネクタ 6"/>
        <xdr:cNvCxnSpPr/>
      </xdr:nvCxnSpPr>
      <xdr:spPr>
        <a:xfrm>
          <a:off x="5867400" y="2828925"/>
          <a:ext cx="3571875" cy="0"/>
        </a:xfrm>
        <a:prstGeom prst="straightConnector1">
          <a:avLst/>
        </a:prstGeom>
        <a:ln w="9525">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16</xdr:row>
      <xdr:rowOff>85725</xdr:rowOff>
    </xdr:from>
    <xdr:to>
      <xdr:col>16</xdr:col>
      <xdr:colOff>266700</xdr:colOff>
      <xdr:row>16</xdr:row>
      <xdr:rowOff>85725</xdr:rowOff>
    </xdr:to>
    <xdr:cxnSp macro="">
      <xdr:nvCxnSpPr>
        <xdr:cNvPr id="9" name="直線コネクタ 8"/>
        <xdr:cNvCxnSpPr/>
      </xdr:nvCxnSpPr>
      <xdr:spPr>
        <a:xfrm>
          <a:off x="1171575" y="2828925"/>
          <a:ext cx="4124325" cy="0"/>
        </a:xfrm>
        <a:prstGeom prst="line">
          <a:avLst/>
        </a:prstGeom>
        <a:ln w="9525">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32</xdr:col>
      <xdr:colOff>19050</xdr:colOff>
      <xdr:row>12</xdr:row>
      <xdr:rowOff>95250</xdr:rowOff>
    </xdr:from>
    <xdr:to>
      <xdr:col>33</xdr:col>
      <xdr:colOff>0</xdr:colOff>
      <xdr:row>12</xdr:row>
      <xdr:rowOff>95250</xdr:rowOff>
    </xdr:to>
    <xdr:cxnSp macro="">
      <xdr:nvCxnSpPr>
        <xdr:cNvPr id="11" name="直線矢印コネクタ 10"/>
        <xdr:cNvCxnSpPr/>
      </xdr:nvCxnSpPr>
      <xdr:spPr>
        <a:xfrm flipH="1">
          <a:off x="9467850" y="2152650"/>
          <a:ext cx="257175" cy="0"/>
        </a:xfrm>
        <a:prstGeom prst="straightConnector1">
          <a:avLst/>
        </a:prstGeom>
        <a:ln w="9525">
          <a:solidFill>
            <a:srgbClr val="FF0000"/>
          </a:solidFill>
          <a:headEnd type="none" w="med" len="med"/>
          <a:tailEnd type="arrow" w="med" len="med"/>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3"/>
  <sheetViews>
    <sheetView zoomScaleNormal="100" workbookViewId="0">
      <pane xSplit="2" ySplit="5" topLeftCell="C33" activePane="bottomRight" state="frozen"/>
      <selection pane="topRight" activeCell="C1" sqref="C1"/>
      <selection pane="bottomLeft" activeCell="A5" sqref="A5"/>
      <selection pane="bottomRight" activeCell="A38" sqref="A38:XFD38"/>
    </sheetView>
  </sheetViews>
  <sheetFormatPr defaultColWidth="4.625" defaultRowHeight="13.5"/>
  <cols>
    <col min="1" max="1" width="8.625" style="1" customWidth="1"/>
    <col min="2" max="2" width="6.625" style="1" customWidth="1"/>
    <col min="3" max="33" width="3.625" style="1" customWidth="1"/>
    <col min="34" max="35" width="5.125" style="1" customWidth="1"/>
    <col min="36" max="36" width="3.625" style="1" customWidth="1"/>
    <col min="37" max="16384" width="4.625" style="1"/>
  </cols>
  <sheetData>
    <row r="1" spans="1:36" ht="13.5" customHeight="1">
      <c r="A1" s="18" t="s">
        <v>0</v>
      </c>
      <c r="B1" s="50"/>
      <c r="C1" s="50"/>
      <c r="D1" s="50"/>
      <c r="E1" s="50"/>
      <c r="F1" s="50"/>
      <c r="G1" s="50"/>
      <c r="H1" s="50"/>
      <c r="I1" s="50"/>
      <c r="J1" s="50"/>
      <c r="K1" s="50"/>
      <c r="M1" s="51" t="s">
        <v>5</v>
      </c>
      <c r="N1" s="51"/>
      <c r="O1" s="51"/>
      <c r="P1" s="52" t="s">
        <v>30</v>
      </c>
      <c r="Q1" s="52"/>
      <c r="R1" s="52"/>
      <c r="S1" s="52"/>
      <c r="T1" s="52"/>
      <c r="U1" s="52"/>
      <c r="V1" s="52"/>
      <c r="W1" s="52"/>
      <c r="X1" s="52"/>
      <c r="Y1" s="52"/>
      <c r="Z1" s="52"/>
      <c r="AA1" s="52"/>
      <c r="AB1" s="52"/>
      <c r="AC1" s="52"/>
      <c r="AD1" s="52"/>
      <c r="AE1" s="52"/>
      <c r="AF1" s="52"/>
      <c r="AG1" s="52"/>
      <c r="AH1" s="52"/>
      <c r="AI1" s="52"/>
    </row>
    <row r="2" spans="1:36">
      <c r="A2" s="19" t="s">
        <v>1</v>
      </c>
      <c r="B2" s="53"/>
      <c r="C2" s="53"/>
      <c r="D2" s="53"/>
      <c r="E2" s="53"/>
      <c r="F2" s="53"/>
      <c r="G2" s="53"/>
      <c r="H2" s="53"/>
      <c r="I2" s="53"/>
      <c r="J2" s="53"/>
      <c r="K2" s="53"/>
      <c r="M2" s="51"/>
      <c r="N2" s="51"/>
      <c r="O2" s="51"/>
      <c r="P2" s="51" t="s">
        <v>49</v>
      </c>
      <c r="Q2" s="51"/>
      <c r="R2" s="51"/>
      <c r="S2" s="51" t="s">
        <v>8</v>
      </c>
      <c r="T2" s="51"/>
      <c r="U2" s="51"/>
      <c r="V2" s="51" t="s">
        <v>9</v>
      </c>
      <c r="W2" s="51"/>
      <c r="X2" s="51"/>
      <c r="Y2" s="51" t="s">
        <v>10</v>
      </c>
      <c r="Z2" s="51"/>
      <c r="AA2" s="51"/>
      <c r="AB2" s="51" t="s">
        <v>11</v>
      </c>
      <c r="AC2" s="51"/>
      <c r="AD2" s="51"/>
      <c r="AE2" s="51" t="s">
        <v>12</v>
      </c>
      <c r="AF2" s="51"/>
      <c r="AG2" s="51"/>
      <c r="AH2" s="52" t="s">
        <v>50</v>
      </c>
      <c r="AI2" s="52"/>
    </row>
    <row r="3" spans="1:36">
      <c r="L3" s="2" t="s">
        <v>6</v>
      </c>
      <c r="M3" s="54">
        <v>43922</v>
      </c>
      <c r="N3" s="54"/>
      <c r="O3" s="54"/>
      <c r="P3" s="54"/>
      <c r="Q3" s="54"/>
      <c r="R3" s="54"/>
      <c r="S3" s="54"/>
      <c r="T3" s="54"/>
      <c r="U3" s="54"/>
      <c r="V3" s="54"/>
      <c r="W3" s="54"/>
      <c r="X3" s="54"/>
      <c r="Y3" s="54"/>
      <c r="Z3" s="54"/>
      <c r="AA3" s="54"/>
      <c r="AB3" s="54"/>
      <c r="AC3" s="54"/>
      <c r="AD3" s="54"/>
      <c r="AE3" s="54"/>
      <c r="AF3" s="54"/>
      <c r="AG3" s="54"/>
      <c r="AH3" s="54"/>
      <c r="AI3" s="55"/>
    </row>
    <row r="4" spans="1:36">
      <c r="L4" s="2" t="s">
        <v>7</v>
      </c>
      <c r="M4" s="58"/>
      <c r="N4" s="58"/>
      <c r="O4" s="58"/>
      <c r="P4" s="58"/>
      <c r="Q4" s="58"/>
      <c r="R4" s="58"/>
      <c r="S4" s="58"/>
      <c r="T4" s="58"/>
      <c r="U4" s="58"/>
      <c r="V4" s="58"/>
      <c r="W4" s="58"/>
      <c r="X4" s="58"/>
      <c r="Y4" s="58"/>
      <c r="Z4" s="58"/>
      <c r="AA4" s="58"/>
      <c r="AB4" s="58"/>
      <c r="AC4" s="58"/>
      <c r="AD4" s="58"/>
      <c r="AE4" s="58"/>
      <c r="AF4" s="58"/>
      <c r="AG4" s="58"/>
      <c r="AH4" s="58"/>
      <c r="AI4" s="59"/>
    </row>
    <row r="5" spans="1:36">
      <c r="C5" s="2">
        <v>1</v>
      </c>
      <c r="D5" s="2">
        <v>2</v>
      </c>
      <c r="E5" s="2">
        <v>3</v>
      </c>
      <c r="F5" s="2">
        <v>4</v>
      </c>
      <c r="G5" s="2">
        <v>5</v>
      </c>
      <c r="H5" s="2">
        <v>6</v>
      </c>
      <c r="I5" s="2">
        <v>7</v>
      </c>
      <c r="J5" s="2">
        <v>8</v>
      </c>
      <c r="K5" s="2">
        <v>9</v>
      </c>
      <c r="L5" s="2">
        <v>10</v>
      </c>
      <c r="M5" s="2">
        <v>11</v>
      </c>
      <c r="N5" s="2">
        <v>12</v>
      </c>
      <c r="O5" s="2">
        <v>13</v>
      </c>
      <c r="P5" s="2">
        <v>14</v>
      </c>
      <c r="Q5" s="2">
        <v>15</v>
      </c>
      <c r="R5" s="2">
        <v>16</v>
      </c>
      <c r="S5" s="2">
        <v>17</v>
      </c>
      <c r="T5" s="2">
        <v>18</v>
      </c>
      <c r="U5" s="2">
        <v>19</v>
      </c>
      <c r="V5" s="2">
        <v>20</v>
      </c>
      <c r="W5" s="2">
        <v>21</v>
      </c>
      <c r="X5" s="2">
        <v>22</v>
      </c>
      <c r="Y5" s="2">
        <v>23</v>
      </c>
      <c r="Z5" s="2">
        <v>24</v>
      </c>
      <c r="AA5" s="2">
        <v>25</v>
      </c>
      <c r="AB5" s="2">
        <v>26</v>
      </c>
      <c r="AC5" s="2">
        <v>27</v>
      </c>
      <c r="AD5" s="2">
        <v>28</v>
      </c>
      <c r="AE5" s="2">
        <v>29</v>
      </c>
      <c r="AF5" s="2">
        <v>30</v>
      </c>
      <c r="AG5" s="2">
        <v>31</v>
      </c>
      <c r="AH5" s="2"/>
      <c r="AI5" s="2"/>
    </row>
    <row r="6" spans="1:36">
      <c r="A6" s="20">
        <f>YEAR(M3)</f>
        <v>2020</v>
      </c>
      <c r="B6" s="29" t="s">
        <v>2</v>
      </c>
      <c r="C6" s="14" t="str">
        <f t="shared" ref="C6:AG6" si="0">IF(DAY(DATE($A6,$A7,C$5))=C$5,CHOOSE(WEEKDAY(DATE($A6,$A7,C$5)),"日","月","火","水","木","金","土"),"")</f>
        <v>水</v>
      </c>
      <c r="D6" s="15" t="str">
        <f t="shared" si="0"/>
        <v>木</v>
      </c>
      <c r="E6" s="15" t="str">
        <f t="shared" si="0"/>
        <v>金</v>
      </c>
      <c r="F6" s="15" t="str">
        <f t="shared" si="0"/>
        <v>土</v>
      </c>
      <c r="G6" s="15" t="str">
        <f t="shared" si="0"/>
        <v>日</v>
      </c>
      <c r="H6" s="15" t="str">
        <f t="shared" si="0"/>
        <v>月</v>
      </c>
      <c r="I6" s="15" t="str">
        <f t="shared" si="0"/>
        <v>火</v>
      </c>
      <c r="J6" s="15" t="str">
        <f t="shared" si="0"/>
        <v>水</v>
      </c>
      <c r="K6" s="15" t="str">
        <f t="shared" si="0"/>
        <v>木</v>
      </c>
      <c r="L6" s="15" t="str">
        <f t="shared" si="0"/>
        <v>金</v>
      </c>
      <c r="M6" s="15" t="str">
        <f t="shared" si="0"/>
        <v>土</v>
      </c>
      <c r="N6" s="15" t="str">
        <f t="shared" si="0"/>
        <v>日</v>
      </c>
      <c r="O6" s="15" t="str">
        <f t="shared" si="0"/>
        <v>月</v>
      </c>
      <c r="P6" s="15" t="str">
        <f t="shared" si="0"/>
        <v>火</v>
      </c>
      <c r="Q6" s="15" t="str">
        <f t="shared" si="0"/>
        <v>水</v>
      </c>
      <c r="R6" s="15" t="str">
        <f t="shared" si="0"/>
        <v>木</v>
      </c>
      <c r="S6" s="15" t="str">
        <f t="shared" si="0"/>
        <v>金</v>
      </c>
      <c r="T6" s="15" t="str">
        <f t="shared" si="0"/>
        <v>土</v>
      </c>
      <c r="U6" s="15" t="str">
        <f t="shared" si="0"/>
        <v>日</v>
      </c>
      <c r="V6" s="15" t="str">
        <f t="shared" si="0"/>
        <v>月</v>
      </c>
      <c r="W6" s="15" t="str">
        <f t="shared" si="0"/>
        <v>火</v>
      </c>
      <c r="X6" s="15" t="str">
        <f t="shared" si="0"/>
        <v>水</v>
      </c>
      <c r="Y6" s="15" t="str">
        <f t="shared" si="0"/>
        <v>木</v>
      </c>
      <c r="Z6" s="15" t="str">
        <f t="shared" si="0"/>
        <v>金</v>
      </c>
      <c r="AA6" s="15" t="str">
        <f t="shared" si="0"/>
        <v>土</v>
      </c>
      <c r="AB6" s="15" t="str">
        <f t="shared" si="0"/>
        <v>日</v>
      </c>
      <c r="AC6" s="15" t="str">
        <f t="shared" si="0"/>
        <v>月</v>
      </c>
      <c r="AD6" s="15" t="str">
        <f t="shared" si="0"/>
        <v>火</v>
      </c>
      <c r="AE6" s="15" t="str">
        <f t="shared" si="0"/>
        <v>水</v>
      </c>
      <c r="AF6" s="15" t="str">
        <f t="shared" si="0"/>
        <v>木</v>
      </c>
      <c r="AG6" s="16" t="str">
        <f t="shared" si="0"/>
        <v/>
      </c>
      <c r="AH6" s="14" t="s">
        <v>13</v>
      </c>
      <c r="AI6" s="16" t="s">
        <v>19</v>
      </c>
      <c r="AJ6" s="1" t="s">
        <v>48</v>
      </c>
    </row>
    <row r="7" spans="1:36" ht="13.5" customHeight="1">
      <c r="A7" s="56">
        <f>MONTH(M3)</f>
        <v>4</v>
      </c>
      <c r="B7" s="30" t="s">
        <v>3</v>
      </c>
      <c r="C7" s="11" t="str">
        <f t="shared" ref="C7:AG7" si="1">IF(C6="","",IF(AND(DATE($A6,$A7,C$5)&gt;=$M$3,DATE($A6,$A7,C$5)&lt;=$M$4),IF(AND(DATE($A6,$A7,C$5)&gt;=$P$3,DATE($A6,$A7,C$5)&lt;=$P$4),"",IF(AND(DATE($A6,$A7,C$5)&gt;=$S$3,DATE($A6,$A7,C$5)&lt;=$S$4),"",IF(AND(DATE($A6,$A7,C$5)&gt;=$V$3,DATE($A6,$A7,C$5)&lt;=$V$4),"",IF(AND(DATE($A6,$A7,C$5)&gt;=$Y$3,DATE($A6,$A7,C$5)&lt;=$Y$4),"",IF(AND(DATE($A6,$A7,C$5)&gt;=$AB$3,DATE($A6,$A7,C$5)&lt;=$AB$4),"",IF(AND(DATE($A6,$A7,C$5)&gt;=$AE$3,DATE($A6,$A7,C$5)&lt;=$AE$4),"",IF(AND(DATE($A6,$A7,C$5)&gt;=$AH$3,DATE($A6,$A7,C$5)&lt;=$AH$4),"",IF(OR(C6="土",C6="日"),"休","□")))))))),""))</f>
        <v/>
      </c>
      <c r="D7" s="12" t="str">
        <f t="shared" si="1"/>
        <v/>
      </c>
      <c r="E7" s="12" t="str">
        <f t="shared" si="1"/>
        <v/>
      </c>
      <c r="F7" s="12" t="str">
        <f t="shared" si="1"/>
        <v/>
      </c>
      <c r="G7" s="12" t="str">
        <f t="shared" si="1"/>
        <v/>
      </c>
      <c r="H7" s="12" t="str">
        <f t="shared" si="1"/>
        <v/>
      </c>
      <c r="I7" s="12" t="str">
        <f t="shared" si="1"/>
        <v/>
      </c>
      <c r="J7" s="12" t="str">
        <f t="shared" si="1"/>
        <v/>
      </c>
      <c r="K7" s="12" t="str">
        <f t="shared" si="1"/>
        <v/>
      </c>
      <c r="L7" s="12" t="str">
        <f t="shared" si="1"/>
        <v/>
      </c>
      <c r="M7" s="12" t="str">
        <f t="shared" si="1"/>
        <v/>
      </c>
      <c r="N7" s="12" t="str">
        <f t="shared" si="1"/>
        <v/>
      </c>
      <c r="O7" s="12" t="str">
        <f t="shared" si="1"/>
        <v/>
      </c>
      <c r="P7" s="12" t="str">
        <f t="shared" si="1"/>
        <v/>
      </c>
      <c r="Q7" s="12" t="str">
        <f t="shared" si="1"/>
        <v/>
      </c>
      <c r="R7" s="12" t="str">
        <f t="shared" si="1"/>
        <v/>
      </c>
      <c r="S7" s="12" t="str">
        <f t="shared" si="1"/>
        <v/>
      </c>
      <c r="T7" s="12" t="str">
        <f t="shared" si="1"/>
        <v/>
      </c>
      <c r="U7" s="12" t="str">
        <f t="shared" si="1"/>
        <v/>
      </c>
      <c r="V7" s="12" t="str">
        <f t="shared" si="1"/>
        <v/>
      </c>
      <c r="W7" s="12" t="str">
        <f t="shared" si="1"/>
        <v/>
      </c>
      <c r="X7" s="12" t="str">
        <f t="shared" si="1"/>
        <v/>
      </c>
      <c r="Y7" s="12" t="str">
        <f t="shared" si="1"/>
        <v/>
      </c>
      <c r="Z7" s="12" t="str">
        <f t="shared" si="1"/>
        <v/>
      </c>
      <c r="AA7" s="12" t="str">
        <f t="shared" si="1"/>
        <v/>
      </c>
      <c r="AB7" s="12" t="str">
        <f t="shared" si="1"/>
        <v/>
      </c>
      <c r="AC7" s="12" t="str">
        <f t="shared" si="1"/>
        <v/>
      </c>
      <c r="AD7" s="12" t="str">
        <f t="shared" si="1"/>
        <v/>
      </c>
      <c r="AE7" s="12" t="str">
        <f t="shared" si="1"/>
        <v/>
      </c>
      <c r="AF7" s="12" t="str">
        <f t="shared" si="1"/>
        <v/>
      </c>
      <c r="AG7" s="17" t="str">
        <f t="shared" si="1"/>
        <v/>
      </c>
      <c r="AH7" s="11">
        <f>COUNTIF(C7:AG7,"□")</f>
        <v>0</v>
      </c>
      <c r="AI7" s="17">
        <f>COUNTIF(C7:AG7,"休")</f>
        <v>0</v>
      </c>
      <c r="AJ7" s="1">
        <f>COUNTIF(C6:AG6,"土")-COUNTIFS(C6:AG6,"土",C7:AG7,"")+COUNTIF(C6:AG6,"日")-COUNTIFS(C6:AG6,"日",C7:AG7,"")</f>
        <v>0</v>
      </c>
    </row>
    <row r="8" spans="1:36">
      <c r="A8" s="56"/>
      <c r="B8" s="8" t="s">
        <v>4</v>
      </c>
      <c r="C8" s="6" t="s">
        <v>14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4"/>
      <c r="AH8" s="11">
        <f>COUNTIF(C8:AG8,"■")</f>
        <v>0</v>
      </c>
      <c r="AI8" s="17">
        <f>COUNTIF(C8:AG8,"休")+COUNTIF(C8:AG8,"雨")</f>
        <v>0</v>
      </c>
    </row>
    <row r="9" spans="1:36">
      <c r="A9" s="57"/>
      <c r="B9" s="9"/>
      <c r="C9" s="34"/>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5"/>
      <c r="AH9" s="7"/>
      <c r="AI9" s="5"/>
    </row>
    <row r="10" spans="1:36">
      <c r="A10" s="20">
        <f>IF(A7=12,1,0)+A6</f>
        <v>2020</v>
      </c>
      <c r="B10" s="29" t="s">
        <v>2</v>
      </c>
      <c r="C10" s="14" t="str">
        <f t="shared" ref="C10:AG10" si="2">IF(DAY(DATE($A10,$A11,C$5))=C$5,CHOOSE(WEEKDAY(DATE($A10,$A11,C$5)),"日","月","火","水","木","金","土"),"")</f>
        <v>金</v>
      </c>
      <c r="D10" s="15" t="str">
        <f t="shared" si="2"/>
        <v>土</v>
      </c>
      <c r="E10" s="15" t="str">
        <f t="shared" si="2"/>
        <v>日</v>
      </c>
      <c r="F10" s="15" t="str">
        <f t="shared" si="2"/>
        <v>月</v>
      </c>
      <c r="G10" s="15" t="str">
        <f t="shared" si="2"/>
        <v>火</v>
      </c>
      <c r="H10" s="15" t="str">
        <f t="shared" si="2"/>
        <v>水</v>
      </c>
      <c r="I10" s="15" t="str">
        <f t="shared" si="2"/>
        <v>木</v>
      </c>
      <c r="J10" s="15" t="str">
        <f t="shared" si="2"/>
        <v>金</v>
      </c>
      <c r="K10" s="15" t="str">
        <f t="shared" si="2"/>
        <v>土</v>
      </c>
      <c r="L10" s="15" t="str">
        <f t="shared" si="2"/>
        <v>日</v>
      </c>
      <c r="M10" s="15" t="str">
        <f t="shared" si="2"/>
        <v>月</v>
      </c>
      <c r="N10" s="15" t="str">
        <f t="shared" si="2"/>
        <v>火</v>
      </c>
      <c r="O10" s="15" t="str">
        <f t="shared" si="2"/>
        <v>水</v>
      </c>
      <c r="P10" s="15" t="str">
        <f t="shared" si="2"/>
        <v>木</v>
      </c>
      <c r="Q10" s="15" t="str">
        <f t="shared" si="2"/>
        <v>金</v>
      </c>
      <c r="R10" s="15" t="str">
        <f t="shared" si="2"/>
        <v>土</v>
      </c>
      <c r="S10" s="15" t="str">
        <f t="shared" si="2"/>
        <v>日</v>
      </c>
      <c r="T10" s="15" t="str">
        <f t="shared" si="2"/>
        <v>月</v>
      </c>
      <c r="U10" s="15" t="str">
        <f t="shared" si="2"/>
        <v>火</v>
      </c>
      <c r="V10" s="15" t="str">
        <f t="shared" si="2"/>
        <v>水</v>
      </c>
      <c r="W10" s="15" t="str">
        <f t="shared" si="2"/>
        <v>木</v>
      </c>
      <c r="X10" s="15" t="str">
        <f t="shared" si="2"/>
        <v>金</v>
      </c>
      <c r="Y10" s="15" t="str">
        <f t="shared" si="2"/>
        <v>土</v>
      </c>
      <c r="Z10" s="15" t="str">
        <f t="shared" si="2"/>
        <v>日</v>
      </c>
      <c r="AA10" s="15" t="str">
        <f t="shared" si="2"/>
        <v>月</v>
      </c>
      <c r="AB10" s="15" t="str">
        <f t="shared" si="2"/>
        <v>火</v>
      </c>
      <c r="AC10" s="15" t="str">
        <f t="shared" si="2"/>
        <v>水</v>
      </c>
      <c r="AD10" s="15" t="str">
        <f t="shared" si="2"/>
        <v>木</v>
      </c>
      <c r="AE10" s="15" t="str">
        <f t="shared" si="2"/>
        <v>金</v>
      </c>
      <c r="AF10" s="15" t="str">
        <f t="shared" si="2"/>
        <v>土</v>
      </c>
      <c r="AG10" s="16" t="str">
        <f t="shared" si="2"/>
        <v>日</v>
      </c>
      <c r="AH10" s="14" t="s">
        <v>13</v>
      </c>
      <c r="AI10" s="16" t="s">
        <v>19</v>
      </c>
      <c r="AJ10" s="1" t="s">
        <v>48</v>
      </c>
    </row>
    <row r="11" spans="1:36">
      <c r="A11" s="56">
        <f>IF(A7=12,0,A7)+1</f>
        <v>5</v>
      </c>
      <c r="B11" s="30" t="s">
        <v>3</v>
      </c>
      <c r="C11" s="11" t="str">
        <f t="shared" ref="C11:AG11" si="3">IF(C10="","",IF(AND(DATE($A10,$A11,C$5)&gt;=$M$3,DATE($A10,$A11,C$5)&lt;=$M$4),IF(AND(DATE($A10,$A11,C$5)&gt;=$P$3,DATE($A10,$A11,C$5)&lt;=$P$4),"",IF(AND(DATE($A10,$A11,C$5)&gt;=$S$3,DATE($A10,$A11,C$5)&lt;=$S$4),"",IF(AND(DATE($A10,$A11,C$5)&gt;=$V$3,DATE($A10,$A11,C$5)&lt;=$V$4),"",IF(AND(DATE($A10,$A11,C$5)&gt;=$Y$3,DATE($A10,$A11,C$5)&lt;=$Y$4),"",IF(AND(DATE($A10,$A11,C$5)&gt;=$AB$3,DATE($A10,$A11,C$5)&lt;=$AB$4),"",IF(AND(DATE($A10,$A11,C$5)&gt;=$AE$3,DATE($A10,$A11,C$5)&lt;=$AE$4),"",IF(AND(DATE($A10,$A11,C$5)&gt;=$AH$3,DATE($A10,$A11,C$5)&lt;=$AH$4),"",IF(OR(C10="土",C10="日"),"休","□")))))))),""))</f>
        <v/>
      </c>
      <c r="D11" s="12" t="str">
        <f t="shared" si="3"/>
        <v/>
      </c>
      <c r="E11" s="12" t="str">
        <f t="shared" si="3"/>
        <v/>
      </c>
      <c r="F11" s="12" t="str">
        <f t="shared" si="3"/>
        <v/>
      </c>
      <c r="G11" s="12" t="str">
        <f t="shared" si="3"/>
        <v/>
      </c>
      <c r="H11" s="12" t="str">
        <f t="shared" si="3"/>
        <v/>
      </c>
      <c r="I11" s="12" t="str">
        <f t="shared" si="3"/>
        <v/>
      </c>
      <c r="J11" s="12" t="str">
        <f t="shared" si="3"/>
        <v/>
      </c>
      <c r="K11" s="12" t="str">
        <f t="shared" si="3"/>
        <v/>
      </c>
      <c r="L11" s="12" t="str">
        <f t="shared" si="3"/>
        <v/>
      </c>
      <c r="M11" s="12" t="str">
        <f t="shared" si="3"/>
        <v/>
      </c>
      <c r="N11" s="12" t="str">
        <f t="shared" si="3"/>
        <v/>
      </c>
      <c r="O11" s="12" t="str">
        <f t="shared" si="3"/>
        <v/>
      </c>
      <c r="P11" s="12" t="str">
        <f t="shared" si="3"/>
        <v/>
      </c>
      <c r="Q11" s="12" t="str">
        <f t="shared" si="3"/>
        <v/>
      </c>
      <c r="R11" s="12" t="str">
        <f t="shared" si="3"/>
        <v/>
      </c>
      <c r="S11" s="12" t="str">
        <f t="shared" si="3"/>
        <v/>
      </c>
      <c r="T11" s="12" t="str">
        <f t="shared" si="3"/>
        <v/>
      </c>
      <c r="U11" s="12" t="str">
        <f t="shared" si="3"/>
        <v/>
      </c>
      <c r="V11" s="12" t="str">
        <f t="shared" si="3"/>
        <v/>
      </c>
      <c r="W11" s="12" t="str">
        <f t="shared" si="3"/>
        <v/>
      </c>
      <c r="X11" s="12" t="str">
        <f t="shared" si="3"/>
        <v/>
      </c>
      <c r="Y11" s="12" t="str">
        <f t="shared" si="3"/>
        <v/>
      </c>
      <c r="Z11" s="12" t="str">
        <f t="shared" si="3"/>
        <v/>
      </c>
      <c r="AA11" s="12" t="str">
        <f t="shared" si="3"/>
        <v/>
      </c>
      <c r="AB11" s="12" t="str">
        <f t="shared" si="3"/>
        <v/>
      </c>
      <c r="AC11" s="12" t="str">
        <f t="shared" si="3"/>
        <v/>
      </c>
      <c r="AD11" s="12" t="str">
        <f t="shared" si="3"/>
        <v/>
      </c>
      <c r="AE11" s="12" t="str">
        <f t="shared" si="3"/>
        <v/>
      </c>
      <c r="AF11" s="12" t="str">
        <f t="shared" si="3"/>
        <v/>
      </c>
      <c r="AG11" s="17" t="str">
        <f t="shared" si="3"/>
        <v/>
      </c>
      <c r="AH11" s="11">
        <f>COUNTIF(C11:AG11,"□")</f>
        <v>0</v>
      </c>
      <c r="AI11" s="17">
        <f>COUNTIF(C11:AG11,"休")</f>
        <v>0</v>
      </c>
      <c r="AJ11" s="1">
        <f>COUNTIF(C10:AG10,"土")-COUNTIFS(C10:AG10,"土",C11:AG11,"")+COUNTIF(C10:AG10,"日")-COUNTIFS(C10:AG10,"日",C11:AG11,"")</f>
        <v>0</v>
      </c>
    </row>
    <row r="12" spans="1:36">
      <c r="A12" s="56"/>
      <c r="B12" s="8" t="s">
        <v>4</v>
      </c>
      <c r="C12" s="6"/>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4"/>
      <c r="AH12" s="11">
        <f>COUNTIF(C12:AG12,"■")</f>
        <v>0</v>
      </c>
      <c r="AI12" s="17">
        <f>COUNTIF(C12:AG12,"休")+COUNTIF(C12:AG12,"雨")</f>
        <v>0</v>
      </c>
    </row>
    <row r="13" spans="1:36">
      <c r="A13" s="57"/>
      <c r="B13" s="9"/>
      <c r="C13" s="34"/>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2"/>
      <c r="AG13" s="35"/>
      <c r="AH13" s="7"/>
      <c r="AI13" s="5"/>
    </row>
    <row r="14" spans="1:36">
      <c r="A14" s="20">
        <f>IF(A11=12,1,0)+A10</f>
        <v>2020</v>
      </c>
      <c r="B14" s="29" t="s">
        <v>2</v>
      </c>
      <c r="C14" s="14" t="str">
        <f t="shared" ref="C14:AG14" si="4">IF(DAY(DATE($A14,$A15,C$5))=C$5,CHOOSE(WEEKDAY(DATE($A14,$A15,C$5)),"日","月","火","水","木","金","土"),"")</f>
        <v>月</v>
      </c>
      <c r="D14" s="15" t="str">
        <f t="shared" si="4"/>
        <v>火</v>
      </c>
      <c r="E14" s="15" t="str">
        <f t="shared" si="4"/>
        <v>水</v>
      </c>
      <c r="F14" s="15" t="str">
        <f t="shared" si="4"/>
        <v>木</v>
      </c>
      <c r="G14" s="15" t="str">
        <f t="shared" si="4"/>
        <v>金</v>
      </c>
      <c r="H14" s="15" t="str">
        <f t="shared" si="4"/>
        <v>土</v>
      </c>
      <c r="I14" s="15" t="str">
        <f t="shared" si="4"/>
        <v>日</v>
      </c>
      <c r="J14" s="15" t="str">
        <f t="shared" si="4"/>
        <v>月</v>
      </c>
      <c r="K14" s="15" t="str">
        <f t="shared" si="4"/>
        <v>火</v>
      </c>
      <c r="L14" s="15" t="str">
        <f t="shared" si="4"/>
        <v>水</v>
      </c>
      <c r="M14" s="15" t="str">
        <f t="shared" si="4"/>
        <v>木</v>
      </c>
      <c r="N14" s="15" t="str">
        <f t="shared" si="4"/>
        <v>金</v>
      </c>
      <c r="O14" s="15" t="str">
        <f t="shared" si="4"/>
        <v>土</v>
      </c>
      <c r="P14" s="15" t="str">
        <f t="shared" si="4"/>
        <v>日</v>
      </c>
      <c r="Q14" s="15" t="str">
        <f t="shared" si="4"/>
        <v>月</v>
      </c>
      <c r="R14" s="15" t="str">
        <f t="shared" si="4"/>
        <v>火</v>
      </c>
      <c r="S14" s="15" t="str">
        <f t="shared" si="4"/>
        <v>水</v>
      </c>
      <c r="T14" s="15" t="str">
        <f t="shared" si="4"/>
        <v>木</v>
      </c>
      <c r="U14" s="15" t="str">
        <f t="shared" si="4"/>
        <v>金</v>
      </c>
      <c r="V14" s="15" t="str">
        <f t="shared" si="4"/>
        <v>土</v>
      </c>
      <c r="W14" s="15" t="str">
        <f t="shared" si="4"/>
        <v>日</v>
      </c>
      <c r="X14" s="15" t="str">
        <f t="shared" si="4"/>
        <v>月</v>
      </c>
      <c r="Y14" s="15" t="str">
        <f t="shared" si="4"/>
        <v>火</v>
      </c>
      <c r="Z14" s="15" t="str">
        <f t="shared" si="4"/>
        <v>水</v>
      </c>
      <c r="AA14" s="15" t="str">
        <f t="shared" si="4"/>
        <v>木</v>
      </c>
      <c r="AB14" s="15" t="str">
        <f t="shared" si="4"/>
        <v>金</v>
      </c>
      <c r="AC14" s="15" t="str">
        <f t="shared" si="4"/>
        <v>土</v>
      </c>
      <c r="AD14" s="15" t="str">
        <f t="shared" si="4"/>
        <v>日</v>
      </c>
      <c r="AE14" s="15" t="str">
        <f t="shared" si="4"/>
        <v>月</v>
      </c>
      <c r="AF14" s="15" t="str">
        <f t="shared" si="4"/>
        <v>火</v>
      </c>
      <c r="AG14" s="16" t="str">
        <f t="shared" si="4"/>
        <v/>
      </c>
      <c r="AH14" s="14" t="s">
        <v>13</v>
      </c>
      <c r="AI14" s="16" t="s">
        <v>19</v>
      </c>
      <c r="AJ14" s="1" t="s">
        <v>48</v>
      </c>
    </row>
    <row r="15" spans="1:36">
      <c r="A15" s="56">
        <f>IF(A11=12,0,A11)+1</f>
        <v>6</v>
      </c>
      <c r="B15" s="30" t="s">
        <v>3</v>
      </c>
      <c r="C15" s="11" t="str">
        <f t="shared" ref="C15:AG15" si="5">IF(C14="","",IF(AND(DATE($A14,$A15,C$5)&gt;=$M$3,DATE($A14,$A15,C$5)&lt;=$M$4),IF(AND(DATE($A14,$A15,C$5)&gt;=$P$3,DATE($A14,$A15,C$5)&lt;=$P$4),"",IF(AND(DATE($A14,$A15,C$5)&gt;=$S$3,DATE($A14,$A15,C$5)&lt;=$S$4),"",IF(AND(DATE($A14,$A15,C$5)&gt;=$V$3,DATE($A14,$A15,C$5)&lt;=$V$4),"",IF(AND(DATE($A14,$A15,C$5)&gt;=$Y$3,DATE($A14,$A15,C$5)&lt;=$Y$4),"",IF(AND(DATE($A14,$A15,C$5)&gt;=$AB$3,DATE($A14,$A15,C$5)&lt;=$AB$4),"",IF(AND(DATE($A14,$A15,C$5)&gt;=$AE$3,DATE($A14,$A15,C$5)&lt;=$AE$4),"",IF(AND(DATE($A14,$A15,C$5)&gt;=$AH$3,DATE($A14,$A15,C$5)&lt;=$AH$4),"",IF(OR(C14="土",C14="日"),"休","□")))))))),""))</f>
        <v/>
      </c>
      <c r="D15" s="12" t="str">
        <f t="shared" si="5"/>
        <v/>
      </c>
      <c r="E15" s="12" t="str">
        <f t="shared" si="5"/>
        <v/>
      </c>
      <c r="F15" s="12" t="str">
        <f t="shared" si="5"/>
        <v/>
      </c>
      <c r="G15" s="12" t="str">
        <f t="shared" si="5"/>
        <v/>
      </c>
      <c r="H15" s="12" t="str">
        <f t="shared" si="5"/>
        <v/>
      </c>
      <c r="I15" s="12" t="str">
        <f t="shared" si="5"/>
        <v/>
      </c>
      <c r="J15" s="12" t="str">
        <f t="shared" si="5"/>
        <v/>
      </c>
      <c r="K15" s="12" t="str">
        <f t="shared" si="5"/>
        <v/>
      </c>
      <c r="L15" s="12" t="str">
        <f t="shared" si="5"/>
        <v/>
      </c>
      <c r="M15" s="12" t="str">
        <f t="shared" si="5"/>
        <v/>
      </c>
      <c r="N15" s="12" t="str">
        <f t="shared" si="5"/>
        <v/>
      </c>
      <c r="O15" s="12" t="str">
        <f t="shared" si="5"/>
        <v/>
      </c>
      <c r="P15" s="12" t="str">
        <f t="shared" si="5"/>
        <v/>
      </c>
      <c r="Q15" s="12" t="str">
        <f t="shared" si="5"/>
        <v/>
      </c>
      <c r="R15" s="12" t="str">
        <f t="shared" si="5"/>
        <v/>
      </c>
      <c r="S15" s="12" t="str">
        <f t="shared" si="5"/>
        <v/>
      </c>
      <c r="T15" s="12" t="str">
        <f t="shared" si="5"/>
        <v/>
      </c>
      <c r="U15" s="12" t="str">
        <f t="shared" si="5"/>
        <v/>
      </c>
      <c r="V15" s="12" t="str">
        <f t="shared" si="5"/>
        <v/>
      </c>
      <c r="W15" s="12" t="str">
        <f t="shared" si="5"/>
        <v/>
      </c>
      <c r="X15" s="12" t="str">
        <f t="shared" si="5"/>
        <v/>
      </c>
      <c r="Y15" s="12" t="str">
        <f t="shared" si="5"/>
        <v/>
      </c>
      <c r="Z15" s="12" t="str">
        <f t="shared" si="5"/>
        <v/>
      </c>
      <c r="AA15" s="12" t="str">
        <f t="shared" si="5"/>
        <v/>
      </c>
      <c r="AB15" s="12" t="str">
        <f t="shared" si="5"/>
        <v/>
      </c>
      <c r="AC15" s="12" t="str">
        <f t="shared" si="5"/>
        <v/>
      </c>
      <c r="AD15" s="12" t="str">
        <f t="shared" si="5"/>
        <v/>
      </c>
      <c r="AE15" s="12" t="str">
        <f t="shared" si="5"/>
        <v/>
      </c>
      <c r="AF15" s="12" t="str">
        <f t="shared" si="5"/>
        <v/>
      </c>
      <c r="AG15" s="17" t="str">
        <f t="shared" si="5"/>
        <v/>
      </c>
      <c r="AH15" s="11">
        <f>COUNTIF(C15:AG15,"□")</f>
        <v>0</v>
      </c>
      <c r="AI15" s="17">
        <f>COUNTIF(C15:AG15,"休")</f>
        <v>0</v>
      </c>
      <c r="AJ15" s="1">
        <f>COUNTIF(C14:AG14,"土")-COUNTIFS(C14:AG14,"土",C15:AG15,"")+COUNTIF(C14:AG14,"日")-COUNTIFS(C14:AG14,"日",C15:AG15,"")</f>
        <v>0</v>
      </c>
    </row>
    <row r="16" spans="1:36">
      <c r="A16" s="56"/>
      <c r="B16" s="8" t="s">
        <v>4</v>
      </c>
      <c r="C16" s="6"/>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4"/>
      <c r="AH16" s="11">
        <f>COUNTIF(C16:AG16,"■")</f>
        <v>0</v>
      </c>
      <c r="AI16" s="17">
        <f>COUNTIF(C16:AG16,"休")+COUNTIF(C16:AG16,"雨")</f>
        <v>0</v>
      </c>
    </row>
    <row r="17" spans="1:36">
      <c r="A17" s="57"/>
      <c r="B17" s="9"/>
      <c r="C17" s="34"/>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5"/>
      <c r="AH17" s="7"/>
      <c r="AI17" s="5"/>
    </row>
    <row r="18" spans="1:36">
      <c r="A18" s="20">
        <f>IF(A15=12,1,0)+A14</f>
        <v>2020</v>
      </c>
      <c r="B18" s="29" t="s">
        <v>2</v>
      </c>
      <c r="C18" s="14" t="str">
        <f t="shared" ref="C18:AG18" si="6">IF(DAY(DATE($A18,$A19,C$5))=C$5,CHOOSE(WEEKDAY(DATE($A18,$A19,C$5)),"日","月","火","水","木","金","土"),"")</f>
        <v>水</v>
      </c>
      <c r="D18" s="15" t="str">
        <f t="shared" si="6"/>
        <v>木</v>
      </c>
      <c r="E18" s="15" t="str">
        <f t="shared" si="6"/>
        <v>金</v>
      </c>
      <c r="F18" s="15" t="str">
        <f t="shared" si="6"/>
        <v>土</v>
      </c>
      <c r="G18" s="15" t="str">
        <f t="shared" si="6"/>
        <v>日</v>
      </c>
      <c r="H18" s="15" t="str">
        <f t="shared" si="6"/>
        <v>月</v>
      </c>
      <c r="I18" s="15" t="str">
        <f t="shared" si="6"/>
        <v>火</v>
      </c>
      <c r="J18" s="15" t="str">
        <f t="shared" si="6"/>
        <v>水</v>
      </c>
      <c r="K18" s="15" t="str">
        <f t="shared" si="6"/>
        <v>木</v>
      </c>
      <c r="L18" s="15" t="str">
        <f t="shared" si="6"/>
        <v>金</v>
      </c>
      <c r="M18" s="15" t="str">
        <f t="shared" si="6"/>
        <v>土</v>
      </c>
      <c r="N18" s="15" t="str">
        <f t="shared" si="6"/>
        <v>日</v>
      </c>
      <c r="O18" s="15" t="str">
        <f t="shared" si="6"/>
        <v>月</v>
      </c>
      <c r="P18" s="15" t="str">
        <f t="shared" si="6"/>
        <v>火</v>
      </c>
      <c r="Q18" s="15" t="str">
        <f t="shared" si="6"/>
        <v>水</v>
      </c>
      <c r="R18" s="15" t="str">
        <f t="shared" si="6"/>
        <v>木</v>
      </c>
      <c r="S18" s="15" t="str">
        <f t="shared" si="6"/>
        <v>金</v>
      </c>
      <c r="T18" s="15" t="str">
        <f t="shared" si="6"/>
        <v>土</v>
      </c>
      <c r="U18" s="15" t="str">
        <f t="shared" si="6"/>
        <v>日</v>
      </c>
      <c r="V18" s="15" t="str">
        <f t="shared" si="6"/>
        <v>月</v>
      </c>
      <c r="W18" s="15" t="str">
        <f t="shared" si="6"/>
        <v>火</v>
      </c>
      <c r="X18" s="15" t="str">
        <f t="shared" si="6"/>
        <v>水</v>
      </c>
      <c r="Y18" s="15" t="str">
        <f t="shared" si="6"/>
        <v>木</v>
      </c>
      <c r="Z18" s="15" t="str">
        <f t="shared" si="6"/>
        <v>金</v>
      </c>
      <c r="AA18" s="15" t="str">
        <f t="shared" si="6"/>
        <v>土</v>
      </c>
      <c r="AB18" s="15" t="str">
        <f t="shared" si="6"/>
        <v>日</v>
      </c>
      <c r="AC18" s="15" t="str">
        <f t="shared" si="6"/>
        <v>月</v>
      </c>
      <c r="AD18" s="15" t="str">
        <f t="shared" si="6"/>
        <v>火</v>
      </c>
      <c r="AE18" s="15" t="str">
        <f t="shared" si="6"/>
        <v>水</v>
      </c>
      <c r="AF18" s="15" t="str">
        <f t="shared" si="6"/>
        <v>木</v>
      </c>
      <c r="AG18" s="16" t="str">
        <f t="shared" si="6"/>
        <v>金</v>
      </c>
      <c r="AH18" s="14" t="s">
        <v>13</v>
      </c>
      <c r="AI18" s="16" t="s">
        <v>19</v>
      </c>
      <c r="AJ18" s="1" t="s">
        <v>48</v>
      </c>
    </row>
    <row r="19" spans="1:36">
      <c r="A19" s="56">
        <f>IF(A15=12,0,A15)+1</f>
        <v>7</v>
      </c>
      <c r="B19" s="30" t="s">
        <v>3</v>
      </c>
      <c r="C19" s="11" t="str">
        <f t="shared" ref="C19:AG19" si="7">IF(C18="","",IF(AND(DATE($A18,$A19,C$5)&gt;=$M$3,DATE($A18,$A19,C$5)&lt;=$M$4),IF(AND(DATE($A18,$A19,C$5)&gt;=$P$3,DATE($A18,$A19,C$5)&lt;=$P$4),"",IF(AND(DATE($A18,$A19,C$5)&gt;=$S$3,DATE($A18,$A19,C$5)&lt;=$S$4),"",IF(AND(DATE($A18,$A19,C$5)&gt;=$V$3,DATE($A18,$A19,C$5)&lt;=$V$4),"",IF(AND(DATE($A18,$A19,C$5)&gt;=$Y$3,DATE($A18,$A19,C$5)&lt;=$Y$4),"",IF(AND(DATE($A18,$A19,C$5)&gt;=$AB$3,DATE($A18,$A19,C$5)&lt;=$AB$4),"",IF(AND(DATE($A18,$A19,C$5)&gt;=$AE$3,DATE($A18,$A19,C$5)&lt;=$AE$4),"",IF(AND(DATE($A18,$A19,C$5)&gt;=$AH$3,DATE($A18,$A19,C$5)&lt;=$AH$4),"",IF(OR(C18="土",C18="日"),"休","□")))))))),""))</f>
        <v/>
      </c>
      <c r="D19" s="12" t="str">
        <f t="shared" si="7"/>
        <v/>
      </c>
      <c r="E19" s="12" t="str">
        <f t="shared" si="7"/>
        <v/>
      </c>
      <c r="F19" s="12" t="str">
        <f t="shared" si="7"/>
        <v/>
      </c>
      <c r="G19" s="12" t="str">
        <f t="shared" si="7"/>
        <v/>
      </c>
      <c r="H19" s="12" t="str">
        <f t="shared" si="7"/>
        <v/>
      </c>
      <c r="I19" s="12" t="str">
        <f t="shared" si="7"/>
        <v/>
      </c>
      <c r="J19" s="12" t="str">
        <f t="shared" si="7"/>
        <v/>
      </c>
      <c r="K19" s="12" t="str">
        <f t="shared" si="7"/>
        <v/>
      </c>
      <c r="L19" s="12" t="str">
        <f t="shared" si="7"/>
        <v/>
      </c>
      <c r="M19" s="12" t="str">
        <f t="shared" si="7"/>
        <v/>
      </c>
      <c r="N19" s="12" t="str">
        <f t="shared" si="7"/>
        <v/>
      </c>
      <c r="O19" s="12" t="str">
        <f t="shared" si="7"/>
        <v/>
      </c>
      <c r="P19" s="12" t="str">
        <f t="shared" si="7"/>
        <v/>
      </c>
      <c r="Q19" s="12" t="str">
        <f t="shared" si="7"/>
        <v/>
      </c>
      <c r="R19" s="12" t="str">
        <f t="shared" si="7"/>
        <v/>
      </c>
      <c r="S19" s="12" t="str">
        <f t="shared" si="7"/>
        <v/>
      </c>
      <c r="T19" s="12" t="str">
        <f t="shared" si="7"/>
        <v/>
      </c>
      <c r="U19" s="12" t="str">
        <f t="shared" si="7"/>
        <v/>
      </c>
      <c r="V19" s="12" t="str">
        <f t="shared" si="7"/>
        <v/>
      </c>
      <c r="W19" s="12" t="str">
        <f t="shared" si="7"/>
        <v/>
      </c>
      <c r="X19" s="12" t="str">
        <f t="shared" si="7"/>
        <v/>
      </c>
      <c r="Y19" s="12" t="str">
        <f t="shared" si="7"/>
        <v/>
      </c>
      <c r="Z19" s="12" t="str">
        <f t="shared" si="7"/>
        <v/>
      </c>
      <c r="AA19" s="12" t="str">
        <f t="shared" si="7"/>
        <v/>
      </c>
      <c r="AB19" s="12" t="str">
        <f t="shared" si="7"/>
        <v/>
      </c>
      <c r="AC19" s="12" t="str">
        <f t="shared" si="7"/>
        <v/>
      </c>
      <c r="AD19" s="12" t="str">
        <f t="shared" si="7"/>
        <v/>
      </c>
      <c r="AE19" s="12" t="str">
        <f t="shared" si="7"/>
        <v/>
      </c>
      <c r="AF19" s="12" t="str">
        <f t="shared" si="7"/>
        <v/>
      </c>
      <c r="AG19" s="17" t="str">
        <f t="shared" si="7"/>
        <v/>
      </c>
      <c r="AH19" s="11">
        <f>COUNTIF(C19:AG19,"□")</f>
        <v>0</v>
      </c>
      <c r="AI19" s="17">
        <f>COUNTIF(C19:AG19,"休")</f>
        <v>0</v>
      </c>
      <c r="AJ19" s="1">
        <f>COUNTIF(C18:AG18,"土")-COUNTIFS(C18:AG18,"土",C19:AG19,"")+COUNTIF(C18:AG18,"日")-COUNTIFS(C18:AG18,"日",C19:AG19,"")</f>
        <v>0</v>
      </c>
    </row>
    <row r="20" spans="1:36">
      <c r="A20" s="56"/>
      <c r="B20" s="8" t="s">
        <v>4</v>
      </c>
      <c r="C20" s="6"/>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4"/>
      <c r="AH20" s="11">
        <f>COUNTIF(C20:AG20,"■")</f>
        <v>0</v>
      </c>
      <c r="AI20" s="17">
        <f>COUNTIF(C20:AG20,"休")+COUNTIF(C20:AG20,"雨")</f>
        <v>0</v>
      </c>
    </row>
    <row r="21" spans="1:36">
      <c r="A21" s="57"/>
      <c r="B21" s="9"/>
      <c r="C21" s="34"/>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5"/>
      <c r="AH21" s="7"/>
      <c r="AI21" s="5"/>
    </row>
    <row r="22" spans="1:36">
      <c r="A22" s="20">
        <f>IF(A19=12,1,0)+A18</f>
        <v>2020</v>
      </c>
      <c r="B22" s="29" t="s">
        <v>2</v>
      </c>
      <c r="C22" s="14" t="str">
        <f t="shared" ref="C22:AG22" si="8">IF(DAY(DATE($A22,$A23,C$5))=C$5,CHOOSE(WEEKDAY(DATE($A22,$A23,C$5)),"日","月","火","水","木","金","土"),"")</f>
        <v>土</v>
      </c>
      <c r="D22" s="15" t="str">
        <f t="shared" si="8"/>
        <v>日</v>
      </c>
      <c r="E22" s="15" t="str">
        <f t="shared" si="8"/>
        <v>月</v>
      </c>
      <c r="F22" s="15" t="str">
        <f t="shared" si="8"/>
        <v>火</v>
      </c>
      <c r="G22" s="15" t="str">
        <f t="shared" si="8"/>
        <v>水</v>
      </c>
      <c r="H22" s="15" t="str">
        <f t="shared" si="8"/>
        <v>木</v>
      </c>
      <c r="I22" s="15" t="str">
        <f t="shared" si="8"/>
        <v>金</v>
      </c>
      <c r="J22" s="15" t="str">
        <f t="shared" si="8"/>
        <v>土</v>
      </c>
      <c r="K22" s="15" t="str">
        <f t="shared" si="8"/>
        <v>日</v>
      </c>
      <c r="L22" s="15" t="str">
        <f t="shared" si="8"/>
        <v>月</v>
      </c>
      <c r="M22" s="15" t="str">
        <f t="shared" si="8"/>
        <v>火</v>
      </c>
      <c r="N22" s="15" t="str">
        <f t="shared" si="8"/>
        <v>水</v>
      </c>
      <c r="O22" s="15" t="str">
        <f t="shared" si="8"/>
        <v>木</v>
      </c>
      <c r="P22" s="15" t="str">
        <f t="shared" si="8"/>
        <v>金</v>
      </c>
      <c r="Q22" s="15" t="str">
        <f t="shared" si="8"/>
        <v>土</v>
      </c>
      <c r="R22" s="15" t="str">
        <f t="shared" si="8"/>
        <v>日</v>
      </c>
      <c r="S22" s="15" t="str">
        <f t="shared" si="8"/>
        <v>月</v>
      </c>
      <c r="T22" s="15" t="str">
        <f t="shared" si="8"/>
        <v>火</v>
      </c>
      <c r="U22" s="15" t="str">
        <f t="shared" si="8"/>
        <v>水</v>
      </c>
      <c r="V22" s="15" t="str">
        <f t="shared" si="8"/>
        <v>木</v>
      </c>
      <c r="W22" s="15" t="str">
        <f t="shared" si="8"/>
        <v>金</v>
      </c>
      <c r="X22" s="15" t="str">
        <f t="shared" si="8"/>
        <v>土</v>
      </c>
      <c r="Y22" s="15" t="str">
        <f t="shared" si="8"/>
        <v>日</v>
      </c>
      <c r="Z22" s="15" t="str">
        <f t="shared" si="8"/>
        <v>月</v>
      </c>
      <c r="AA22" s="15" t="str">
        <f t="shared" si="8"/>
        <v>火</v>
      </c>
      <c r="AB22" s="15" t="str">
        <f t="shared" si="8"/>
        <v>水</v>
      </c>
      <c r="AC22" s="15" t="str">
        <f t="shared" si="8"/>
        <v>木</v>
      </c>
      <c r="AD22" s="15" t="str">
        <f t="shared" si="8"/>
        <v>金</v>
      </c>
      <c r="AE22" s="15" t="str">
        <f t="shared" si="8"/>
        <v>土</v>
      </c>
      <c r="AF22" s="15" t="str">
        <f t="shared" si="8"/>
        <v>日</v>
      </c>
      <c r="AG22" s="16" t="str">
        <f t="shared" si="8"/>
        <v>月</v>
      </c>
      <c r="AH22" s="14" t="s">
        <v>13</v>
      </c>
      <c r="AI22" s="16" t="s">
        <v>19</v>
      </c>
      <c r="AJ22" s="1" t="s">
        <v>48</v>
      </c>
    </row>
    <row r="23" spans="1:36">
      <c r="A23" s="56">
        <f>IF(A19=12,0,A19)+1</f>
        <v>8</v>
      </c>
      <c r="B23" s="30" t="s">
        <v>3</v>
      </c>
      <c r="C23" s="11" t="str">
        <f t="shared" ref="C23:AG23" si="9">IF(C22="","",IF(AND(DATE($A22,$A23,C$5)&gt;=$M$3,DATE($A22,$A23,C$5)&lt;=$M$4),IF(AND(DATE($A22,$A23,C$5)&gt;=$P$3,DATE($A22,$A23,C$5)&lt;=$P$4),"",IF(AND(DATE($A22,$A23,C$5)&gt;=$S$3,DATE($A22,$A23,C$5)&lt;=$S$4),"",IF(AND(DATE($A22,$A23,C$5)&gt;=$V$3,DATE($A22,$A23,C$5)&lt;=$V$4),"",IF(AND(DATE($A22,$A23,C$5)&gt;=$Y$3,DATE($A22,$A23,C$5)&lt;=$Y$4),"",IF(AND(DATE($A22,$A23,C$5)&gt;=$AB$3,DATE($A22,$A23,C$5)&lt;=$AB$4),"",IF(AND(DATE($A22,$A23,C$5)&gt;=$AE$3,DATE($A22,$A23,C$5)&lt;=$AE$4),"",IF(AND(DATE($A22,$A23,C$5)&gt;=$AH$3,DATE($A22,$A23,C$5)&lt;=$AH$4),"",IF(OR(C22="土",C22="日"),"休","□")))))))),""))</f>
        <v/>
      </c>
      <c r="D23" s="12" t="str">
        <f t="shared" si="9"/>
        <v/>
      </c>
      <c r="E23" s="12" t="str">
        <f t="shared" si="9"/>
        <v/>
      </c>
      <c r="F23" s="12" t="str">
        <f t="shared" si="9"/>
        <v/>
      </c>
      <c r="G23" s="12" t="str">
        <f t="shared" si="9"/>
        <v/>
      </c>
      <c r="H23" s="12" t="str">
        <f t="shared" si="9"/>
        <v/>
      </c>
      <c r="I23" s="12" t="str">
        <f t="shared" si="9"/>
        <v/>
      </c>
      <c r="J23" s="12" t="str">
        <f t="shared" si="9"/>
        <v/>
      </c>
      <c r="K23" s="12" t="str">
        <f t="shared" si="9"/>
        <v/>
      </c>
      <c r="L23" s="12" t="str">
        <f t="shared" si="9"/>
        <v/>
      </c>
      <c r="M23" s="12" t="str">
        <f t="shared" si="9"/>
        <v/>
      </c>
      <c r="N23" s="12" t="str">
        <f t="shared" si="9"/>
        <v/>
      </c>
      <c r="O23" s="12" t="str">
        <f t="shared" si="9"/>
        <v/>
      </c>
      <c r="P23" s="12" t="str">
        <f t="shared" si="9"/>
        <v/>
      </c>
      <c r="Q23" s="12" t="str">
        <f t="shared" si="9"/>
        <v/>
      </c>
      <c r="R23" s="12" t="str">
        <f t="shared" si="9"/>
        <v/>
      </c>
      <c r="S23" s="12" t="str">
        <f t="shared" si="9"/>
        <v/>
      </c>
      <c r="T23" s="12" t="str">
        <f t="shared" si="9"/>
        <v/>
      </c>
      <c r="U23" s="12" t="str">
        <f t="shared" si="9"/>
        <v/>
      </c>
      <c r="V23" s="12" t="str">
        <f t="shared" si="9"/>
        <v/>
      </c>
      <c r="W23" s="12" t="str">
        <f t="shared" si="9"/>
        <v/>
      </c>
      <c r="X23" s="12" t="str">
        <f t="shared" si="9"/>
        <v/>
      </c>
      <c r="Y23" s="12" t="str">
        <f t="shared" si="9"/>
        <v/>
      </c>
      <c r="Z23" s="12" t="str">
        <f t="shared" si="9"/>
        <v/>
      </c>
      <c r="AA23" s="12" t="str">
        <f t="shared" si="9"/>
        <v/>
      </c>
      <c r="AB23" s="12" t="str">
        <f t="shared" si="9"/>
        <v/>
      </c>
      <c r="AC23" s="12" t="str">
        <f t="shared" si="9"/>
        <v/>
      </c>
      <c r="AD23" s="12" t="str">
        <f t="shared" si="9"/>
        <v/>
      </c>
      <c r="AE23" s="12" t="str">
        <f t="shared" si="9"/>
        <v/>
      </c>
      <c r="AF23" s="12" t="str">
        <f t="shared" si="9"/>
        <v/>
      </c>
      <c r="AG23" s="17" t="str">
        <f t="shared" si="9"/>
        <v/>
      </c>
      <c r="AH23" s="11">
        <f>COUNTIF(C23:AG23,"□")</f>
        <v>0</v>
      </c>
      <c r="AI23" s="17">
        <f>COUNTIF(C23:AG23,"休")</f>
        <v>0</v>
      </c>
      <c r="AJ23" s="1">
        <f>COUNTIF(C22:AG22,"土")-COUNTIFS(C22:AG22,"土",C23:AG23,"")+COUNTIF(C22:AG22,"日")-COUNTIFS(C22:AG22,"日",C23:AG23,"")</f>
        <v>0</v>
      </c>
    </row>
    <row r="24" spans="1:36">
      <c r="A24" s="56"/>
      <c r="B24" s="8" t="s">
        <v>4</v>
      </c>
      <c r="C24" s="6"/>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4"/>
      <c r="AH24" s="11">
        <f>COUNTIF(C24:AG24,"■")</f>
        <v>0</v>
      </c>
      <c r="AI24" s="17">
        <f>COUNTIF(C24:AG24,"休")+COUNTIF(C24:AG24,"雨")</f>
        <v>0</v>
      </c>
    </row>
    <row r="25" spans="1:36">
      <c r="A25" s="57"/>
      <c r="B25" s="9"/>
      <c r="C25" s="34"/>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5"/>
      <c r="AH25" s="7"/>
      <c r="AI25" s="5"/>
    </row>
    <row r="26" spans="1:36">
      <c r="A26" s="20">
        <f>IF(A23=12,1,0)+A22</f>
        <v>2020</v>
      </c>
      <c r="B26" s="29" t="s">
        <v>2</v>
      </c>
      <c r="C26" s="14" t="str">
        <f t="shared" ref="C26:AG26" si="10">IF(DAY(DATE($A26,$A27,C$5))=C$5,CHOOSE(WEEKDAY(DATE($A26,$A27,C$5)),"日","月","火","水","木","金","土"),"")</f>
        <v>火</v>
      </c>
      <c r="D26" s="15" t="str">
        <f t="shared" si="10"/>
        <v>水</v>
      </c>
      <c r="E26" s="15" t="str">
        <f t="shared" si="10"/>
        <v>木</v>
      </c>
      <c r="F26" s="15" t="str">
        <f t="shared" si="10"/>
        <v>金</v>
      </c>
      <c r="G26" s="15" t="str">
        <f t="shared" si="10"/>
        <v>土</v>
      </c>
      <c r="H26" s="15" t="str">
        <f t="shared" si="10"/>
        <v>日</v>
      </c>
      <c r="I26" s="15" t="str">
        <f t="shared" si="10"/>
        <v>月</v>
      </c>
      <c r="J26" s="15" t="str">
        <f t="shared" si="10"/>
        <v>火</v>
      </c>
      <c r="K26" s="15" t="str">
        <f t="shared" si="10"/>
        <v>水</v>
      </c>
      <c r="L26" s="15" t="str">
        <f t="shared" si="10"/>
        <v>木</v>
      </c>
      <c r="M26" s="15" t="str">
        <f t="shared" si="10"/>
        <v>金</v>
      </c>
      <c r="N26" s="15" t="str">
        <f t="shared" si="10"/>
        <v>土</v>
      </c>
      <c r="O26" s="15" t="str">
        <f t="shared" si="10"/>
        <v>日</v>
      </c>
      <c r="P26" s="15" t="str">
        <f t="shared" si="10"/>
        <v>月</v>
      </c>
      <c r="Q26" s="15" t="str">
        <f t="shared" si="10"/>
        <v>火</v>
      </c>
      <c r="R26" s="15" t="str">
        <f t="shared" si="10"/>
        <v>水</v>
      </c>
      <c r="S26" s="15" t="str">
        <f t="shared" si="10"/>
        <v>木</v>
      </c>
      <c r="T26" s="15" t="str">
        <f t="shared" si="10"/>
        <v>金</v>
      </c>
      <c r="U26" s="15" t="str">
        <f t="shared" si="10"/>
        <v>土</v>
      </c>
      <c r="V26" s="15" t="str">
        <f t="shared" si="10"/>
        <v>日</v>
      </c>
      <c r="W26" s="15" t="str">
        <f t="shared" si="10"/>
        <v>月</v>
      </c>
      <c r="X26" s="15" t="str">
        <f t="shared" si="10"/>
        <v>火</v>
      </c>
      <c r="Y26" s="15" t="str">
        <f t="shared" si="10"/>
        <v>水</v>
      </c>
      <c r="Z26" s="15" t="str">
        <f t="shared" si="10"/>
        <v>木</v>
      </c>
      <c r="AA26" s="15" t="str">
        <f t="shared" si="10"/>
        <v>金</v>
      </c>
      <c r="AB26" s="15" t="str">
        <f t="shared" si="10"/>
        <v>土</v>
      </c>
      <c r="AC26" s="15" t="str">
        <f t="shared" si="10"/>
        <v>日</v>
      </c>
      <c r="AD26" s="15" t="str">
        <f t="shared" si="10"/>
        <v>月</v>
      </c>
      <c r="AE26" s="15" t="str">
        <f t="shared" si="10"/>
        <v>火</v>
      </c>
      <c r="AF26" s="15" t="str">
        <f t="shared" si="10"/>
        <v>水</v>
      </c>
      <c r="AG26" s="16" t="str">
        <f t="shared" si="10"/>
        <v/>
      </c>
      <c r="AH26" s="14" t="s">
        <v>13</v>
      </c>
      <c r="AI26" s="16" t="s">
        <v>19</v>
      </c>
      <c r="AJ26" s="1" t="s">
        <v>48</v>
      </c>
    </row>
    <row r="27" spans="1:36">
      <c r="A27" s="56">
        <f>IF(A23=12,0,A23)+1</f>
        <v>9</v>
      </c>
      <c r="B27" s="30" t="s">
        <v>3</v>
      </c>
      <c r="C27" s="11" t="str">
        <f t="shared" ref="C27:AG27" si="11">IF(C26="","",IF(AND(DATE($A26,$A27,C$5)&gt;=$M$3,DATE($A26,$A27,C$5)&lt;=$M$4),IF(AND(DATE($A26,$A27,C$5)&gt;=$P$3,DATE($A26,$A27,C$5)&lt;=$P$4),"",IF(AND(DATE($A26,$A27,C$5)&gt;=$S$3,DATE($A26,$A27,C$5)&lt;=$S$4),"",IF(AND(DATE($A26,$A27,C$5)&gt;=$V$3,DATE($A26,$A27,C$5)&lt;=$V$4),"",IF(AND(DATE($A26,$A27,C$5)&gt;=$Y$3,DATE($A26,$A27,C$5)&lt;=$Y$4),"",IF(AND(DATE($A26,$A27,C$5)&gt;=$AB$3,DATE($A26,$A27,C$5)&lt;=$AB$4),"",IF(AND(DATE($A26,$A27,C$5)&gt;=$AE$3,DATE($A26,$A27,C$5)&lt;=$AE$4),"",IF(AND(DATE($A26,$A27,C$5)&gt;=$AH$3,DATE($A26,$A27,C$5)&lt;=$AH$4),"",IF(OR(C26="土",C26="日"),"休","□")))))))),""))</f>
        <v/>
      </c>
      <c r="D27" s="12" t="str">
        <f t="shared" si="11"/>
        <v/>
      </c>
      <c r="E27" s="12" t="str">
        <f t="shared" si="11"/>
        <v/>
      </c>
      <c r="F27" s="12" t="str">
        <f t="shared" si="11"/>
        <v/>
      </c>
      <c r="G27" s="12" t="str">
        <f t="shared" si="11"/>
        <v/>
      </c>
      <c r="H27" s="12" t="str">
        <f t="shared" si="11"/>
        <v/>
      </c>
      <c r="I27" s="12" t="str">
        <f t="shared" si="11"/>
        <v/>
      </c>
      <c r="J27" s="12" t="str">
        <f t="shared" si="11"/>
        <v/>
      </c>
      <c r="K27" s="12" t="str">
        <f t="shared" si="11"/>
        <v/>
      </c>
      <c r="L27" s="12" t="str">
        <f t="shared" si="11"/>
        <v/>
      </c>
      <c r="M27" s="12" t="str">
        <f t="shared" si="11"/>
        <v/>
      </c>
      <c r="N27" s="12" t="str">
        <f t="shared" si="11"/>
        <v/>
      </c>
      <c r="O27" s="12" t="str">
        <f t="shared" si="11"/>
        <v/>
      </c>
      <c r="P27" s="12" t="str">
        <f t="shared" si="11"/>
        <v/>
      </c>
      <c r="Q27" s="12" t="str">
        <f t="shared" si="11"/>
        <v/>
      </c>
      <c r="R27" s="12" t="str">
        <f t="shared" si="11"/>
        <v/>
      </c>
      <c r="S27" s="12" t="str">
        <f t="shared" si="11"/>
        <v/>
      </c>
      <c r="T27" s="12" t="str">
        <f t="shared" si="11"/>
        <v/>
      </c>
      <c r="U27" s="12" t="str">
        <f t="shared" si="11"/>
        <v/>
      </c>
      <c r="V27" s="12" t="str">
        <f t="shared" si="11"/>
        <v/>
      </c>
      <c r="W27" s="12" t="str">
        <f t="shared" si="11"/>
        <v/>
      </c>
      <c r="X27" s="12" t="str">
        <f t="shared" si="11"/>
        <v/>
      </c>
      <c r="Y27" s="12" t="str">
        <f t="shared" si="11"/>
        <v/>
      </c>
      <c r="Z27" s="12" t="str">
        <f t="shared" si="11"/>
        <v/>
      </c>
      <c r="AA27" s="12" t="str">
        <f t="shared" si="11"/>
        <v/>
      </c>
      <c r="AB27" s="12" t="str">
        <f t="shared" si="11"/>
        <v/>
      </c>
      <c r="AC27" s="12" t="str">
        <f t="shared" si="11"/>
        <v/>
      </c>
      <c r="AD27" s="12" t="str">
        <f t="shared" si="11"/>
        <v/>
      </c>
      <c r="AE27" s="12" t="str">
        <f t="shared" si="11"/>
        <v/>
      </c>
      <c r="AF27" s="12" t="str">
        <f t="shared" si="11"/>
        <v/>
      </c>
      <c r="AG27" s="17" t="str">
        <f t="shared" si="11"/>
        <v/>
      </c>
      <c r="AH27" s="11">
        <f>COUNTIF(C27:AG27,"□")</f>
        <v>0</v>
      </c>
      <c r="AI27" s="17">
        <f>COUNTIF(C27:AG27,"休")</f>
        <v>0</v>
      </c>
      <c r="AJ27" s="1">
        <f>COUNTIF(C26:AG26,"土")-COUNTIFS(C26:AG26,"土",C27:AG27,"")+COUNTIF(C26:AG26,"日")-COUNTIFS(C26:AG26,"日",C27:AG27,"")</f>
        <v>0</v>
      </c>
    </row>
    <row r="28" spans="1:36">
      <c r="A28" s="56"/>
      <c r="B28" s="8" t="s">
        <v>4</v>
      </c>
      <c r="C28" s="6"/>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4"/>
      <c r="AH28" s="11">
        <f>COUNTIF(C28:AG28,"■")</f>
        <v>0</v>
      </c>
      <c r="AI28" s="17">
        <f>COUNTIF(C28:AG28,"休")+COUNTIF(C28:AG28,"雨")</f>
        <v>0</v>
      </c>
    </row>
    <row r="29" spans="1:36">
      <c r="A29" s="57"/>
      <c r="B29" s="9"/>
      <c r="C29" s="34"/>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5"/>
      <c r="AH29" s="7"/>
      <c r="AI29" s="5"/>
    </row>
    <row r="30" spans="1:36">
      <c r="A30" s="20">
        <f>IF(A27=12,1,0)+A26</f>
        <v>2020</v>
      </c>
      <c r="B30" s="29" t="s">
        <v>2</v>
      </c>
      <c r="C30" s="14" t="str">
        <f t="shared" ref="C30:AG30" si="12">IF(DAY(DATE($A30,$A31,C$5))=C$5,CHOOSE(WEEKDAY(DATE($A30,$A31,C$5)),"日","月","火","水","木","金","土"),"")</f>
        <v>木</v>
      </c>
      <c r="D30" s="15" t="str">
        <f t="shared" si="12"/>
        <v>金</v>
      </c>
      <c r="E30" s="15" t="str">
        <f t="shared" si="12"/>
        <v>土</v>
      </c>
      <c r="F30" s="15" t="str">
        <f t="shared" si="12"/>
        <v>日</v>
      </c>
      <c r="G30" s="15" t="str">
        <f t="shared" si="12"/>
        <v>月</v>
      </c>
      <c r="H30" s="15" t="str">
        <f t="shared" si="12"/>
        <v>火</v>
      </c>
      <c r="I30" s="15" t="str">
        <f t="shared" si="12"/>
        <v>水</v>
      </c>
      <c r="J30" s="15" t="str">
        <f t="shared" si="12"/>
        <v>木</v>
      </c>
      <c r="K30" s="15" t="str">
        <f t="shared" si="12"/>
        <v>金</v>
      </c>
      <c r="L30" s="15" t="str">
        <f t="shared" si="12"/>
        <v>土</v>
      </c>
      <c r="M30" s="15" t="str">
        <f t="shared" si="12"/>
        <v>日</v>
      </c>
      <c r="N30" s="15" t="str">
        <f t="shared" si="12"/>
        <v>月</v>
      </c>
      <c r="O30" s="15" t="str">
        <f t="shared" si="12"/>
        <v>火</v>
      </c>
      <c r="P30" s="15" t="str">
        <f t="shared" si="12"/>
        <v>水</v>
      </c>
      <c r="Q30" s="15" t="str">
        <f t="shared" si="12"/>
        <v>木</v>
      </c>
      <c r="R30" s="15" t="str">
        <f t="shared" si="12"/>
        <v>金</v>
      </c>
      <c r="S30" s="15" t="str">
        <f t="shared" si="12"/>
        <v>土</v>
      </c>
      <c r="T30" s="15" t="str">
        <f t="shared" si="12"/>
        <v>日</v>
      </c>
      <c r="U30" s="15" t="str">
        <f t="shared" si="12"/>
        <v>月</v>
      </c>
      <c r="V30" s="15" t="str">
        <f t="shared" si="12"/>
        <v>火</v>
      </c>
      <c r="W30" s="15" t="str">
        <f t="shared" si="12"/>
        <v>水</v>
      </c>
      <c r="X30" s="15" t="str">
        <f t="shared" si="12"/>
        <v>木</v>
      </c>
      <c r="Y30" s="15" t="str">
        <f t="shared" si="12"/>
        <v>金</v>
      </c>
      <c r="Z30" s="15" t="str">
        <f t="shared" si="12"/>
        <v>土</v>
      </c>
      <c r="AA30" s="15" t="str">
        <f t="shared" si="12"/>
        <v>日</v>
      </c>
      <c r="AB30" s="15" t="str">
        <f t="shared" si="12"/>
        <v>月</v>
      </c>
      <c r="AC30" s="15" t="str">
        <f t="shared" si="12"/>
        <v>火</v>
      </c>
      <c r="AD30" s="15" t="str">
        <f t="shared" si="12"/>
        <v>水</v>
      </c>
      <c r="AE30" s="15" t="str">
        <f t="shared" si="12"/>
        <v>木</v>
      </c>
      <c r="AF30" s="15" t="str">
        <f t="shared" si="12"/>
        <v>金</v>
      </c>
      <c r="AG30" s="16" t="str">
        <f t="shared" si="12"/>
        <v>土</v>
      </c>
      <c r="AH30" s="14" t="s">
        <v>13</v>
      </c>
      <c r="AI30" s="16" t="s">
        <v>19</v>
      </c>
      <c r="AJ30" s="1" t="s">
        <v>48</v>
      </c>
    </row>
    <row r="31" spans="1:36">
      <c r="A31" s="56">
        <f>IF(A27=12,0,A27)+1</f>
        <v>10</v>
      </c>
      <c r="B31" s="30" t="s">
        <v>3</v>
      </c>
      <c r="C31" s="11" t="str">
        <f t="shared" ref="C31:AG31" si="13">IF(C30="","",IF(AND(DATE($A30,$A31,C$5)&gt;=$M$3,DATE($A30,$A31,C$5)&lt;=$M$4),IF(AND(DATE($A30,$A31,C$5)&gt;=$P$3,DATE($A30,$A31,C$5)&lt;=$P$4),"",IF(AND(DATE($A30,$A31,C$5)&gt;=$S$3,DATE($A30,$A31,C$5)&lt;=$S$4),"",IF(AND(DATE($A30,$A31,C$5)&gt;=$V$3,DATE($A30,$A31,C$5)&lt;=$V$4),"",IF(AND(DATE($A30,$A31,C$5)&gt;=$Y$3,DATE($A30,$A31,C$5)&lt;=$Y$4),"",IF(AND(DATE($A30,$A31,C$5)&gt;=$AB$3,DATE($A30,$A31,C$5)&lt;=$AB$4),"",IF(AND(DATE($A30,$A31,C$5)&gt;=$AE$3,DATE($A30,$A31,C$5)&lt;=$AE$4),"",IF(AND(DATE($A30,$A31,C$5)&gt;=$AH$3,DATE($A30,$A31,C$5)&lt;=$AH$4),"",IF(OR(C30="土",C30="日"),"休","□")))))))),""))</f>
        <v/>
      </c>
      <c r="D31" s="12" t="str">
        <f t="shared" si="13"/>
        <v/>
      </c>
      <c r="E31" s="12" t="str">
        <f t="shared" si="13"/>
        <v/>
      </c>
      <c r="F31" s="12" t="str">
        <f t="shared" si="13"/>
        <v/>
      </c>
      <c r="G31" s="12" t="str">
        <f t="shared" si="13"/>
        <v/>
      </c>
      <c r="H31" s="12" t="str">
        <f t="shared" si="13"/>
        <v/>
      </c>
      <c r="I31" s="12" t="str">
        <f t="shared" si="13"/>
        <v/>
      </c>
      <c r="J31" s="12" t="str">
        <f t="shared" si="13"/>
        <v/>
      </c>
      <c r="K31" s="12" t="str">
        <f t="shared" si="13"/>
        <v/>
      </c>
      <c r="L31" s="12" t="str">
        <f t="shared" si="13"/>
        <v/>
      </c>
      <c r="M31" s="12" t="str">
        <f t="shared" si="13"/>
        <v/>
      </c>
      <c r="N31" s="12" t="str">
        <f t="shared" si="13"/>
        <v/>
      </c>
      <c r="O31" s="12" t="str">
        <f t="shared" si="13"/>
        <v/>
      </c>
      <c r="P31" s="12" t="str">
        <f t="shared" si="13"/>
        <v/>
      </c>
      <c r="Q31" s="12" t="str">
        <f t="shared" si="13"/>
        <v/>
      </c>
      <c r="R31" s="12" t="str">
        <f t="shared" si="13"/>
        <v/>
      </c>
      <c r="S31" s="12" t="str">
        <f t="shared" si="13"/>
        <v/>
      </c>
      <c r="T31" s="12" t="str">
        <f t="shared" si="13"/>
        <v/>
      </c>
      <c r="U31" s="12" t="str">
        <f t="shared" si="13"/>
        <v/>
      </c>
      <c r="V31" s="12" t="str">
        <f t="shared" si="13"/>
        <v/>
      </c>
      <c r="W31" s="12" t="str">
        <f t="shared" si="13"/>
        <v/>
      </c>
      <c r="X31" s="12" t="str">
        <f t="shared" si="13"/>
        <v/>
      </c>
      <c r="Y31" s="12" t="str">
        <f t="shared" si="13"/>
        <v/>
      </c>
      <c r="Z31" s="12" t="str">
        <f t="shared" si="13"/>
        <v/>
      </c>
      <c r="AA31" s="12" t="str">
        <f t="shared" si="13"/>
        <v/>
      </c>
      <c r="AB31" s="12" t="str">
        <f t="shared" si="13"/>
        <v/>
      </c>
      <c r="AC31" s="12" t="str">
        <f t="shared" si="13"/>
        <v/>
      </c>
      <c r="AD31" s="12" t="str">
        <f t="shared" si="13"/>
        <v/>
      </c>
      <c r="AE31" s="12" t="str">
        <f t="shared" si="13"/>
        <v/>
      </c>
      <c r="AF31" s="12" t="str">
        <f t="shared" si="13"/>
        <v/>
      </c>
      <c r="AG31" s="17" t="str">
        <f t="shared" si="13"/>
        <v/>
      </c>
      <c r="AH31" s="11">
        <f>COUNTIF(C31:AG31,"□")</f>
        <v>0</v>
      </c>
      <c r="AI31" s="17">
        <f>COUNTIF(C31:AG31,"休")</f>
        <v>0</v>
      </c>
      <c r="AJ31" s="1">
        <f>COUNTIF(C30:AG30,"土")-COUNTIFS(C30:AG30,"土",C31:AG31,"")+COUNTIF(C30:AG30,"日")-COUNTIFS(C30:AG30,"日",C31:AG31,"")</f>
        <v>0</v>
      </c>
    </row>
    <row r="32" spans="1:36">
      <c r="A32" s="56"/>
      <c r="B32" s="8" t="s">
        <v>4</v>
      </c>
      <c r="C32" s="6"/>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4"/>
      <c r="AH32" s="11">
        <f>COUNTIF(C32:AG32,"■")</f>
        <v>0</v>
      </c>
      <c r="AI32" s="17">
        <f>COUNTIF(C32:AG32,"休")+COUNTIF(C32:AG32,"雨")</f>
        <v>0</v>
      </c>
    </row>
    <row r="33" spans="1:36">
      <c r="A33" s="57"/>
      <c r="B33" s="9"/>
      <c r="C33" s="34"/>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5"/>
      <c r="AH33" s="7"/>
      <c r="AI33" s="5"/>
    </row>
    <row r="34" spans="1:36">
      <c r="A34" s="21" t="s">
        <v>17</v>
      </c>
      <c r="B34" s="22" t="s">
        <v>3</v>
      </c>
      <c r="C34" s="1" t="s">
        <v>34</v>
      </c>
    </row>
    <row r="35" spans="1:36">
      <c r="B35" s="2" t="s">
        <v>4</v>
      </c>
      <c r="C35" s="1" t="s">
        <v>18</v>
      </c>
    </row>
    <row r="36" spans="1:36">
      <c r="A36" s="26" t="s">
        <v>20</v>
      </c>
      <c r="V36" s="52"/>
      <c r="W36" s="52"/>
      <c r="X36" s="67" t="s">
        <v>15</v>
      </c>
      <c r="Y36" s="68"/>
      <c r="Z36" s="68"/>
      <c r="AA36" s="68"/>
      <c r="AB36" s="68"/>
      <c r="AC36" s="68"/>
      <c r="AD36" s="68"/>
      <c r="AE36" s="69"/>
      <c r="AF36" s="52" t="s">
        <v>16</v>
      </c>
      <c r="AG36" s="52"/>
      <c r="AH36" s="23" t="s">
        <v>13</v>
      </c>
      <c r="AI36" s="16" t="s">
        <v>19</v>
      </c>
      <c r="AJ36" s="1" t="s">
        <v>48</v>
      </c>
    </row>
    <row r="37" spans="1:36">
      <c r="A37" s="26" t="s">
        <v>21</v>
      </c>
      <c r="V37" s="70" t="s">
        <v>3</v>
      </c>
      <c r="W37" s="70"/>
      <c r="X37" s="71">
        <f>IF(AF37=0,0,ROUNDDOWN(IF(AI37/AF37&lt;8/28,AI37/AF37,8/28),3))</f>
        <v>0</v>
      </c>
      <c r="Y37" s="72"/>
      <c r="Z37" s="73" t="str">
        <f>IF(X37&lt;$A$40,"４週６休未満",VLOOKUP(X37,$A$40:$F$42,6))</f>
        <v>４週６休未満</v>
      </c>
      <c r="AA37" s="74"/>
      <c r="AB37" s="74"/>
      <c r="AC37" s="74"/>
      <c r="AD37" s="74"/>
      <c r="AE37" s="75"/>
      <c r="AF37" s="76">
        <f>AH37+AI37</f>
        <v>0</v>
      </c>
      <c r="AG37" s="76"/>
      <c r="AH37" s="24">
        <f>SUMIF($B$7:$B$33,$V37,AH$7:AH$33)</f>
        <v>0</v>
      </c>
      <c r="AI37" s="25">
        <f>SUMIF($B$7:$B$33,$V37,AI$7:AI$33)</f>
        <v>0</v>
      </c>
      <c r="AJ37" s="43">
        <f>SUMIF($B$7:$B33,$V37,AJ$7:AJ33)</f>
        <v>0</v>
      </c>
    </row>
    <row r="38" spans="1:36" s="46" customFormat="1">
      <c r="A38" s="45" t="s">
        <v>53</v>
      </c>
      <c r="V38" s="60" t="s">
        <v>4</v>
      </c>
      <c r="W38" s="60"/>
      <c r="X38" s="61">
        <f>IF(AF38=0,0,ROUNDDOWN(AI38/AF38,3))</f>
        <v>0</v>
      </c>
      <c r="Y38" s="62"/>
      <c r="Z38" s="63" t="str">
        <f>IF(X38&lt;$A$40,"４週６休未満",VLOOKUP(X38,$A$40:$F$42,6))</f>
        <v>４週６休未満</v>
      </c>
      <c r="AA38" s="64"/>
      <c r="AB38" s="64"/>
      <c r="AC38" s="64"/>
      <c r="AD38" s="64"/>
      <c r="AE38" s="65"/>
      <c r="AF38" s="66">
        <f>AH38+AI38</f>
        <v>0</v>
      </c>
      <c r="AG38" s="66"/>
      <c r="AH38" s="47">
        <f>SUMIF($B$7:$B$33,$V38,AH$7:AH$33)</f>
        <v>0</v>
      </c>
      <c r="AI38" s="48">
        <f>SUMIF($B$7:$B$33,$V38,AI$7:AI$33)</f>
        <v>0</v>
      </c>
    </row>
    <row r="39" spans="1:36">
      <c r="A39" s="26" t="s">
        <v>22</v>
      </c>
      <c r="O39" s="49"/>
      <c r="P39" s="49"/>
    </row>
    <row r="40" spans="1:36">
      <c r="A40" s="27">
        <f>ROUNDDOWN(6/28,3)</f>
        <v>0.214</v>
      </c>
      <c r="B40" s="28" t="s">
        <v>23</v>
      </c>
      <c r="E40" s="1" t="s">
        <v>24</v>
      </c>
      <c r="F40" s="1" t="s">
        <v>28</v>
      </c>
    </row>
    <row r="41" spans="1:36">
      <c r="A41" s="27">
        <f>ROUNDDOWN(7/28,3)</f>
        <v>0.25</v>
      </c>
      <c r="B41" s="28" t="s">
        <v>25</v>
      </c>
      <c r="E41" s="1" t="s">
        <v>24</v>
      </c>
      <c r="F41" s="1" t="s">
        <v>29</v>
      </c>
    </row>
    <row r="42" spans="1:36">
      <c r="A42" s="27">
        <f>X37</f>
        <v>0</v>
      </c>
      <c r="B42" s="28" t="s">
        <v>26</v>
      </c>
      <c r="E42" s="1" t="s">
        <v>24</v>
      </c>
      <c r="F42" s="1" t="s">
        <v>27</v>
      </c>
      <c r="I42" s="1" t="s">
        <v>35</v>
      </c>
    </row>
    <row r="46" spans="1:36">
      <c r="A46" s="31"/>
    </row>
    <row r="47" spans="1:36">
      <c r="A47" s="31"/>
    </row>
    <row r="73" spans="1:1">
      <c r="A73" s="31"/>
    </row>
  </sheetData>
  <mergeCells count="46">
    <mergeCell ref="V38:W38"/>
    <mergeCell ref="X38:Y38"/>
    <mergeCell ref="Z38:AE38"/>
    <mergeCell ref="AF38:AG38"/>
    <mergeCell ref="A31:A33"/>
    <mergeCell ref="V36:W36"/>
    <mergeCell ref="X36:AE36"/>
    <mergeCell ref="AF36:AG36"/>
    <mergeCell ref="V37:W37"/>
    <mergeCell ref="X37:Y37"/>
    <mergeCell ref="Z37:AE37"/>
    <mergeCell ref="AF37:AG37"/>
    <mergeCell ref="A27:A29"/>
    <mergeCell ref="AE4:AG4"/>
    <mergeCell ref="AH4:AI4"/>
    <mergeCell ref="A7:A9"/>
    <mergeCell ref="A11:A13"/>
    <mergeCell ref="A15:A17"/>
    <mergeCell ref="A19:A21"/>
    <mergeCell ref="M4:O4"/>
    <mergeCell ref="P4:R4"/>
    <mergeCell ref="S4:U4"/>
    <mergeCell ref="V4:X4"/>
    <mergeCell ref="Y4:AA4"/>
    <mergeCell ref="AB4:AD4"/>
    <mergeCell ref="Y3:AA3"/>
    <mergeCell ref="AB3:AD3"/>
    <mergeCell ref="AE3:AG3"/>
    <mergeCell ref="AH3:AI3"/>
    <mergeCell ref="A23:A25"/>
    <mergeCell ref="O39:P39"/>
    <mergeCell ref="B1:K1"/>
    <mergeCell ref="M1:O2"/>
    <mergeCell ref="P1:AI1"/>
    <mergeCell ref="B2:K2"/>
    <mergeCell ref="P2:R2"/>
    <mergeCell ref="S2:U2"/>
    <mergeCell ref="V2:X2"/>
    <mergeCell ref="Y2:AA2"/>
    <mergeCell ref="AB2:AD2"/>
    <mergeCell ref="AE2:AG2"/>
    <mergeCell ref="AH2:AI2"/>
    <mergeCell ref="M3:O3"/>
    <mergeCell ref="P3:R3"/>
    <mergeCell ref="S3:U3"/>
    <mergeCell ref="V3:X3"/>
  </mergeCells>
  <phoneticPr fontId="2"/>
  <conditionalFormatting sqref="C6:AG6">
    <cfRule type="cellIs" dxfId="151" priority="73" operator="equal">
      <formula>"土"</formula>
    </cfRule>
    <cfRule type="cellIs" dxfId="150" priority="74" operator="equal">
      <formula>"日"</formula>
    </cfRule>
  </conditionalFormatting>
  <conditionalFormatting sqref="C7:AG9">
    <cfRule type="expression" dxfId="149" priority="25">
      <formula>C$6="日"</formula>
    </cfRule>
    <cfRule type="expression" dxfId="148" priority="26">
      <formula>C$6="土"</formula>
    </cfRule>
  </conditionalFormatting>
  <conditionalFormatting sqref="C10:AG10">
    <cfRule type="cellIs" dxfId="147" priority="23" operator="equal">
      <formula>"土"</formula>
    </cfRule>
    <cfRule type="cellIs" dxfId="146" priority="24" operator="equal">
      <formula>"日"</formula>
    </cfRule>
  </conditionalFormatting>
  <conditionalFormatting sqref="C14:AG14">
    <cfRule type="cellIs" dxfId="145" priority="19" operator="equal">
      <formula>"土"</formula>
    </cfRule>
    <cfRule type="cellIs" dxfId="144" priority="20" operator="equal">
      <formula>"日"</formula>
    </cfRule>
  </conditionalFormatting>
  <conditionalFormatting sqref="C15:AG17">
    <cfRule type="expression" dxfId="143" priority="17">
      <formula>C$14="日"</formula>
    </cfRule>
    <cfRule type="expression" dxfId="142" priority="18">
      <formula>C$14="土"</formula>
    </cfRule>
  </conditionalFormatting>
  <conditionalFormatting sqref="C18:AG18">
    <cfRule type="cellIs" dxfId="141" priority="15" operator="equal">
      <formula>"土"</formula>
    </cfRule>
    <cfRule type="cellIs" dxfId="140" priority="16" operator="equal">
      <formula>"日"</formula>
    </cfRule>
  </conditionalFormatting>
  <conditionalFormatting sqref="C19:AG21">
    <cfRule type="expression" dxfId="139" priority="13">
      <formula>C$18="日"</formula>
    </cfRule>
    <cfRule type="expression" dxfId="138" priority="14">
      <formula>C$18="土"</formula>
    </cfRule>
  </conditionalFormatting>
  <conditionalFormatting sqref="C22:AG22">
    <cfRule type="cellIs" dxfId="137" priority="11" operator="equal">
      <formula>"土"</formula>
    </cfRule>
    <cfRule type="cellIs" dxfId="136" priority="12" operator="equal">
      <formula>"日"</formula>
    </cfRule>
  </conditionalFormatting>
  <conditionalFormatting sqref="C26:AG26">
    <cfRule type="cellIs" dxfId="135" priority="7" operator="equal">
      <formula>"土"</formula>
    </cfRule>
    <cfRule type="cellIs" dxfId="134" priority="8" operator="equal">
      <formula>"日"</formula>
    </cfRule>
  </conditionalFormatting>
  <conditionalFormatting sqref="C27:AG29">
    <cfRule type="expression" dxfId="133" priority="5">
      <formula>C$26="日"</formula>
    </cfRule>
    <cfRule type="expression" dxfId="132" priority="6">
      <formula>C$26="土"</formula>
    </cfRule>
  </conditionalFormatting>
  <conditionalFormatting sqref="C23:AG25">
    <cfRule type="expression" dxfId="131" priority="9">
      <formula>C$22="日"</formula>
    </cfRule>
    <cfRule type="expression" dxfId="130" priority="10">
      <formula>C$22="土"</formula>
    </cfRule>
  </conditionalFormatting>
  <conditionalFormatting sqref="C11:AG13">
    <cfRule type="expression" dxfId="129" priority="21">
      <formula>C$10="日"</formula>
    </cfRule>
    <cfRule type="expression" dxfId="128" priority="22">
      <formula>C$10="土"</formula>
    </cfRule>
  </conditionalFormatting>
  <conditionalFormatting sqref="C30:AG30">
    <cfRule type="cellIs" dxfId="127" priority="3" operator="equal">
      <formula>"土"</formula>
    </cfRule>
    <cfRule type="cellIs" dxfId="126" priority="4" operator="equal">
      <formula>"日"</formula>
    </cfRule>
  </conditionalFormatting>
  <conditionalFormatting sqref="C31:AG33">
    <cfRule type="expression" dxfId="125" priority="1">
      <formula>C$30="日"</formula>
    </cfRule>
    <cfRule type="expression" dxfId="124" priority="2">
      <formula>C$30="土"</formula>
    </cfRule>
  </conditionalFormatting>
  <dataValidations count="1">
    <dataValidation type="list" allowBlank="1" showInputMessage="1" showErrorMessage="1" sqref="C8:AG8 C12:AG12 C16:AG16 C20:AG20 C24:AG24 C28:AG28 C32:AG32">
      <formula1>"　,■,休,雨"</formula1>
    </dataValidation>
  </dataValidations>
  <printOptions horizontalCentered="1"/>
  <pageMargins left="0.31496062992125984" right="0.31496062992125984" top="0.70866141732283472" bottom="0.51181102362204722" header="0.47244094488188981" footer="0.31496062992125984"/>
  <pageSetup paperSize="9" scale="90" orientation="landscape" r:id="rId1"/>
  <headerFooter>
    <oddHeader>&amp;C&amp;"-,太字"&amp;12週休２日工事実績表&amp;R&amp;P/&amp;N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1"/>
  <sheetViews>
    <sheetView zoomScaleNormal="100" workbookViewId="0">
      <pane xSplit="2" ySplit="5" topLeftCell="C97" activePane="bottomRight" state="frozen"/>
      <selection pane="topRight" activeCell="C1" sqref="C1"/>
      <selection pane="bottomLeft" activeCell="A5" sqref="A5"/>
      <selection pane="bottomRight" activeCell="B2" sqref="B2:K2"/>
    </sheetView>
  </sheetViews>
  <sheetFormatPr defaultColWidth="4.625" defaultRowHeight="13.5"/>
  <cols>
    <col min="1" max="1" width="8.625" style="1" customWidth="1"/>
    <col min="2" max="2" width="6.625" style="1" customWidth="1"/>
    <col min="3" max="33" width="3.625" style="1" customWidth="1"/>
    <col min="34" max="35" width="5.125" style="1" customWidth="1"/>
    <col min="36" max="36" width="3.625" style="1" customWidth="1"/>
    <col min="37" max="16384" width="4.625" style="1"/>
  </cols>
  <sheetData>
    <row r="1" spans="1:36" ht="13.5" customHeight="1">
      <c r="A1" s="18" t="s">
        <v>0</v>
      </c>
      <c r="B1" s="50"/>
      <c r="C1" s="50"/>
      <c r="D1" s="50"/>
      <c r="E1" s="50"/>
      <c r="F1" s="50"/>
      <c r="G1" s="50"/>
      <c r="H1" s="50"/>
      <c r="I1" s="50"/>
      <c r="J1" s="50"/>
      <c r="K1" s="50"/>
      <c r="M1" s="51" t="s">
        <v>5</v>
      </c>
      <c r="N1" s="51"/>
      <c r="O1" s="51"/>
      <c r="P1" s="52" t="s">
        <v>30</v>
      </c>
      <c r="Q1" s="52"/>
      <c r="R1" s="52"/>
      <c r="S1" s="52"/>
      <c r="T1" s="52"/>
      <c r="U1" s="52"/>
      <c r="V1" s="52"/>
      <c r="W1" s="52"/>
      <c r="X1" s="52"/>
      <c r="Y1" s="52"/>
      <c r="Z1" s="52"/>
      <c r="AA1" s="52"/>
      <c r="AB1" s="52"/>
      <c r="AC1" s="52"/>
      <c r="AD1" s="52"/>
      <c r="AE1" s="52"/>
      <c r="AF1" s="52"/>
      <c r="AG1" s="52"/>
      <c r="AH1" s="52"/>
      <c r="AI1" s="52"/>
    </row>
    <row r="2" spans="1:36">
      <c r="A2" s="19" t="s">
        <v>1</v>
      </c>
      <c r="B2" s="53"/>
      <c r="C2" s="53"/>
      <c r="D2" s="53"/>
      <c r="E2" s="53"/>
      <c r="F2" s="53"/>
      <c r="G2" s="53"/>
      <c r="H2" s="53"/>
      <c r="I2" s="53"/>
      <c r="J2" s="53"/>
      <c r="K2" s="53"/>
      <c r="M2" s="51"/>
      <c r="N2" s="51"/>
      <c r="O2" s="51"/>
      <c r="P2" s="51" t="s">
        <v>49</v>
      </c>
      <c r="Q2" s="51"/>
      <c r="R2" s="51"/>
      <c r="S2" s="51" t="s">
        <v>8</v>
      </c>
      <c r="T2" s="51"/>
      <c r="U2" s="51"/>
      <c r="V2" s="51" t="s">
        <v>9</v>
      </c>
      <c r="W2" s="51"/>
      <c r="X2" s="51"/>
      <c r="Y2" s="51" t="s">
        <v>10</v>
      </c>
      <c r="Z2" s="51"/>
      <c r="AA2" s="51"/>
      <c r="AB2" s="51" t="s">
        <v>11</v>
      </c>
      <c r="AC2" s="51"/>
      <c r="AD2" s="51"/>
      <c r="AE2" s="51" t="s">
        <v>12</v>
      </c>
      <c r="AF2" s="51"/>
      <c r="AG2" s="51"/>
      <c r="AH2" s="52" t="s">
        <v>50</v>
      </c>
      <c r="AI2" s="52"/>
    </row>
    <row r="3" spans="1:36">
      <c r="L3" s="2" t="s">
        <v>6</v>
      </c>
      <c r="M3" s="54">
        <v>43922</v>
      </c>
      <c r="N3" s="54"/>
      <c r="O3" s="54"/>
      <c r="P3" s="54"/>
      <c r="Q3" s="54"/>
      <c r="R3" s="54"/>
      <c r="S3" s="54"/>
      <c r="T3" s="54"/>
      <c r="U3" s="54"/>
      <c r="V3" s="54"/>
      <c r="W3" s="54"/>
      <c r="X3" s="54"/>
      <c r="Y3" s="54"/>
      <c r="Z3" s="54"/>
      <c r="AA3" s="54"/>
      <c r="AB3" s="54"/>
      <c r="AC3" s="54"/>
      <c r="AD3" s="54"/>
      <c r="AE3" s="54"/>
      <c r="AF3" s="54"/>
      <c r="AG3" s="54"/>
      <c r="AH3" s="54"/>
      <c r="AI3" s="55"/>
    </row>
    <row r="4" spans="1:36">
      <c r="L4" s="2" t="s">
        <v>7</v>
      </c>
      <c r="M4" s="58"/>
      <c r="N4" s="58"/>
      <c r="O4" s="58"/>
      <c r="P4" s="58"/>
      <c r="Q4" s="58"/>
      <c r="R4" s="58"/>
      <c r="S4" s="58"/>
      <c r="T4" s="58"/>
      <c r="U4" s="58"/>
      <c r="V4" s="58"/>
      <c r="W4" s="58"/>
      <c r="X4" s="58"/>
      <c r="Y4" s="58"/>
      <c r="Z4" s="58"/>
      <c r="AA4" s="58"/>
      <c r="AB4" s="58"/>
      <c r="AC4" s="58"/>
      <c r="AD4" s="58"/>
      <c r="AE4" s="58"/>
      <c r="AF4" s="58"/>
      <c r="AG4" s="58"/>
      <c r="AH4" s="58"/>
      <c r="AI4" s="59"/>
    </row>
    <row r="5" spans="1:36">
      <c r="C5" s="2">
        <v>1</v>
      </c>
      <c r="D5" s="2">
        <v>2</v>
      </c>
      <c r="E5" s="2">
        <v>3</v>
      </c>
      <c r="F5" s="2">
        <v>4</v>
      </c>
      <c r="G5" s="2">
        <v>5</v>
      </c>
      <c r="H5" s="2">
        <v>6</v>
      </c>
      <c r="I5" s="2">
        <v>7</v>
      </c>
      <c r="J5" s="2">
        <v>8</v>
      </c>
      <c r="K5" s="2">
        <v>9</v>
      </c>
      <c r="L5" s="2">
        <v>10</v>
      </c>
      <c r="M5" s="2">
        <v>11</v>
      </c>
      <c r="N5" s="2">
        <v>12</v>
      </c>
      <c r="O5" s="2">
        <v>13</v>
      </c>
      <c r="P5" s="2">
        <v>14</v>
      </c>
      <c r="Q5" s="2">
        <v>15</v>
      </c>
      <c r="R5" s="2">
        <v>16</v>
      </c>
      <c r="S5" s="2">
        <v>17</v>
      </c>
      <c r="T5" s="2">
        <v>18</v>
      </c>
      <c r="U5" s="2">
        <v>19</v>
      </c>
      <c r="V5" s="2">
        <v>20</v>
      </c>
      <c r="W5" s="2">
        <v>21</v>
      </c>
      <c r="X5" s="2">
        <v>22</v>
      </c>
      <c r="Y5" s="2">
        <v>23</v>
      </c>
      <c r="Z5" s="2">
        <v>24</v>
      </c>
      <c r="AA5" s="2">
        <v>25</v>
      </c>
      <c r="AB5" s="2">
        <v>26</v>
      </c>
      <c r="AC5" s="2">
        <v>27</v>
      </c>
      <c r="AD5" s="2">
        <v>28</v>
      </c>
      <c r="AE5" s="2">
        <v>29</v>
      </c>
      <c r="AF5" s="2">
        <v>30</v>
      </c>
      <c r="AG5" s="2">
        <v>31</v>
      </c>
      <c r="AH5" s="2"/>
      <c r="AI5" s="2"/>
    </row>
    <row r="6" spans="1:36">
      <c r="A6" s="20">
        <f>YEAR(M3)</f>
        <v>2020</v>
      </c>
      <c r="B6" s="13" t="s">
        <v>2</v>
      </c>
      <c r="C6" s="14" t="str">
        <f t="shared" ref="C6:AG6" si="0">IF(DAY(DATE($A6,$A7,C$5))=C$5,CHOOSE(WEEKDAY(DATE($A6,$A7,C$5)),"日","月","火","水","木","金","土"),"")</f>
        <v>水</v>
      </c>
      <c r="D6" s="15" t="str">
        <f t="shared" si="0"/>
        <v>木</v>
      </c>
      <c r="E6" s="15" t="str">
        <f t="shared" si="0"/>
        <v>金</v>
      </c>
      <c r="F6" s="15" t="str">
        <f t="shared" si="0"/>
        <v>土</v>
      </c>
      <c r="G6" s="15" t="str">
        <f t="shared" si="0"/>
        <v>日</v>
      </c>
      <c r="H6" s="15" t="str">
        <f t="shared" si="0"/>
        <v>月</v>
      </c>
      <c r="I6" s="15" t="str">
        <f t="shared" si="0"/>
        <v>火</v>
      </c>
      <c r="J6" s="15" t="str">
        <f t="shared" si="0"/>
        <v>水</v>
      </c>
      <c r="K6" s="15" t="str">
        <f t="shared" si="0"/>
        <v>木</v>
      </c>
      <c r="L6" s="15" t="str">
        <f t="shared" si="0"/>
        <v>金</v>
      </c>
      <c r="M6" s="15" t="str">
        <f t="shared" si="0"/>
        <v>土</v>
      </c>
      <c r="N6" s="15" t="str">
        <f t="shared" si="0"/>
        <v>日</v>
      </c>
      <c r="O6" s="15" t="str">
        <f t="shared" si="0"/>
        <v>月</v>
      </c>
      <c r="P6" s="15" t="str">
        <f t="shared" si="0"/>
        <v>火</v>
      </c>
      <c r="Q6" s="15" t="str">
        <f t="shared" si="0"/>
        <v>水</v>
      </c>
      <c r="R6" s="15" t="str">
        <f t="shared" si="0"/>
        <v>木</v>
      </c>
      <c r="S6" s="15" t="str">
        <f t="shared" si="0"/>
        <v>金</v>
      </c>
      <c r="T6" s="15" t="str">
        <f t="shared" si="0"/>
        <v>土</v>
      </c>
      <c r="U6" s="15" t="str">
        <f t="shared" si="0"/>
        <v>日</v>
      </c>
      <c r="V6" s="15" t="str">
        <f t="shared" si="0"/>
        <v>月</v>
      </c>
      <c r="W6" s="15" t="str">
        <f t="shared" si="0"/>
        <v>火</v>
      </c>
      <c r="X6" s="15" t="str">
        <f t="shared" si="0"/>
        <v>水</v>
      </c>
      <c r="Y6" s="15" t="str">
        <f t="shared" si="0"/>
        <v>木</v>
      </c>
      <c r="Z6" s="15" t="str">
        <f t="shared" si="0"/>
        <v>金</v>
      </c>
      <c r="AA6" s="15" t="str">
        <f t="shared" si="0"/>
        <v>土</v>
      </c>
      <c r="AB6" s="15" t="str">
        <f t="shared" si="0"/>
        <v>日</v>
      </c>
      <c r="AC6" s="15" t="str">
        <f t="shared" si="0"/>
        <v>月</v>
      </c>
      <c r="AD6" s="15" t="str">
        <f t="shared" si="0"/>
        <v>火</v>
      </c>
      <c r="AE6" s="15" t="str">
        <f t="shared" si="0"/>
        <v>水</v>
      </c>
      <c r="AF6" s="15" t="str">
        <f t="shared" si="0"/>
        <v>木</v>
      </c>
      <c r="AG6" s="16" t="str">
        <f t="shared" si="0"/>
        <v/>
      </c>
      <c r="AH6" s="14" t="s">
        <v>13</v>
      </c>
      <c r="AI6" s="16" t="s">
        <v>19</v>
      </c>
      <c r="AJ6" s="1" t="s">
        <v>48</v>
      </c>
    </row>
    <row r="7" spans="1:36" ht="13.5" customHeight="1">
      <c r="A7" s="56">
        <f>MONTH(M3)</f>
        <v>4</v>
      </c>
      <c r="B7" s="10" t="s">
        <v>3</v>
      </c>
      <c r="C7" s="11" t="str">
        <f t="shared" ref="C7:AG7" si="1">IF(C6="","",IF(AND(DATE($A6,$A7,C$5)&gt;=$M$3,DATE($A6,$A7,C$5)&lt;=$M$4),IF(AND(DATE($A6,$A7,C$5)&gt;=$P$3,DATE($A6,$A7,C$5)&lt;=$P$4),"",IF(AND(DATE($A6,$A7,C$5)&gt;=$S$3,DATE($A6,$A7,C$5)&lt;=$S$4),"",IF(AND(DATE($A6,$A7,C$5)&gt;=$V$3,DATE($A6,$A7,C$5)&lt;=$V$4),"",IF(AND(DATE($A6,$A7,C$5)&gt;=$Y$3,DATE($A6,$A7,C$5)&lt;=$Y$4),"",IF(AND(DATE($A6,$A7,C$5)&gt;=$AB$3,DATE($A6,$A7,C$5)&lt;=$AB$4),"",IF(AND(DATE($A6,$A7,C$5)&gt;=$AE$3,DATE($A6,$A7,C$5)&lt;=$AE$4),"",IF(AND(DATE($A6,$A7,C$5)&gt;=$AH$3,DATE($A6,$A7,C$5)&lt;=$AH$4),"",IF(OR(C6="土",C6="日"),"休","□")))))))),""))</f>
        <v/>
      </c>
      <c r="D7" s="12" t="str">
        <f t="shared" si="1"/>
        <v/>
      </c>
      <c r="E7" s="12" t="str">
        <f t="shared" si="1"/>
        <v/>
      </c>
      <c r="F7" s="12" t="str">
        <f t="shared" si="1"/>
        <v/>
      </c>
      <c r="G7" s="12" t="str">
        <f t="shared" si="1"/>
        <v/>
      </c>
      <c r="H7" s="12" t="str">
        <f t="shared" si="1"/>
        <v/>
      </c>
      <c r="I7" s="12" t="str">
        <f t="shared" si="1"/>
        <v/>
      </c>
      <c r="J7" s="12" t="str">
        <f t="shared" si="1"/>
        <v/>
      </c>
      <c r="K7" s="12" t="str">
        <f t="shared" si="1"/>
        <v/>
      </c>
      <c r="L7" s="12" t="str">
        <f t="shared" si="1"/>
        <v/>
      </c>
      <c r="M7" s="12" t="str">
        <f t="shared" si="1"/>
        <v/>
      </c>
      <c r="N7" s="12" t="str">
        <f t="shared" si="1"/>
        <v/>
      </c>
      <c r="O7" s="12" t="str">
        <f t="shared" si="1"/>
        <v/>
      </c>
      <c r="P7" s="12" t="str">
        <f t="shared" si="1"/>
        <v/>
      </c>
      <c r="Q7" s="12" t="str">
        <f t="shared" si="1"/>
        <v/>
      </c>
      <c r="R7" s="12" t="str">
        <f t="shared" si="1"/>
        <v/>
      </c>
      <c r="S7" s="12" t="str">
        <f t="shared" si="1"/>
        <v/>
      </c>
      <c r="T7" s="12" t="str">
        <f t="shared" si="1"/>
        <v/>
      </c>
      <c r="U7" s="12" t="str">
        <f t="shared" si="1"/>
        <v/>
      </c>
      <c r="V7" s="12" t="str">
        <f t="shared" si="1"/>
        <v/>
      </c>
      <c r="W7" s="12" t="str">
        <f t="shared" si="1"/>
        <v/>
      </c>
      <c r="X7" s="12" t="str">
        <f t="shared" si="1"/>
        <v/>
      </c>
      <c r="Y7" s="12" t="str">
        <f t="shared" si="1"/>
        <v/>
      </c>
      <c r="Z7" s="12" t="str">
        <f t="shared" si="1"/>
        <v/>
      </c>
      <c r="AA7" s="12" t="str">
        <f t="shared" si="1"/>
        <v/>
      </c>
      <c r="AB7" s="12" t="str">
        <f t="shared" si="1"/>
        <v/>
      </c>
      <c r="AC7" s="12" t="str">
        <f t="shared" si="1"/>
        <v/>
      </c>
      <c r="AD7" s="12" t="str">
        <f t="shared" si="1"/>
        <v/>
      </c>
      <c r="AE7" s="12" t="str">
        <f t="shared" si="1"/>
        <v/>
      </c>
      <c r="AF7" s="12" t="str">
        <f t="shared" si="1"/>
        <v/>
      </c>
      <c r="AG7" s="17" t="str">
        <f t="shared" si="1"/>
        <v/>
      </c>
      <c r="AH7" s="11">
        <f>COUNTIF(C7:AG7,"□")</f>
        <v>0</v>
      </c>
      <c r="AI7" s="17">
        <f>COUNTIF(C7:AG7,"休")</f>
        <v>0</v>
      </c>
      <c r="AJ7" s="1">
        <f>COUNTIF(C6:AG6,"土")-COUNTIFS(C6:AG6,"土",C7:AG7,"")+COUNTIF(C6:AG6,"日")-COUNTIFS(C6:AG6,"日",C7:AG7,"")</f>
        <v>0</v>
      </c>
    </row>
    <row r="8" spans="1:36">
      <c r="A8" s="56"/>
      <c r="B8" s="8" t="s">
        <v>4</v>
      </c>
      <c r="C8" s="6" t="s">
        <v>14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4"/>
      <c r="AH8" s="11">
        <f>COUNTIF(C8:AG8,"■")</f>
        <v>0</v>
      </c>
      <c r="AI8" s="17">
        <f>COUNTIF(C8:AG8,"休")+COUNTIF(C8:AG8,"雨")</f>
        <v>0</v>
      </c>
    </row>
    <row r="9" spans="1:36">
      <c r="A9" s="57"/>
      <c r="B9" s="9"/>
      <c r="C9" s="34"/>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5"/>
      <c r="AH9" s="7"/>
      <c r="AI9" s="5"/>
    </row>
    <row r="10" spans="1:36">
      <c r="A10" s="20">
        <f>IF(A7=12,1,0)+A6</f>
        <v>2020</v>
      </c>
      <c r="B10" s="13" t="s">
        <v>2</v>
      </c>
      <c r="C10" s="14" t="str">
        <f t="shared" ref="C10:AG10" si="2">IF(DAY(DATE($A10,$A11,C$5))=C$5,CHOOSE(WEEKDAY(DATE($A10,$A11,C$5)),"日","月","火","水","木","金","土"),"")</f>
        <v>金</v>
      </c>
      <c r="D10" s="15" t="str">
        <f t="shared" si="2"/>
        <v>土</v>
      </c>
      <c r="E10" s="15" t="str">
        <f t="shared" si="2"/>
        <v>日</v>
      </c>
      <c r="F10" s="15" t="str">
        <f t="shared" si="2"/>
        <v>月</v>
      </c>
      <c r="G10" s="15" t="str">
        <f t="shared" si="2"/>
        <v>火</v>
      </c>
      <c r="H10" s="15" t="str">
        <f t="shared" si="2"/>
        <v>水</v>
      </c>
      <c r="I10" s="15" t="str">
        <f t="shared" si="2"/>
        <v>木</v>
      </c>
      <c r="J10" s="15" t="str">
        <f t="shared" si="2"/>
        <v>金</v>
      </c>
      <c r="K10" s="15" t="str">
        <f t="shared" si="2"/>
        <v>土</v>
      </c>
      <c r="L10" s="15" t="str">
        <f t="shared" si="2"/>
        <v>日</v>
      </c>
      <c r="M10" s="15" t="str">
        <f t="shared" si="2"/>
        <v>月</v>
      </c>
      <c r="N10" s="15" t="str">
        <f t="shared" si="2"/>
        <v>火</v>
      </c>
      <c r="O10" s="15" t="str">
        <f t="shared" si="2"/>
        <v>水</v>
      </c>
      <c r="P10" s="15" t="str">
        <f t="shared" si="2"/>
        <v>木</v>
      </c>
      <c r="Q10" s="15" t="str">
        <f t="shared" si="2"/>
        <v>金</v>
      </c>
      <c r="R10" s="15" t="str">
        <f t="shared" si="2"/>
        <v>土</v>
      </c>
      <c r="S10" s="15" t="str">
        <f t="shared" si="2"/>
        <v>日</v>
      </c>
      <c r="T10" s="15" t="str">
        <f t="shared" si="2"/>
        <v>月</v>
      </c>
      <c r="U10" s="15" t="str">
        <f t="shared" si="2"/>
        <v>火</v>
      </c>
      <c r="V10" s="15" t="str">
        <f t="shared" si="2"/>
        <v>水</v>
      </c>
      <c r="W10" s="15" t="str">
        <f t="shared" si="2"/>
        <v>木</v>
      </c>
      <c r="X10" s="15" t="str">
        <f t="shared" si="2"/>
        <v>金</v>
      </c>
      <c r="Y10" s="15" t="str">
        <f t="shared" si="2"/>
        <v>土</v>
      </c>
      <c r="Z10" s="15" t="str">
        <f t="shared" si="2"/>
        <v>日</v>
      </c>
      <c r="AA10" s="15" t="str">
        <f t="shared" si="2"/>
        <v>月</v>
      </c>
      <c r="AB10" s="15" t="str">
        <f t="shared" si="2"/>
        <v>火</v>
      </c>
      <c r="AC10" s="15" t="str">
        <f t="shared" si="2"/>
        <v>水</v>
      </c>
      <c r="AD10" s="15" t="str">
        <f t="shared" si="2"/>
        <v>木</v>
      </c>
      <c r="AE10" s="15" t="str">
        <f t="shared" si="2"/>
        <v>金</v>
      </c>
      <c r="AF10" s="15" t="str">
        <f t="shared" si="2"/>
        <v>土</v>
      </c>
      <c r="AG10" s="16" t="str">
        <f t="shared" si="2"/>
        <v>日</v>
      </c>
      <c r="AH10" s="14" t="s">
        <v>13</v>
      </c>
      <c r="AI10" s="16" t="s">
        <v>19</v>
      </c>
      <c r="AJ10" s="1" t="s">
        <v>48</v>
      </c>
    </row>
    <row r="11" spans="1:36">
      <c r="A11" s="56">
        <f>IF(A7=12,0,A7)+1</f>
        <v>5</v>
      </c>
      <c r="B11" s="10" t="s">
        <v>3</v>
      </c>
      <c r="C11" s="11" t="str">
        <f t="shared" ref="C11:AG11" si="3">IF(C10="","",IF(AND(DATE($A10,$A11,C$5)&gt;=$M$3,DATE($A10,$A11,C$5)&lt;=$M$4),IF(AND(DATE($A10,$A11,C$5)&gt;=$P$3,DATE($A10,$A11,C$5)&lt;=$P$4),"",IF(AND(DATE($A10,$A11,C$5)&gt;=$S$3,DATE($A10,$A11,C$5)&lt;=$S$4),"",IF(AND(DATE($A10,$A11,C$5)&gt;=$V$3,DATE($A10,$A11,C$5)&lt;=$V$4),"",IF(AND(DATE($A10,$A11,C$5)&gt;=$Y$3,DATE($A10,$A11,C$5)&lt;=$Y$4),"",IF(AND(DATE($A10,$A11,C$5)&gt;=$AB$3,DATE($A10,$A11,C$5)&lt;=$AB$4),"",IF(AND(DATE($A10,$A11,C$5)&gt;=$AE$3,DATE($A10,$A11,C$5)&lt;=$AE$4),"",IF(AND(DATE($A10,$A11,C$5)&gt;=$AH$3,DATE($A10,$A11,C$5)&lt;=$AH$4),"",IF(OR(C10="土",C10="日"),"休","□")))))))),""))</f>
        <v/>
      </c>
      <c r="D11" s="12" t="str">
        <f t="shared" si="3"/>
        <v/>
      </c>
      <c r="E11" s="12" t="str">
        <f t="shared" si="3"/>
        <v/>
      </c>
      <c r="F11" s="12" t="str">
        <f t="shared" si="3"/>
        <v/>
      </c>
      <c r="G11" s="12" t="str">
        <f t="shared" si="3"/>
        <v/>
      </c>
      <c r="H11" s="12" t="str">
        <f t="shared" si="3"/>
        <v/>
      </c>
      <c r="I11" s="12" t="str">
        <f t="shared" si="3"/>
        <v/>
      </c>
      <c r="J11" s="12" t="str">
        <f t="shared" si="3"/>
        <v/>
      </c>
      <c r="K11" s="12" t="str">
        <f t="shared" si="3"/>
        <v/>
      </c>
      <c r="L11" s="12" t="str">
        <f t="shared" si="3"/>
        <v/>
      </c>
      <c r="M11" s="12" t="str">
        <f t="shared" si="3"/>
        <v/>
      </c>
      <c r="N11" s="12" t="str">
        <f t="shared" si="3"/>
        <v/>
      </c>
      <c r="O11" s="12" t="str">
        <f t="shared" si="3"/>
        <v/>
      </c>
      <c r="P11" s="12" t="str">
        <f t="shared" si="3"/>
        <v/>
      </c>
      <c r="Q11" s="12" t="str">
        <f t="shared" si="3"/>
        <v/>
      </c>
      <c r="R11" s="12" t="str">
        <f t="shared" si="3"/>
        <v/>
      </c>
      <c r="S11" s="12" t="str">
        <f t="shared" si="3"/>
        <v/>
      </c>
      <c r="T11" s="12" t="str">
        <f t="shared" si="3"/>
        <v/>
      </c>
      <c r="U11" s="12" t="str">
        <f t="shared" si="3"/>
        <v/>
      </c>
      <c r="V11" s="12" t="str">
        <f t="shared" si="3"/>
        <v/>
      </c>
      <c r="W11" s="12" t="str">
        <f t="shared" si="3"/>
        <v/>
      </c>
      <c r="X11" s="12" t="str">
        <f t="shared" si="3"/>
        <v/>
      </c>
      <c r="Y11" s="12" t="str">
        <f t="shared" si="3"/>
        <v/>
      </c>
      <c r="Z11" s="12" t="str">
        <f t="shared" si="3"/>
        <v/>
      </c>
      <c r="AA11" s="12" t="str">
        <f t="shared" si="3"/>
        <v/>
      </c>
      <c r="AB11" s="12" t="str">
        <f t="shared" si="3"/>
        <v/>
      </c>
      <c r="AC11" s="12" t="str">
        <f t="shared" si="3"/>
        <v/>
      </c>
      <c r="AD11" s="12" t="str">
        <f t="shared" si="3"/>
        <v/>
      </c>
      <c r="AE11" s="12" t="str">
        <f t="shared" si="3"/>
        <v/>
      </c>
      <c r="AF11" s="12" t="str">
        <f t="shared" si="3"/>
        <v/>
      </c>
      <c r="AG11" s="17" t="str">
        <f t="shared" si="3"/>
        <v/>
      </c>
      <c r="AH11" s="11">
        <f>COUNTIF(C11:AG11,"□")</f>
        <v>0</v>
      </c>
      <c r="AI11" s="17">
        <f>COUNTIF(C11:AG11,"休")</f>
        <v>0</v>
      </c>
      <c r="AJ11" s="1">
        <f>COUNTIF(C10:AG10,"土")-COUNTIFS(C10:AG10,"土",C11:AG11,"")+COUNTIF(C10:AG10,"日")-COUNTIFS(C10:AG10,"日",C11:AG11,"")</f>
        <v>0</v>
      </c>
    </row>
    <row r="12" spans="1:36">
      <c r="A12" s="56"/>
      <c r="B12" s="8" t="s">
        <v>4</v>
      </c>
      <c r="C12" s="6"/>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4"/>
      <c r="AH12" s="11">
        <f>COUNTIF(C12:AG12,"■")</f>
        <v>0</v>
      </c>
      <c r="AI12" s="17">
        <f>COUNTIF(C12:AG12,"休")+COUNTIF(C12:AG12,"雨")</f>
        <v>0</v>
      </c>
    </row>
    <row r="13" spans="1:36">
      <c r="A13" s="57"/>
      <c r="B13" s="9"/>
      <c r="C13" s="34"/>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2"/>
      <c r="AG13" s="35"/>
      <c r="AH13" s="7"/>
      <c r="AI13" s="5"/>
    </row>
    <row r="14" spans="1:36">
      <c r="A14" s="20">
        <f>IF(A11=12,1,0)+A10</f>
        <v>2020</v>
      </c>
      <c r="B14" s="13" t="s">
        <v>2</v>
      </c>
      <c r="C14" s="14" t="str">
        <f t="shared" ref="C14:AG14" si="4">IF(DAY(DATE($A14,$A15,C$5))=C$5,CHOOSE(WEEKDAY(DATE($A14,$A15,C$5)),"日","月","火","水","木","金","土"),"")</f>
        <v>月</v>
      </c>
      <c r="D14" s="15" t="str">
        <f t="shared" si="4"/>
        <v>火</v>
      </c>
      <c r="E14" s="15" t="str">
        <f t="shared" si="4"/>
        <v>水</v>
      </c>
      <c r="F14" s="15" t="str">
        <f t="shared" si="4"/>
        <v>木</v>
      </c>
      <c r="G14" s="15" t="str">
        <f t="shared" si="4"/>
        <v>金</v>
      </c>
      <c r="H14" s="15" t="str">
        <f t="shared" si="4"/>
        <v>土</v>
      </c>
      <c r="I14" s="15" t="str">
        <f t="shared" si="4"/>
        <v>日</v>
      </c>
      <c r="J14" s="15" t="str">
        <f t="shared" si="4"/>
        <v>月</v>
      </c>
      <c r="K14" s="15" t="str">
        <f t="shared" si="4"/>
        <v>火</v>
      </c>
      <c r="L14" s="15" t="str">
        <f t="shared" si="4"/>
        <v>水</v>
      </c>
      <c r="M14" s="15" t="str">
        <f t="shared" si="4"/>
        <v>木</v>
      </c>
      <c r="N14" s="15" t="str">
        <f t="shared" si="4"/>
        <v>金</v>
      </c>
      <c r="O14" s="15" t="str">
        <f t="shared" si="4"/>
        <v>土</v>
      </c>
      <c r="P14" s="15" t="str">
        <f t="shared" si="4"/>
        <v>日</v>
      </c>
      <c r="Q14" s="15" t="str">
        <f t="shared" si="4"/>
        <v>月</v>
      </c>
      <c r="R14" s="15" t="str">
        <f t="shared" si="4"/>
        <v>火</v>
      </c>
      <c r="S14" s="15" t="str">
        <f t="shared" si="4"/>
        <v>水</v>
      </c>
      <c r="T14" s="15" t="str">
        <f t="shared" si="4"/>
        <v>木</v>
      </c>
      <c r="U14" s="15" t="str">
        <f t="shared" si="4"/>
        <v>金</v>
      </c>
      <c r="V14" s="15" t="str">
        <f t="shared" si="4"/>
        <v>土</v>
      </c>
      <c r="W14" s="15" t="str">
        <f t="shared" si="4"/>
        <v>日</v>
      </c>
      <c r="X14" s="15" t="str">
        <f t="shared" si="4"/>
        <v>月</v>
      </c>
      <c r="Y14" s="15" t="str">
        <f t="shared" si="4"/>
        <v>火</v>
      </c>
      <c r="Z14" s="15" t="str">
        <f t="shared" si="4"/>
        <v>水</v>
      </c>
      <c r="AA14" s="15" t="str">
        <f t="shared" si="4"/>
        <v>木</v>
      </c>
      <c r="AB14" s="15" t="str">
        <f t="shared" si="4"/>
        <v>金</v>
      </c>
      <c r="AC14" s="15" t="str">
        <f t="shared" si="4"/>
        <v>土</v>
      </c>
      <c r="AD14" s="15" t="str">
        <f t="shared" si="4"/>
        <v>日</v>
      </c>
      <c r="AE14" s="15" t="str">
        <f t="shared" si="4"/>
        <v>月</v>
      </c>
      <c r="AF14" s="15" t="str">
        <f t="shared" si="4"/>
        <v>火</v>
      </c>
      <c r="AG14" s="16" t="str">
        <f t="shared" si="4"/>
        <v/>
      </c>
      <c r="AH14" s="14" t="s">
        <v>13</v>
      </c>
      <c r="AI14" s="16" t="s">
        <v>19</v>
      </c>
      <c r="AJ14" s="1" t="s">
        <v>48</v>
      </c>
    </row>
    <row r="15" spans="1:36">
      <c r="A15" s="56">
        <f>IF(A11=12,0,A11)+1</f>
        <v>6</v>
      </c>
      <c r="B15" s="10" t="s">
        <v>3</v>
      </c>
      <c r="C15" s="11" t="str">
        <f t="shared" ref="C15:AG15" si="5">IF(C14="","",IF(AND(DATE($A14,$A15,C$5)&gt;=$M$3,DATE($A14,$A15,C$5)&lt;=$M$4),IF(AND(DATE($A14,$A15,C$5)&gt;=$P$3,DATE($A14,$A15,C$5)&lt;=$P$4),"",IF(AND(DATE($A14,$A15,C$5)&gt;=$S$3,DATE($A14,$A15,C$5)&lt;=$S$4),"",IF(AND(DATE($A14,$A15,C$5)&gt;=$V$3,DATE($A14,$A15,C$5)&lt;=$V$4),"",IF(AND(DATE($A14,$A15,C$5)&gt;=$Y$3,DATE($A14,$A15,C$5)&lt;=$Y$4),"",IF(AND(DATE($A14,$A15,C$5)&gt;=$AB$3,DATE($A14,$A15,C$5)&lt;=$AB$4),"",IF(AND(DATE($A14,$A15,C$5)&gt;=$AE$3,DATE($A14,$A15,C$5)&lt;=$AE$4),"",IF(AND(DATE($A14,$A15,C$5)&gt;=$AH$3,DATE($A14,$A15,C$5)&lt;=$AH$4),"",IF(OR(C14="土",C14="日"),"休","□")))))))),""))</f>
        <v/>
      </c>
      <c r="D15" s="12" t="str">
        <f t="shared" si="5"/>
        <v/>
      </c>
      <c r="E15" s="12" t="str">
        <f t="shared" si="5"/>
        <v/>
      </c>
      <c r="F15" s="12" t="str">
        <f t="shared" si="5"/>
        <v/>
      </c>
      <c r="G15" s="12" t="str">
        <f t="shared" si="5"/>
        <v/>
      </c>
      <c r="H15" s="12" t="str">
        <f t="shared" si="5"/>
        <v/>
      </c>
      <c r="I15" s="12" t="str">
        <f t="shared" si="5"/>
        <v/>
      </c>
      <c r="J15" s="12" t="str">
        <f t="shared" si="5"/>
        <v/>
      </c>
      <c r="K15" s="12" t="str">
        <f t="shared" si="5"/>
        <v/>
      </c>
      <c r="L15" s="12" t="str">
        <f t="shared" si="5"/>
        <v/>
      </c>
      <c r="M15" s="12" t="str">
        <f t="shared" si="5"/>
        <v/>
      </c>
      <c r="N15" s="12" t="str">
        <f t="shared" si="5"/>
        <v/>
      </c>
      <c r="O15" s="12" t="str">
        <f t="shared" si="5"/>
        <v/>
      </c>
      <c r="P15" s="12" t="str">
        <f t="shared" si="5"/>
        <v/>
      </c>
      <c r="Q15" s="12" t="str">
        <f t="shared" si="5"/>
        <v/>
      </c>
      <c r="R15" s="12" t="str">
        <f t="shared" si="5"/>
        <v/>
      </c>
      <c r="S15" s="12" t="str">
        <f t="shared" si="5"/>
        <v/>
      </c>
      <c r="T15" s="12" t="str">
        <f t="shared" si="5"/>
        <v/>
      </c>
      <c r="U15" s="12" t="str">
        <f t="shared" si="5"/>
        <v/>
      </c>
      <c r="V15" s="12" t="str">
        <f t="shared" si="5"/>
        <v/>
      </c>
      <c r="W15" s="12" t="str">
        <f t="shared" si="5"/>
        <v/>
      </c>
      <c r="X15" s="12" t="str">
        <f t="shared" si="5"/>
        <v/>
      </c>
      <c r="Y15" s="12" t="str">
        <f t="shared" si="5"/>
        <v/>
      </c>
      <c r="Z15" s="12" t="str">
        <f t="shared" si="5"/>
        <v/>
      </c>
      <c r="AA15" s="12" t="str">
        <f t="shared" si="5"/>
        <v/>
      </c>
      <c r="AB15" s="12" t="str">
        <f t="shared" si="5"/>
        <v/>
      </c>
      <c r="AC15" s="12" t="str">
        <f t="shared" si="5"/>
        <v/>
      </c>
      <c r="AD15" s="12" t="str">
        <f t="shared" si="5"/>
        <v/>
      </c>
      <c r="AE15" s="12" t="str">
        <f t="shared" si="5"/>
        <v/>
      </c>
      <c r="AF15" s="12" t="str">
        <f t="shared" si="5"/>
        <v/>
      </c>
      <c r="AG15" s="17" t="str">
        <f t="shared" si="5"/>
        <v/>
      </c>
      <c r="AH15" s="11">
        <f>COUNTIF(C15:AG15,"□")</f>
        <v>0</v>
      </c>
      <c r="AI15" s="17">
        <f>COUNTIF(C15:AG15,"休")</f>
        <v>0</v>
      </c>
      <c r="AJ15" s="1">
        <f>COUNTIF(C14:AG14,"土")-COUNTIFS(C14:AG14,"土",C15:AG15,"")+COUNTIF(C14:AG14,"日")-COUNTIFS(C14:AG14,"日",C15:AG15,"")</f>
        <v>0</v>
      </c>
    </row>
    <row r="16" spans="1:36">
      <c r="A16" s="56"/>
      <c r="B16" s="8" t="s">
        <v>4</v>
      </c>
      <c r="C16" s="6"/>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4"/>
      <c r="AH16" s="11">
        <f>COUNTIF(C16:AG16,"■")</f>
        <v>0</v>
      </c>
      <c r="AI16" s="17">
        <f>COUNTIF(C16:AG16,"休")+COUNTIF(C16:AG16,"雨")</f>
        <v>0</v>
      </c>
    </row>
    <row r="17" spans="1:36">
      <c r="A17" s="57"/>
      <c r="B17" s="9"/>
      <c r="C17" s="34"/>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5"/>
      <c r="AH17" s="7"/>
      <c r="AI17" s="5"/>
    </row>
    <row r="18" spans="1:36">
      <c r="A18" s="20">
        <f>IF(A15=12,1,0)+A14</f>
        <v>2020</v>
      </c>
      <c r="B18" s="13" t="s">
        <v>2</v>
      </c>
      <c r="C18" s="14" t="str">
        <f t="shared" ref="C18:AG18" si="6">IF(DAY(DATE($A18,$A19,C$5))=C$5,CHOOSE(WEEKDAY(DATE($A18,$A19,C$5)),"日","月","火","水","木","金","土"),"")</f>
        <v>水</v>
      </c>
      <c r="D18" s="15" t="str">
        <f t="shared" si="6"/>
        <v>木</v>
      </c>
      <c r="E18" s="15" t="str">
        <f t="shared" si="6"/>
        <v>金</v>
      </c>
      <c r="F18" s="15" t="str">
        <f t="shared" si="6"/>
        <v>土</v>
      </c>
      <c r="G18" s="15" t="str">
        <f t="shared" si="6"/>
        <v>日</v>
      </c>
      <c r="H18" s="15" t="str">
        <f t="shared" si="6"/>
        <v>月</v>
      </c>
      <c r="I18" s="15" t="str">
        <f t="shared" si="6"/>
        <v>火</v>
      </c>
      <c r="J18" s="15" t="str">
        <f t="shared" si="6"/>
        <v>水</v>
      </c>
      <c r="K18" s="15" t="str">
        <f t="shared" si="6"/>
        <v>木</v>
      </c>
      <c r="L18" s="15" t="str">
        <f t="shared" si="6"/>
        <v>金</v>
      </c>
      <c r="M18" s="15" t="str">
        <f t="shared" si="6"/>
        <v>土</v>
      </c>
      <c r="N18" s="15" t="str">
        <f t="shared" si="6"/>
        <v>日</v>
      </c>
      <c r="O18" s="15" t="str">
        <f t="shared" si="6"/>
        <v>月</v>
      </c>
      <c r="P18" s="15" t="str">
        <f t="shared" si="6"/>
        <v>火</v>
      </c>
      <c r="Q18" s="15" t="str">
        <f t="shared" si="6"/>
        <v>水</v>
      </c>
      <c r="R18" s="15" t="str">
        <f t="shared" si="6"/>
        <v>木</v>
      </c>
      <c r="S18" s="15" t="str">
        <f t="shared" si="6"/>
        <v>金</v>
      </c>
      <c r="T18" s="15" t="str">
        <f t="shared" si="6"/>
        <v>土</v>
      </c>
      <c r="U18" s="15" t="str">
        <f t="shared" si="6"/>
        <v>日</v>
      </c>
      <c r="V18" s="15" t="str">
        <f t="shared" si="6"/>
        <v>月</v>
      </c>
      <c r="W18" s="15" t="str">
        <f t="shared" si="6"/>
        <v>火</v>
      </c>
      <c r="X18" s="15" t="str">
        <f t="shared" si="6"/>
        <v>水</v>
      </c>
      <c r="Y18" s="15" t="str">
        <f t="shared" si="6"/>
        <v>木</v>
      </c>
      <c r="Z18" s="15" t="str">
        <f t="shared" si="6"/>
        <v>金</v>
      </c>
      <c r="AA18" s="15" t="str">
        <f t="shared" si="6"/>
        <v>土</v>
      </c>
      <c r="AB18" s="15" t="str">
        <f t="shared" si="6"/>
        <v>日</v>
      </c>
      <c r="AC18" s="15" t="str">
        <f t="shared" si="6"/>
        <v>月</v>
      </c>
      <c r="AD18" s="15" t="str">
        <f t="shared" si="6"/>
        <v>火</v>
      </c>
      <c r="AE18" s="15" t="str">
        <f t="shared" si="6"/>
        <v>水</v>
      </c>
      <c r="AF18" s="15" t="str">
        <f t="shared" si="6"/>
        <v>木</v>
      </c>
      <c r="AG18" s="16" t="str">
        <f t="shared" si="6"/>
        <v>金</v>
      </c>
      <c r="AH18" s="14" t="s">
        <v>13</v>
      </c>
      <c r="AI18" s="16" t="s">
        <v>19</v>
      </c>
      <c r="AJ18" s="1" t="s">
        <v>48</v>
      </c>
    </row>
    <row r="19" spans="1:36">
      <c r="A19" s="56">
        <f>IF(A15=12,0,A15)+1</f>
        <v>7</v>
      </c>
      <c r="B19" s="10" t="s">
        <v>3</v>
      </c>
      <c r="C19" s="11" t="str">
        <f t="shared" ref="C19:AG19" si="7">IF(C18="","",IF(AND(DATE($A18,$A19,C$5)&gt;=$M$3,DATE($A18,$A19,C$5)&lt;=$M$4),IF(AND(DATE($A18,$A19,C$5)&gt;=$P$3,DATE($A18,$A19,C$5)&lt;=$P$4),"",IF(AND(DATE($A18,$A19,C$5)&gt;=$S$3,DATE($A18,$A19,C$5)&lt;=$S$4),"",IF(AND(DATE($A18,$A19,C$5)&gt;=$V$3,DATE($A18,$A19,C$5)&lt;=$V$4),"",IF(AND(DATE($A18,$A19,C$5)&gt;=$Y$3,DATE($A18,$A19,C$5)&lt;=$Y$4),"",IF(AND(DATE($A18,$A19,C$5)&gt;=$AB$3,DATE($A18,$A19,C$5)&lt;=$AB$4),"",IF(AND(DATE($A18,$A19,C$5)&gt;=$AE$3,DATE($A18,$A19,C$5)&lt;=$AE$4),"",IF(AND(DATE($A18,$A19,C$5)&gt;=$AH$3,DATE($A18,$A19,C$5)&lt;=$AH$4),"",IF(OR(C18="土",C18="日"),"休","□")))))))),""))</f>
        <v/>
      </c>
      <c r="D19" s="12" t="str">
        <f t="shared" si="7"/>
        <v/>
      </c>
      <c r="E19" s="12" t="str">
        <f t="shared" si="7"/>
        <v/>
      </c>
      <c r="F19" s="12" t="str">
        <f t="shared" si="7"/>
        <v/>
      </c>
      <c r="G19" s="12" t="str">
        <f t="shared" si="7"/>
        <v/>
      </c>
      <c r="H19" s="12" t="str">
        <f t="shared" si="7"/>
        <v/>
      </c>
      <c r="I19" s="12" t="str">
        <f t="shared" si="7"/>
        <v/>
      </c>
      <c r="J19" s="12" t="str">
        <f t="shared" si="7"/>
        <v/>
      </c>
      <c r="K19" s="12" t="str">
        <f t="shared" si="7"/>
        <v/>
      </c>
      <c r="L19" s="12" t="str">
        <f t="shared" si="7"/>
        <v/>
      </c>
      <c r="M19" s="12" t="str">
        <f t="shared" si="7"/>
        <v/>
      </c>
      <c r="N19" s="12" t="str">
        <f t="shared" si="7"/>
        <v/>
      </c>
      <c r="O19" s="12" t="str">
        <f t="shared" si="7"/>
        <v/>
      </c>
      <c r="P19" s="12" t="str">
        <f t="shared" si="7"/>
        <v/>
      </c>
      <c r="Q19" s="12" t="str">
        <f t="shared" si="7"/>
        <v/>
      </c>
      <c r="R19" s="12" t="str">
        <f t="shared" si="7"/>
        <v/>
      </c>
      <c r="S19" s="12" t="str">
        <f t="shared" si="7"/>
        <v/>
      </c>
      <c r="T19" s="12" t="str">
        <f t="shared" si="7"/>
        <v/>
      </c>
      <c r="U19" s="12" t="str">
        <f t="shared" si="7"/>
        <v/>
      </c>
      <c r="V19" s="12" t="str">
        <f t="shared" si="7"/>
        <v/>
      </c>
      <c r="W19" s="12" t="str">
        <f t="shared" si="7"/>
        <v/>
      </c>
      <c r="X19" s="12" t="str">
        <f t="shared" si="7"/>
        <v/>
      </c>
      <c r="Y19" s="12" t="str">
        <f t="shared" si="7"/>
        <v/>
      </c>
      <c r="Z19" s="12" t="str">
        <f t="shared" si="7"/>
        <v/>
      </c>
      <c r="AA19" s="12" t="str">
        <f t="shared" si="7"/>
        <v/>
      </c>
      <c r="AB19" s="12" t="str">
        <f t="shared" si="7"/>
        <v/>
      </c>
      <c r="AC19" s="12" t="str">
        <f t="shared" si="7"/>
        <v/>
      </c>
      <c r="AD19" s="12" t="str">
        <f t="shared" si="7"/>
        <v/>
      </c>
      <c r="AE19" s="12" t="str">
        <f t="shared" si="7"/>
        <v/>
      </c>
      <c r="AF19" s="12" t="str">
        <f t="shared" si="7"/>
        <v/>
      </c>
      <c r="AG19" s="17" t="str">
        <f t="shared" si="7"/>
        <v/>
      </c>
      <c r="AH19" s="11">
        <f>COUNTIF(C19:AG19,"□")</f>
        <v>0</v>
      </c>
      <c r="AI19" s="17">
        <f>COUNTIF(C19:AG19,"休")</f>
        <v>0</v>
      </c>
      <c r="AJ19" s="1">
        <f>COUNTIF(C18:AG18,"土")-COUNTIFS(C18:AG18,"土",C19:AG19,"")+COUNTIF(C18:AG18,"日")-COUNTIFS(C18:AG18,"日",C19:AG19,"")</f>
        <v>0</v>
      </c>
    </row>
    <row r="20" spans="1:36">
      <c r="A20" s="56"/>
      <c r="B20" s="8" t="s">
        <v>4</v>
      </c>
      <c r="C20" s="6"/>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4"/>
      <c r="AH20" s="11">
        <f>COUNTIF(C20:AG20,"■")</f>
        <v>0</v>
      </c>
      <c r="AI20" s="17">
        <f>COUNTIF(C20:AG20,"休")+COUNTIF(C20:AG20,"雨")</f>
        <v>0</v>
      </c>
    </row>
    <row r="21" spans="1:36">
      <c r="A21" s="57"/>
      <c r="B21" s="9"/>
      <c r="C21" s="34"/>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5"/>
      <c r="AH21" s="7"/>
      <c r="AI21" s="5"/>
    </row>
    <row r="22" spans="1:36">
      <c r="A22" s="20">
        <f>IF(A19=12,1,0)+A18</f>
        <v>2020</v>
      </c>
      <c r="B22" s="13" t="s">
        <v>2</v>
      </c>
      <c r="C22" s="14" t="str">
        <f t="shared" ref="C22:AG22" si="8">IF(DAY(DATE($A22,$A23,C$5))=C$5,CHOOSE(WEEKDAY(DATE($A22,$A23,C$5)),"日","月","火","水","木","金","土"),"")</f>
        <v>土</v>
      </c>
      <c r="D22" s="15" t="str">
        <f t="shared" si="8"/>
        <v>日</v>
      </c>
      <c r="E22" s="15" t="str">
        <f t="shared" si="8"/>
        <v>月</v>
      </c>
      <c r="F22" s="15" t="str">
        <f t="shared" si="8"/>
        <v>火</v>
      </c>
      <c r="G22" s="15" t="str">
        <f t="shared" si="8"/>
        <v>水</v>
      </c>
      <c r="H22" s="15" t="str">
        <f t="shared" si="8"/>
        <v>木</v>
      </c>
      <c r="I22" s="15" t="str">
        <f t="shared" si="8"/>
        <v>金</v>
      </c>
      <c r="J22" s="15" t="str">
        <f t="shared" si="8"/>
        <v>土</v>
      </c>
      <c r="K22" s="15" t="str">
        <f t="shared" si="8"/>
        <v>日</v>
      </c>
      <c r="L22" s="15" t="str">
        <f t="shared" si="8"/>
        <v>月</v>
      </c>
      <c r="M22" s="15" t="str">
        <f t="shared" si="8"/>
        <v>火</v>
      </c>
      <c r="N22" s="15" t="str">
        <f t="shared" si="8"/>
        <v>水</v>
      </c>
      <c r="O22" s="15" t="str">
        <f t="shared" si="8"/>
        <v>木</v>
      </c>
      <c r="P22" s="15" t="str">
        <f t="shared" si="8"/>
        <v>金</v>
      </c>
      <c r="Q22" s="15" t="str">
        <f t="shared" si="8"/>
        <v>土</v>
      </c>
      <c r="R22" s="15" t="str">
        <f t="shared" si="8"/>
        <v>日</v>
      </c>
      <c r="S22" s="15" t="str">
        <f t="shared" si="8"/>
        <v>月</v>
      </c>
      <c r="T22" s="15" t="str">
        <f t="shared" si="8"/>
        <v>火</v>
      </c>
      <c r="U22" s="15" t="str">
        <f t="shared" si="8"/>
        <v>水</v>
      </c>
      <c r="V22" s="15" t="str">
        <f t="shared" si="8"/>
        <v>木</v>
      </c>
      <c r="W22" s="15" t="str">
        <f t="shared" si="8"/>
        <v>金</v>
      </c>
      <c r="X22" s="15" t="str">
        <f t="shared" si="8"/>
        <v>土</v>
      </c>
      <c r="Y22" s="15" t="str">
        <f t="shared" si="8"/>
        <v>日</v>
      </c>
      <c r="Z22" s="15" t="str">
        <f t="shared" si="8"/>
        <v>月</v>
      </c>
      <c r="AA22" s="15" t="str">
        <f t="shared" si="8"/>
        <v>火</v>
      </c>
      <c r="AB22" s="15" t="str">
        <f t="shared" si="8"/>
        <v>水</v>
      </c>
      <c r="AC22" s="15" t="str">
        <f t="shared" si="8"/>
        <v>木</v>
      </c>
      <c r="AD22" s="15" t="str">
        <f t="shared" si="8"/>
        <v>金</v>
      </c>
      <c r="AE22" s="15" t="str">
        <f t="shared" si="8"/>
        <v>土</v>
      </c>
      <c r="AF22" s="15" t="str">
        <f t="shared" si="8"/>
        <v>日</v>
      </c>
      <c r="AG22" s="16" t="str">
        <f t="shared" si="8"/>
        <v>月</v>
      </c>
      <c r="AH22" s="14" t="s">
        <v>13</v>
      </c>
      <c r="AI22" s="16" t="s">
        <v>19</v>
      </c>
      <c r="AJ22" s="1" t="s">
        <v>48</v>
      </c>
    </row>
    <row r="23" spans="1:36">
      <c r="A23" s="56">
        <f>IF(A19=12,0,A19)+1</f>
        <v>8</v>
      </c>
      <c r="B23" s="10" t="s">
        <v>3</v>
      </c>
      <c r="C23" s="11" t="str">
        <f t="shared" ref="C23:AG23" si="9">IF(C22="","",IF(AND(DATE($A22,$A23,C$5)&gt;=$M$3,DATE($A22,$A23,C$5)&lt;=$M$4),IF(AND(DATE($A22,$A23,C$5)&gt;=$P$3,DATE($A22,$A23,C$5)&lt;=$P$4),"",IF(AND(DATE($A22,$A23,C$5)&gt;=$S$3,DATE($A22,$A23,C$5)&lt;=$S$4),"",IF(AND(DATE($A22,$A23,C$5)&gt;=$V$3,DATE($A22,$A23,C$5)&lt;=$V$4),"",IF(AND(DATE($A22,$A23,C$5)&gt;=$Y$3,DATE($A22,$A23,C$5)&lt;=$Y$4),"",IF(AND(DATE($A22,$A23,C$5)&gt;=$AB$3,DATE($A22,$A23,C$5)&lt;=$AB$4),"",IF(AND(DATE($A22,$A23,C$5)&gt;=$AE$3,DATE($A22,$A23,C$5)&lt;=$AE$4),"",IF(AND(DATE($A22,$A23,C$5)&gt;=$AH$3,DATE($A22,$A23,C$5)&lt;=$AH$4),"",IF(OR(C22="土",C22="日"),"休","□")))))))),""))</f>
        <v/>
      </c>
      <c r="D23" s="12" t="str">
        <f t="shared" si="9"/>
        <v/>
      </c>
      <c r="E23" s="12" t="str">
        <f t="shared" si="9"/>
        <v/>
      </c>
      <c r="F23" s="12" t="str">
        <f t="shared" si="9"/>
        <v/>
      </c>
      <c r="G23" s="12" t="str">
        <f t="shared" si="9"/>
        <v/>
      </c>
      <c r="H23" s="12" t="str">
        <f t="shared" si="9"/>
        <v/>
      </c>
      <c r="I23" s="12" t="str">
        <f t="shared" si="9"/>
        <v/>
      </c>
      <c r="J23" s="12" t="str">
        <f t="shared" si="9"/>
        <v/>
      </c>
      <c r="K23" s="12" t="str">
        <f t="shared" si="9"/>
        <v/>
      </c>
      <c r="L23" s="12" t="str">
        <f t="shared" si="9"/>
        <v/>
      </c>
      <c r="M23" s="12" t="str">
        <f t="shared" si="9"/>
        <v/>
      </c>
      <c r="N23" s="12" t="str">
        <f t="shared" si="9"/>
        <v/>
      </c>
      <c r="O23" s="12" t="str">
        <f t="shared" si="9"/>
        <v/>
      </c>
      <c r="P23" s="12" t="str">
        <f t="shared" si="9"/>
        <v/>
      </c>
      <c r="Q23" s="12" t="str">
        <f t="shared" si="9"/>
        <v/>
      </c>
      <c r="R23" s="12" t="str">
        <f t="shared" si="9"/>
        <v/>
      </c>
      <c r="S23" s="12" t="str">
        <f t="shared" si="9"/>
        <v/>
      </c>
      <c r="T23" s="12" t="str">
        <f t="shared" si="9"/>
        <v/>
      </c>
      <c r="U23" s="12" t="str">
        <f t="shared" si="9"/>
        <v/>
      </c>
      <c r="V23" s="12" t="str">
        <f t="shared" si="9"/>
        <v/>
      </c>
      <c r="W23" s="12" t="str">
        <f t="shared" si="9"/>
        <v/>
      </c>
      <c r="X23" s="12" t="str">
        <f t="shared" si="9"/>
        <v/>
      </c>
      <c r="Y23" s="12" t="str">
        <f t="shared" si="9"/>
        <v/>
      </c>
      <c r="Z23" s="12" t="str">
        <f t="shared" si="9"/>
        <v/>
      </c>
      <c r="AA23" s="12" t="str">
        <f t="shared" si="9"/>
        <v/>
      </c>
      <c r="AB23" s="12" t="str">
        <f t="shared" si="9"/>
        <v/>
      </c>
      <c r="AC23" s="12" t="str">
        <f t="shared" si="9"/>
        <v/>
      </c>
      <c r="AD23" s="12" t="str">
        <f t="shared" si="9"/>
        <v/>
      </c>
      <c r="AE23" s="12" t="str">
        <f t="shared" si="9"/>
        <v/>
      </c>
      <c r="AF23" s="12" t="str">
        <f t="shared" si="9"/>
        <v/>
      </c>
      <c r="AG23" s="17" t="str">
        <f t="shared" si="9"/>
        <v/>
      </c>
      <c r="AH23" s="11">
        <f>COUNTIF(C23:AG23,"□")</f>
        <v>0</v>
      </c>
      <c r="AI23" s="17">
        <f>COUNTIF(C23:AG23,"休")</f>
        <v>0</v>
      </c>
      <c r="AJ23" s="1">
        <f>COUNTIF(C22:AG22,"土")-COUNTIFS(C22:AG22,"土",C23:AG23,"")+COUNTIF(C22:AG22,"日")-COUNTIFS(C22:AG22,"日",C23:AG23,"")</f>
        <v>0</v>
      </c>
    </row>
    <row r="24" spans="1:36">
      <c r="A24" s="56"/>
      <c r="B24" s="8" t="s">
        <v>4</v>
      </c>
      <c r="C24" s="6"/>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4"/>
      <c r="AH24" s="11">
        <f>COUNTIF(C24:AG24,"■")</f>
        <v>0</v>
      </c>
      <c r="AI24" s="17">
        <f>COUNTIF(C24:AG24,"休")+COUNTIF(C24:AG24,"雨")</f>
        <v>0</v>
      </c>
    </row>
    <row r="25" spans="1:36">
      <c r="A25" s="57"/>
      <c r="B25" s="9"/>
      <c r="C25" s="34"/>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5"/>
      <c r="AH25" s="7"/>
      <c r="AI25" s="5"/>
    </row>
    <row r="26" spans="1:36">
      <c r="A26" s="20">
        <f>IF(A23=12,1,0)+A22</f>
        <v>2020</v>
      </c>
      <c r="B26" s="13" t="s">
        <v>2</v>
      </c>
      <c r="C26" s="14" t="str">
        <f t="shared" ref="C26:AG26" si="10">IF(DAY(DATE($A26,$A27,C$5))=C$5,CHOOSE(WEEKDAY(DATE($A26,$A27,C$5)),"日","月","火","水","木","金","土"),"")</f>
        <v>火</v>
      </c>
      <c r="D26" s="15" t="str">
        <f t="shared" si="10"/>
        <v>水</v>
      </c>
      <c r="E26" s="15" t="str">
        <f t="shared" si="10"/>
        <v>木</v>
      </c>
      <c r="F26" s="15" t="str">
        <f t="shared" si="10"/>
        <v>金</v>
      </c>
      <c r="G26" s="15" t="str">
        <f t="shared" si="10"/>
        <v>土</v>
      </c>
      <c r="H26" s="15" t="str">
        <f t="shared" si="10"/>
        <v>日</v>
      </c>
      <c r="I26" s="15" t="str">
        <f t="shared" si="10"/>
        <v>月</v>
      </c>
      <c r="J26" s="15" t="str">
        <f t="shared" si="10"/>
        <v>火</v>
      </c>
      <c r="K26" s="15" t="str">
        <f t="shared" si="10"/>
        <v>水</v>
      </c>
      <c r="L26" s="15" t="str">
        <f t="shared" si="10"/>
        <v>木</v>
      </c>
      <c r="M26" s="15" t="str">
        <f t="shared" si="10"/>
        <v>金</v>
      </c>
      <c r="N26" s="15" t="str">
        <f t="shared" si="10"/>
        <v>土</v>
      </c>
      <c r="O26" s="15" t="str">
        <f t="shared" si="10"/>
        <v>日</v>
      </c>
      <c r="P26" s="15" t="str">
        <f t="shared" si="10"/>
        <v>月</v>
      </c>
      <c r="Q26" s="15" t="str">
        <f t="shared" si="10"/>
        <v>火</v>
      </c>
      <c r="R26" s="15" t="str">
        <f t="shared" si="10"/>
        <v>水</v>
      </c>
      <c r="S26" s="15" t="str">
        <f t="shared" si="10"/>
        <v>木</v>
      </c>
      <c r="T26" s="15" t="str">
        <f t="shared" si="10"/>
        <v>金</v>
      </c>
      <c r="U26" s="15" t="str">
        <f t="shared" si="10"/>
        <v>土</v>
      </c>
      <c r="V26" s="15" t="str">
        <f t="shared" si="10"/>
        <v>日</v>
      </c>
      <c r="W26" s="15" t="str">
        <f t="shared" si="10"/>
        <v>月</v>
      </c>
      <c r="X26" s="15" t="str">
        <f t="shared" si="10"/>
        <v>火</v>
      </c>
      <c r="Y26" s="15" t="str">
        <f t="shared" si="10"/>
        <v>水</v>
      </c>
      <c r="Z26" s="15" t="str">
        <f t="shared" si="10"/>
        <v>木</v>
      </c>
      <c r="AA26" s="15" t="str">
        <f t="shared" si="10"/>
        <v>金</v>
      </c>
      <c r="AB26" s="15" t="str">
        <f t="shared" si="10"/>
        <v>土</v>
      </c>
      <c r="AC26" s="15" t="str">
        <f t="shared" si="10"/>
        <v>日</v>
      </c>
      <c r="AD26" s="15" t="str">
        <f t="shared" si="10"/>
        <v>月</v>
      </c>
      <c r="AE26" s="15" t="str">
        <f t="shared" si="10"/>
        <v>火</v>
      </c>
      <c r="AF26" s="15" t="str">
        <f t="shared" si="10"/>
        <v>水</v>
      </c>
      <c r="AG26" s="16" t="str">
        <f t="shared" si="10"/>
        <v/>
      </c>
      <c r="AH26" s="14" t="s">
        <v>13</v>
      </c>
      <c r="AI26" s="16" t="s">
        <v>19</v>
      </c>
      <c r="AJ26" s="1" t="s">
        <v>48</v>
      </c>
    </row>
    <row r="27" spans="1:36">
      <c r="A27" s="56">
        <f>IF(A23=12,0,A23)+1</f>
        <v>9</v>
      </c>
      <c r="B27" s="10" t="s">
        <v>3</v>
      </c>
      <c r="C27" s="11" t="str">
        <f t="shared" ref="C27:AG27" si="11">IF(C26="","",IF(AND(DATE($A26,$A27,C$5)&gt;=$M$3,DATE($A26,$A27,C$5)&lt;=$M$4),IF(AND(DATE($A26,$A27,C$5)&gt;=$P$3,DATE($A26,$A27,C$5)&lt;=$P$4),"",IF(AND(DATE($A26,$A27,C$5)&gt;=$S$3,DATE($A26,$A27,C$5)&lt;=$S$4),"",IF(AND(DATE($A26,$A27,C$5)&gt;=$V$3,DATE($A26,$A27,C$5)&lt;=$V$4),"",IF(AND(DATE($A26,$A27,C$5)&gt;=$Y$3,DATE($A26,$A27,C$5)&lt;=$Y$4),"",IF(AND(DATE($A26,$A27,C$5)&gt;=$AB$3,DATE($A26,$A27,C$5)&lt;=$AB$4),"",IF(AND(DATE($A26,$A27,C$5)&gt;=$AE$3,DATE($A26,$A27,C$5)&lt;=$AE$4),"",IF(AND(DATE($A26,$A27,C$5)&gt;=$AH$3,DATE($A26,$A27,C$5)&lt;=$AH$4),"",IF(OR(C26="土",C26="日"),"休","□")))))))),""))</f>
        <v/>
      </c>
      <c r="D27" s="12" t="str">
        <f t="shared" si="11"/>
        <v/>
      </c>
      <c r="E27" s="12" t="str">
        <f t="shared" si="11"/>
        <v/>
      </c>
      <c r="F27" s="12" t="str">
        <f t="shared" si="11"/>
        <v/>
      </c>
      <c r="G27" s="12" t="str">
        <f t="shared" si="11"/>
        <v/>
      </c>
      <c r="H27" s="12" t="str">
        <f t="shared" si="11"/>
        <v/>
      </c>
      <c r="I27" s="12" t="str">
        <f t="shared" si="11"/>
        <v/>
      </c>
      <c r="J27" s="12" t="str">
        <f t="shared" si="11"/>
        <v/>
      </c>
      <c r="K27" s="12" t="str">
        <f t="shared" si="11"/>
        <v/>
      </c>
      <c r="L27" s="12" t="str">
        <f t="shared" si="11"/>
        <v/>
      </c>
      <c r="M27" s="12" t="str">
        <f t="shared" si="11"/>
        <v/>
      </c>
      <c r="N27" s="12" t="str">
        <f t="shared" si="11"/>
        <v/>
      </c>
      <c r="O27" s="12" t="str">
        <f t="shared" si="11"/>
        <v/>
      </c>
      <c r="P27" s="12" t="str">
        <f t="shared" si="11"/>
        <v/>
      </c>
      <c r="Q27" s="12" t="str">
        <f t="shared" si="11"/>
        <v/>
      </c>
      <c r="R27" s="12" t="str">
        <f t="shared" si="11"/>
        <v/>
      </c>
      <c r="S27" s="12" t="str">
        <f t="shared" si="11"/>
        <v/>
      </c>
      <c r="T27" s="12" t="str">
        <f t="shared" si="11"/>
        <v/>
      </c>
      <c r="U27" s="12" t="str">
        <f t="shared" si="11"/>
        <v/>
      </c>
      <c r="V27" s="12" t="str">
        <f t="shared" si="11"/>
        <v/>
      </c>
      <c r="W27" s="12" t="str">
        <f t="shared" si="11"/>
        <v/>
      </c>
      <c r="X27" s="12" t="str">
        <f t="shared" si="11"/>
        <v/>
      </c>
      <c r="Y27" s="12" t="str">
        <f t="shared" si="11"/>
        <v/>
      </c>
      <c r="Z27" s="12" t="str">
        <f t="shared" si="11"/>
        <v/>
      </c>
      <c r="AA27" s="12" t="str">
        <f t="shared" si="11"/>
        <v/>
      </c>
      <c r="AB27" s="12" t="str">
        <f t="shared" si="11"/>
        <v/>
      </c>
      <c r="AC27" s="12" t="str">
        <f t="shared" si="11"/>
        <v/>
      </c>
      <c r="AD27" s="12" t="str">
        <f t="shared" si="11"/>
        <v/>
      </c>
      <c r="AE27" s="12" t="str">
        <f t="shared" si="11"/>
        <v/>
      </c>
      <c r="AF27" s="12" t="str">
        <f t="shared" si="11"/>
        <v/>
      </c>
      <c r="AG27" s="17" t="str">
        <f t="shared" si="11"/>
        <v/>
      </c>
      <c r="AH27" s="11">
        <f>COUNTIF(C27:AG27,"□")</f>
        <v>0</v>
      </c>
      <c r="AI27" s="17">
        <f>COUNTIF(C27:AG27,"休")</f>
        <v>0</v>
      </c>
      <c r="AJ27" s="1">
        <f>COUNTIF(C26:AG26,"土")-COUNTIFS(C26:AG26,"土",C27:AG27,"")+COUNTIF(C26:AG26,"日")-COUNTIFS(C26:AG26,"日",C27:AG27,"")</f>
        <v>0</v>
      </c>
    </row>
    <row r="28" spans="1:36">
      <c r="A28" s="56"/>
      <c r="B28" s="8" t="s">
        <v>4</v>
      </c>
      <c r="C28" s="6"/>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4"/>
      <c r="AH28" s="11">
        <f>COUNTIF(C28:AG28,"■")</f>
        <v>0</v>
      </c>
      <c r="AI28" s="17">
        <f>COUNTIF(C28:AG28,"休")+COUNTIF(C28:AG28,"雨")</f>
        <v>0</v>
      </c>
    </row>
    <row r="29" spans="1:36">
      <c r="A29" s="57"/>
      <c r="B29" s="9"/>
      <c r="C29" s="34"/>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5"/>
      <c r="AH29" s="7"/>
      <c r="AI29" s="5"/>
    </row>
    <row r="30" spans="1:36">
      <c r="A30" s="20">
        <f>IF(A27=12,1,0)+A26</f>
        <v>2020</v>
      </c>
      <c r="B30" s="13" t="s">
        <v>2</v>
      </c>
      <c r="C30" s="14" t="str">
        <f t="shared" ref="C30:AG30" si="12">IF(DAY(DATE($A30,$A31,C$5))=C$5,CHOOSE(WEEKDAY(DATE($A30,$A31,C$5)),"日","月","火","水","木","金","土"),"")</f>
        <v>木</v>
      </c>
      <c r="D30" s="15" t="str">
        <f t="shared" si="12"/>
        <v>金</v>
      </c>
      <c r="E30" s="15" t="str">
        <f t="shared" si="12"/>
        <v>土</v>
      </c>
      <c r="F30" s="15" t="str">
        <f t="shared" si="12"/>
        <v>日</v>
      </c>
      <c r="G30" s="15" t="str">
        <f t="shared" si="12"/>
        <v>月</v>
      </c>
      <c r="H30" s="15" t="str">
        <f t="shared" si="12"/>
        <v>火</v>
      </c>
      <c r="I30" s="15" t="str">
        <f t="shared" si="12"/>
        <v>水</v>
      </c>
      <c r="J30" s="15" t="str">
        <f t="shared" si="12"/>
        <v>木</v>
      </c>
      <c r="K30" s="15" t="str">
        <f t="shared" si="12"/>
        <v>金</v>
      </c>
      <c r="L30" s="15" t="str">
        <f t="shared" si="12"/>
        <v>土</v>
      </c>
      <c r="M30" s="15" t="str">
        <f t="shared" si="12"/>
        <v>日</v>
      </c>
      <c r="N30" s="15" t="str">
        <f t="shared" si="12"/>
        <v>月</v>
      </c>
      <c r="O30" s="15" t="str">
        <f t="shared" si="12"/>
        <v>火</v>
      </c>
      <c r="P30" s="15" t="str">
        <f t="shared" si="12"/>
        <v>水</v>
      </c>
      <c r="Q30" s="15" t="str">
        <f t="shared" si="12"/>
        <v>木</v>
      </c>
      <c r="R30" s="15" t="str">
        <f t="shared" si="12"/>
        <v>金</v>
      </c>
      <c r="S30" s="15" t="str">
        <f t="shared" si="12"/>
        <v>土</v>
      </c>
      <c r="T30" s="15" t="str">
        <f t="shared" si="12"/>
        <v>日</v>
      </c>
      <c r="U30" s="15" t="str">
        <f t="shared" si="12"/>
        <v>月</v>
      </c>
      <c r="V30" s="15" t="str">
        <f t="shared" si="12"/>
        <v>火</v>
      </c>
      <c r="W30" s="15" t="str">
        <f t="shared" si="12"/>
        <v>水</v>
      </c>
      <c r="X30" s="15" t="str">
        <f t="shared" si="12"/>
        <v>木</v>
      </c>
      <c r="Y30" s="15" t="str">
        <f t="shared" si="12"/>
        <v>金</v>
      </c>
      <c r="Z30" s="15" t="str">
        <f t="shared" si="12"/>
        <v>土</v>
      </c>
      <c r="AA30" s="15" t="str">
        <f t="shared" si="12"/>
        <v>日</v>
      </c>
      <c r="AB30" s="15" t="str">
        <f t="shared" si="12"/>
        <v>月</v>
      </c>
      <c r="AC30" s="15" t="str">
        <f t="shared" si="12"/>
        <v>火</v>
      </c>
      <c r="AD30" s="15" t="str">
        <f t="shared" si="12"/>
        <v>水</v>
      </c>
      <c r="AE30" s="15" t="str">
        <f t="shared" si="12"/>
        <v>木</v>
      </c>
      <c r="AF30" s="15" t="str">
        <f t="shared" si="12"/>
        <v>金</v>
      </c>
      <c r="AG30" s="16" t="str">
        <f t="shared" si="12"/>
        <v>土</v>
      </c>
      <c r="AH30" s="14" t="s">
        <v>13</v>
      </c>
      <c r="AI30" s="16" t="s">
        <v>19</v>
      </c>
      <c r="AJ30" s="1" t="s">
        <v>48</v>
      </c>
    </row>
    <row r="31" spans="1:36">
      <c r="A31" s="56">
        <f>IF(A27=12,0,A27)+1</f>
        <v>10</v>
      </c>
      <c r="B31" s="10" t="s">
        <v>3</v>
      </c>
      <c r="C31" s="11" t="str">
        <f t="shared" ref="C31:AG31" si="13">IF(C30="","",IF(AND(DATE($A30,$A31,C$5)&gt;=$M$3,DATE($A30,$A31,C$5)&lt;=$M$4),IF(AND(DATE($A30,$A31,C$5)&gt;=$P$3,DATE($A30,$A31,C$5)&lt;=$P$4),"",IF(AND(DATE($A30,$A31,C$5)&gt;=$S$3,DATE($A30,$A31,C$5)&lt;=$S$4),"",IF(AND(DATE($A30,$A31,C$5)&gt;=$V$3,DATE($A30,$A31,C$5)&lt;=$V$4),"",IF(AND(DATE($A30,$A31,C$5)&gt;=$Y$3,DATE($A30,$A31,C$5)&lt;=$Y$4),"",IF(AND(DATE($A30,$A31,C$5)&gt;=$AB$3,DATE($A30,$A31,C$5)&lt;=$AB$4),"",IF(AND(DATE($A30,$A31,C$5)&gt;=$AE$3,DATE($A30,$A31,C$5)&lt;=$AE$4),"",IF(AND(DATE($A30,$A31,C$5)&gt;=$AH$3,DATE($A30,$A31,C$5)&lt;=$AH$4),"",IF(OR(C30="土",C30="日"),"休","□")))))))),""))</f>
        <v/>
      </c>
      <c r="D31" s="12" t="str">
        <f t="shared" si="13"/>
        <v/>
      </c>
      <c r="E31" s="12" t="str">
        <f t="shared" si="13"/>
        <v/>
      </c>
      <c r="F31" s="12" t="str">
        <f t="shared" si="13"/>
        <v/>
      </c>
      <c r="G31" s="12" t="str">
        <f t="shared" si="13"/>
        <v/>
      </c>
      <c r="H31" s="12" t="str">
        <f t="shared" si="13"/>
        <v/>
      </c>
      <c r="I31" s="12" t="str">
        <f t="shared" si="13"/>
        <v/>
      </c>
      <c r="J31" s="12" t="str">
        <f t="shared" si="13"/>
        <v/>
      </c>
      <c r="K31" s="12" t="str">
        <f t="shared" si="13"/>
        <v/>
      </c>
      <c r="L31" s="12" t="str">
        <f t="shared" si="13"/>
        <v/>
      </c>
      <c r="M31" s="12" t="str">
        <f t="shared" si="13"/>
        <v/>
      </c>
      <c r="N31" s="12" t="str">
        <f t="shared" si="13"/>
        <v/>
      </c>
      <c r="O31" s="12" t="str">
        <f t="shared" si="13"/>
        <v/>
      </c>
      <c r="P31" s="12" t="str">
        <f t="shared" si="13"/>
        <v/>
      </c>
      <c r="Q31" s="12" t="str">
        <f t="shared" si="13"/>
        <v/>
      </c>
      <c r="R31" s="12" t="str">
        <f t="shared" si="13"/>
        <v/>
      </c>
      <c r="S31" s="12" t="str">
        <f t="shared" si="13"/>
        <v/>
      </c>
      <c r="T31" s="12" t="str">
        <f t="shared" si="13"/>
        <v/>
      </c>
      <c r="U31" s="12" t="str">
        <f t="shared" si="13"/>
        <v/>
      </c>
      <c r="V31" s="12" t="str">
        <f t="shared" si="13"/>
        <v/>
      </c>
      <c r="W31" s="12" t="str">
        <f t="shared" si="13"/>
        <v/>
      </c>
      <c r="X31" s="12" t="str">
        <f t="shared" si="13"/>
        <v/>
      </c>
      <c r="Y31" s="12" t="str">
        <f t="shared" si="13"/>
        <v/>
      </c>
      <c r="Z31" s="12" t="str">
        <f t="shared" si="13"/>
        <v/>
      </c>
      <c r="AA31" s="12" t="str">
        <f t="shared" si="13"/>
        <v/>
      </c>
      <c r="AB31" s="12" t="str">
        <f t="shared" si="13"/>
        <v/>
      </c>
      <c r="AC31" s="12" t="str">
        <f t="shared" si="13"/>
        <v/>
      </c>
      <c r="AD31" s="12" t="str">
        <f t="shared" si="13"/>
        <v/>
      </c>
      <c r="AE31" s="12" t="str">
        <f t="shared" si="13"/>
        <v/>
      </c>
      <c r="AF31" s="12" t="str">
        <f t="shared" si="13"/>
        <v/>
      </c>
      <c r="AG31" s="17" t="str">
        <f t="shared" si="13"/>
        <v/>
      </c>
      <c r="AH31" s="11">
        <f>COUNTIF(C31:AG31,"□")</f>
        <v>0</v>
      </c>
      <c r="AI31" s="17">
        <f>COUNTIF(C31:AG31,"休")</f>
        <v>0</v>
      </c>
      <c r="AJ31" s="1">
        <f>COUNTIF(C30:AG30,"土")-COUNTIFS(C30:AG30,"土",C31:AG31,"")+COUNTIF(C30:AG30,"日")-COUNTIFS(C30:AG30,"日",C31:AG31,"")</f>
        <v>0</v>
      </c>
    </row>
    <row r="32" spans="1:36">
      <c r="A32" s="56"/>
      <c r="B32" s="8" t="s">
        <v>4</v>
      </c>
      <c r="C32" s="6"/>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4"/>
      <c r="AH32" s="11">
        <f>COUNTIF(C32:AG32,"■")</f>
        <v>0</v>
      </c>
      <c r="AI32" s="17">
        <f>COUNTIF(C32:AG32,"休")+COUNTIF(C32:AG32,"雨")</f>
        <v>0</v>
      </c>
    </row>
    <row r="33" spans="1:36">
      <c r="A33" s="57"/>
      <c r="B33" s="9"/>
      <c r="C33" s="34"/>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5"/>
      <c r="AH33" s="7"/>
      <c r="AI33" s="5"/>
    </row>
    <row r="34" spans="1:36">
      <c r="A34" s="20">
        <f>IF(A31=12,1,0)+A30</f>
        <v>2020</v>
      </c>
      <c r="B34" s="13" t="s">
        <v>2</v>
      </c>
      <c r="C34" s="14" t="str">
        <f t="shared" ref="C34:AG34" si="14">IF(DAY(DATE($A34,$A35,C$5))=C$5,CHOOSE(WEEKDAY(DATE($A34,$A35,C$5)),"日","月","火","水","木","金","土"),"")</f>
        <v>日</v>
      </c>
      <c r="D34" s="15" t="str">
        <f t="shared" si="14"/>
        <v>月</v>
      </c>
      <c r="E34" s="15" t="str">
        <f t="shared" si="14"/>
        <v>火</v>
      </c>
      <c r="F34" s="15" t="str">
        <f t="shared" si="14"/>
        <v>水</v>
      </c>
      <c r="G34" s="15" t="str">
        <f t="shared" si="14"/>
        <v>木</v>
      </c>
      <c r="H34" s="15" t="str">
        <f t="shared" si="14"/>
        <v>金</v>
      </c>
      <c r="I34" s="15" t="str">
        <f t="shared" si="14"/>
        <v>土</v>
      </c>
      <c r="J34" s="15" t="str">
        <f t="shared" si="14"/>
        <v>日</v>
      </c>
      <c r="K34" s="15" t="str">
        <f t="shared" si="14"/>
        <v>月</v>
      </c>
      <c r="L34" s="15" t="str">
        <f t="shared" si="14"/>
        <v>火</v>
      </c>
      <c r="M34" s="15" t="str">
        <f t="shared" si="14"/>
        <v>水</v>
      </c>
      <c r="N34" s="15" t="str">
        <f t="shared" si="14"/>
        <v>木</v>
      </c>
      <c r="O34" s="15" t="str">
        <f t="shared" si="14"/>
        <v>金</v>
      </c>
      <c r="P34" s="15" t="str">
        <f t="shared" si="14"/>
        <v>土</v>
      </c>
      <c r="Q34" s="15" t="str">
        <f t="shared" si="14"/>
        <v>日</v>
      </c>
      <c r="R34" s="15" t="str">
        <f t="shared" si="14"/>
        <v>月</v>
      </c>
      <c r="S34" s="15" t="str">
        <f t="shared" si="14"/>
        <v>火</v>
      </c>
      <c r="T34" s="15" t="str">
        <f t="shared" si="14"/>
        <v>水</v>
      </c>
      <c r="U34" s="15" t="str">
        <f t="shared" si="14"/>
        <v>木</v>
      </c>
      <c r="V34" s="15" t="str">
        <f t="shared" si="14"/>
        <v>金</v>
      </c>
      <c r="W34" s="15" t="str">
        <f t="shared" si="14"/>
        <v>土</v>
      </c>
      <c r="X34" s="15" t="str">
        <f t="shared" si="14"/>
        <v>日</v>
      </c>
      <c r="Y34" s="15" t="str">
        <f t="shared" si="14"/>
        <v>月</v>
      </c>
      <c r="Z34" s="15" t="str">
        <f t="shared" si="14"/>
        <v>火</v>
      </c>
      <c r="AA34" s="15" t="str">
        <f t="shared" si="14"/>
        <v>水</v>
      </c>
      <c r="AB34" s="15" t="str">
        <f t="shared" si="14"/>
        <v>木</v>
      </c>
      <c r="AC34" s="15" t="str">
        <f t="shared" si="14"/>
        <v>金</v>
      </c>
      <c r="AD34" s="15" t="str">
        <f t="shared" si="14"/>
        <v>土</v>
      </c>
      <c r="AE34" s="15" t="str">
        <f t="shared" si="14"/>
        <v>日</v>
      </c>
      <c r="AF34" s="15" t="str">
        <f t="shared" si="14"/>
        <v>月</v>
      </c>
      <c r="AG34" s="16" t="str">
        <f t="shared" si="14"/>
        <v/>
      </c>
      <c r="AH34" s="14" t="s">
        <v>13</v>
      </c>
      <c r="AI34" s="16" t="s">
        <v>19</v>
      </c>
      <c r="AJ34" s="1" t="s">
        <v>48</v>
      </c>
    </row>
    <row r="35" spans="1:36">
      <c r="A35" s="56">
        <f>IF(A31=12,0,A31)+1</f>
        <v>11</v>
      </c>
      <c r="B35" s="10" t="s">
        <v>3</v>
      </c>
      <c r="C35" s="11" t="str">
        <f t="shared" ref="C35:AG35" si="15">IF(C34="","",IF(AND(DATE($A34,$A35,C$5)&gt;=$M$3,DATE($A34,$A35,C$5)&lt;=$M$4),IF(AND(DATE($A34,$A35,C$5)&gt;=$P$3,DATE($A34,$A35,C$5)&lt;=$P$4),"",IF(AND(DATE($A34,$A35,C$5)&gt;=$S$3,DATE($A34,$A35,C$5)&lt;=$S$4),"",IF(AND(DATE($A34,$A35,C$5)&gt;=$V$3,DATE($A34,$A35,C$5)&lt;=$V$4),"",IF(AND(DATE($A34,$A35,C$5)&gt;=$Y$3,DATE($A34,$A35,C$5)&lt;=$Y$4),"",IF(AND(DATE($A34,$A35,C$5)&gt;=$AB$3,DATE($A34,$A35,C$5)&lt;=$AB$4),"",IF(AND(DATE($A34,$A35,C$5)&gt;=$AE$3,DATE($A34,$A35,C$5)&lt;=$AE$4),"",IF(AND(DATE($A34,$A35,C$5)&gt;=$AH$3,DATE($A34,$A35,C$5)&lt;=$AH$4),"",IF(OR(C34="土",C34="日"),"休","□")))))))),""))</f>
        <v/>
      </c>
      <c r="D35" s="12" t="str">
        <f t="shared" si="15"/>
        <v/>
      </c>
      <c r="E35" s="12" t="str">
        <f t="shared" si="15"/>
        <v/>
      </c>
      <c r="F35" s="12" t="str">
        <f t="shared" si="15"/>
        <v/>
      </c>
      <c r="G35" s="12" t="str">
        <f t="shared" si="15"/>
        <v/>
      </c>
      <c r="H35" s="12" t="str">
        <f t="shared" si="15"/>
        <v/>
      </c>
      <c r="I35" s="12" t="str">
        <f t="shared" si="15"/>
        <v/>
      </c>
      <c r="J35" s="12" t="str">
        <f t="shared" si="15"/>
        <v/>
      </c>
      <c r="K35" s="12" t="str">
        <f t="shared" si="15"/>
        <v/>
      </c>
      <c r="L35" s="12" t="str">
        <f t="shared" si="15"/>
        <v/>
      </c>
      <c r="M35" s="12" t="str">
        <f t="shared" si="15"/>
        <v/>
      </c>
      <c r="N35" s="12" t="str">
        <f t="shared" si="15"/>
        <v/>
      </c>
      <c r="O35" s="12" t="str">
        <f t="shared" si="15"/>
        <v/>
      </c>
      <c r="P35" s="12" t="str">
        <f t="shared" si="15"/>
        <v/>
      </c>
      <c r="Q35" s="12" t="str">
        <f t="shared" si="15"/>
        <v/>
      </c>
      <c r="R35" s="12" t="str">
        <f t="shared" si="15"/>
        <v/>
      </c>
      <c r="S35" s="12" t="str">
        <f t="shared" si="15"/>
        <v/>
      </c>
      <c r="T35" s="12" t="str">
        <f t="shared" si="15"/>
        <v/>
      </c>
      <c r="U35" s="12" t="str">
        <f t="shared" si="15"/>
        <v/>
      </c>
      <c r="V35" s="12" t="str">
        <f t="shared" si="15"/>
        <v/>
      </c>
      <c r="W35" s="12" t="str">
        <f t="shared" si="15"/>
        <v/>
      </c>
      <c r="X35" s="12" t="str">
        <f t="shared" si="15"/>
        <v/>
      </c>
      <c r="Y35" s="12" t="str">
        <f t="shared" si="15"/>
        <v/>
      </c>
      <c r="Z35" s="12" t="str">
        <f t="shared" si="15"/>
        <v/>
      </c>
      <c r="AA35" s="12" t="str">
        <f t="shared" si="15"/>
        <v/>
      </c>
      <c r="AB35" s="12" t="str">
        <f t="shared" si="15"/>
        <v/>
      </c>
      <c r="AC35" s="12" t="str">
        <f t="shared" si="15"/>
        <v/>
      </c>
      <c r="AD35" s="12" t="str">
        <f t="shared" si="15"/>
        <v/>
      </c>
      <c r="AE35" s="12" t="str">
        <f t="shared" si="15"/>
        <v/>
      </c>
      <c r="AF35" s="12" t="str">
        <f t="shared" si="15"/>
        <v/>
      </c>
      <c r="AG35" s="17" t="str">
        <f t="shared" si="15"/>
        <v/>
      </c>
      <c r="AH35" s="11">
        <f>COUNTIF(C35:AG35,"□")</f>
        <v>0</v>
      </c>
      <c r="AI35" s="17">
        <f>COUNTIF(C35:AG35,"休")</f>
        <v>0</v>
      </c>
      <c r="AJ35" s="1">
        <f>COUNTIF(C34:AG34,"土")-COUNTIFS(C34:AG34,"土",C35:AG35,"")+COUNTIF(C34:AG34,"日")-COUNTIFS(C34:AG34,"日",C35:AG35,"")</f>
        <v>0</v>
      </c>
    </row>
    <row r="36" spans="1:36">
      <c r="A36" s="56"/>
      <c r="B36" s="8" t="s">
        <v>4</v>
      </c>
      <c r="C36" s="6"/>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4"/>
      <c r="AH36" s="11">
        <f>COUNTIF(C36:AG36,"■")</f>
        <v>0</v>
      </c>
      <c r="AI36" s="17">
        <f>COUNTIF(C36:AG36,"休")+COUNTIF(C36:AG36,"雨")</f>
        <v>0</v>
      </c>
    </row>
    <row r="37" spans="1:36">
      <c r="A37" s="57"/>
      <c r="B37" s="9"/>
      <c r="C37" s="36"/>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8"/>
      <c r="AH37" s="7"/>
      <c r="AI37" s="5"/>
    </row>
    <row r="38" spans="1:36">
      <c r="A38" s="20">
        <f>IF(A35=12,1,0)+A34</f>
        <v>2020</v>
      </c>
      <c r="B38" s="13" t="s">
        <v>2</v>
      </c>
      <c r="C38" s="14" t="str">
        <f t="shared" ref="C38:AG38" si="16">IF(DAY(DATE($A38,$A39,C$5))=C$5,CHOOSE(WEEKDAY(DATE($A38,$A39,C$5)),"日","月","火","水","木","金","土"),"")</f>
        <v>火</v>
      </c>
      <c r="D38" s="15" t="str">
        <f t="shared" si="16"/>
        <v>水</v>
      </c>
      <c r="E38" s="15" t="str">
        <f t="shared" si="16"/>
        <v>木</v>
      </c>
      <c r="F38" s="15" t="str">
        <f t="shared" si="16"/>
        <v>金</v>
      </c>
      <c r="G38" s="15" t="str">
        <f t="shared" si="16"/>
        <v>土</v>
      </c>
      <c r="H38" s="15" t="str">
        <f t="shared" si="16"/>
        <v>日</v>
      </c>
      <c r="I38" s="15" t="str">
        <f t="shared" si="16"/>
        <v>月</v>
      </c>
      <c r="J38" s="15" t="str">
        <f t="shared" si="16"/>
        <v>火</v>
      </c>
      <c r="K38" s="15" t="str">
        <f t="shared" si="16"/>
        <v>水</v>
      </c>
      <c r="L38" s="15" t="str">
        <f t="shared" si="16"/>
        <v>木</v>
      </c>
      <c r="M38" s="15" t="str">
        <f t="shared" si="16"/>
        <v>金</v>
      </c>
      <c r="N38" s="15" t="str">
        <f t="shared" si="16"/>
        <v>土</v>
      </c>
      <c r="O38" s="15" t="str">
        <f t="shared" si="16"/>
        <v>日</v>
      </c>
      <c r="P38" s="15" t="str">
        <f t="shared" si="16"/>
        <v>月</v>
      </c>
      <c r="Q38" s="15" t="str">
        <f t="shared" si="16"/>
        <v>火</v>
      </c>
      <c r="R38" s="15" t="str">
        <f t="shared" si="16"/>
        <v>水</v>
      </c>
      <c r="S38" s="15" t="str">
        <f t="shared" si="16"/>
        <v>木</v>
      </c>
      <c r="T38" s="15" t="str">
        <f t="shared" si="16"/>
        <v>金</v>
      </c>
      <c r="U38" s="15" t="str">
        <f t="shared" si="16"/>
        <v>土</v>
      </c>
      <c r="V38" s="15" t="str">
        <f t="shared" si="16"/>
        <v>日</v>
      </c>
      <c r="W38" s="15" t="str">
        <f t="shared" si="16"/>
        <v>月</v>
      </c>
      <c r="X38" s="15" t="str">
        <f t="shared" si="16"/>
        <v>火</v>
      </c>
      <c r="Y38" s="15" t="str">
        <f t="shared" si="16"/>
        <v>水</v>
      </c>
      <c r="Z38" s="15" t="str">
        <f t="shared" si="16"/>
        <v>木</v>
      </c>
      <c r="AA38" s="15" t="str">
        <f t="shared" si="16"/>
        <v>金</v>
      </c>
      <c r="AB38" s="15" t="str">
        <f t="shared" si="16"/>
        <v>土</v>
      </c>
      <c r="AC38" s="15" t="str">
        <f t="shared" si="16"/>
        <v>日</v>
      </c>
      <c r="AD38" s="15" t="str">
        <f t="shared" si="16"/>
        <v>月</v>
      </c>
      <c r="AE38" s="15" t="str">
        <f t="shared" si="16"/>
        <v>火</v>
      </c>
      <c r="AF38" s="15" t="str">
        <f t="shared" si="16"/>
        <v>水</v>
      </c>
      <c r="AG38" s="16" t="str">
        <f t="shared" si="16"/>
        <v>木</v>
      </c>
      <c r="AH38" s="14" t="s">
        <v>13</v>
      </c>
      <c r="AI38" s="16" t="s">
        <v>19</v>
      </c>
      <c r="AJ38" s="1" t="s">
        <v>48</v>
      </c>
    </row>
    <row r="39" spans="1:36">
      <c r="A39" s="56">
        <f>IF(A35=12,0,A35)+1</f>
        <v>12</v>
      </c>
      <c r="B39" s="10" t="s">
        <v>3</v>
      </c>
      <c r="C39" s="11" t="str">
        <f t="shared" ref="C39:AG39" si="17">IF(C38="","",IF(AND(DATE($A38,$A39,C$5)&gt;=$M$3,DATE($A38,$A39,C$5)&lt;=$M$4),IF(AND(DATE($A38,$A39,C$5)&gt;=$P$3,DATE($A38,$A39,C$5)&lt;=$P$4),"",IF(AND(DATE($A38,$A39,C$5)&gt;=$S$3,DATE($A38,$A39,C$5)&lt;=$S$4),"",IF(AND(DATE($A38,$A39,C$5)&gt;=$V$3,DATE($A38,$A39,C$5)&lt;=$V$4),"",IF(AND(DATE($A38,$A39,C$5)&gt;=$Y$3,DATE($A38,$A39,C$5)&lt;=$Y$4),"",IF(AND(DATE($A38,$A39,C$5)&gt;=$AB$3,DATE($A38,$A39,C$5)&lt;=$AB$4),"",IF(AND(DATE($A38,$A39,C$5)&gt;=$AE$3,DATE($A38,$A39,C$5)&lt;=$AE$4),"",IF(AND(DATE($A38,$A39,C$5)&gt;=$AH$3,DATE($A38,$A39,C$5)&lt;=$AH$4),"",IF(OR(C38="土",C38="日"),"休","□")))))))),""))</f>
        <v/>
      </c>
      <c r="D39" s="12" t="str">
        <f t="shared" si="17"/>
        <v/>
      </c>
      <c r="E39" s="12" t="str">
        <f t="shared" si="17"/>
        <v/>
      </c>
      <c r="F39" s="12" t="str">
        <f t="shared" si="17"/>
        <v/>
      </c>
      <c r="G39" s="12" t="str">
        <f t="shared" si="17"/>
        <v/>
      </c>
      <c r="H39" s="12" t="str">
        <f t="shared" si="17"/>
        <v/>
      </c>
      <c r="I39" s="12" t="str">
        <f t="shared" si="17"/>
        <v/>
      </c>
      <c r="J39" s="12" t="str">
        <f t="shared" si="17"/>
        <v/>
      </c>
      <c r="K39" s="12" t="str">
        <f t="shared" si="17"/>
        <v/>
      </c>
      <c r="L39" s="12" t="str">
        <f t="shared" si="17"/>
        <v/>
      </c>
      <c r="M39" s="12" t="str">
        <f t="shared" si="17"/>
        <v/>
      </c>
      <c r="N39" s="12" t="str">
        <f t="shared" si="17"/>
        <v/>
      </c>
      <c r="O39" s="12" t="str">
        <f t="shared" si="17"/>
        <v/>
      </c>
      <c r="P39" s="12" t="str">
        <f t="shared" si="17"/>
        <v/>
      </c>
      <c r="Q39" s="12" t="str">
        <f t="shared" si="17"/>
        <v/>
      </c>
      <c r="R39" s="12" t="str">
        <f t="shared" si="17"/>
        <v/>
      </c>
      <c r="S39" s="12" t="str">
        <f t="shared" si="17"/>
        <v/>
      </c>
      <c r="T39" s="12" t="str">
        <f t="shared" si="17"/>
        <v/>
      </c>
      <c r="U39" s="12" t="str">
        <f t="shared" si="17"/>
        <v/>
      </c>
      <c r="V39" s="12" t="str">
        <f t="shared" si="17"/>
        <v/>
      </c>
      <c r="W39" s="12" t="str">
        <f t="shared" si="17"/>
        <v/>
      </c>
      <c r="X39" s="12" t="str">
        <f t="shared" si="17"/>
        <v/>
      </c>
      <c r="Y39" s="12" t="str">
        <f t="shared" si="17"/>
        <v/>
      </c>
      <c r="Z39" s="12" t="str">
        <f t="shared" si="17"/>
        <v/>
      </c>
      <c r="AA39" s="12" t="str">
        <f t="shared" si="17"/>
        <v/>
      </c>
      <c r="AB39" s="12" t="str">
        <f t="shared" si="17"/>
        <v/>
      </c>
      <c r="AC39" s="12" t="str">
        <f t="shared" si="17"/>
        <v/>
      </c>
      <c r="AD39" s="12" t="str">
        <f t="shared" si="17"/>
        <v/>
      </c>
      <c r="AE39" s="12" t="str">
        <f t="shared" si="17"/>
        <v/>
      </c>
      <c r="AF39" s="12" t="str">
        <f t="shared" si="17"/>
        <v/>
      </c>
      <c r="AG39" s="17" t="str">
        <f t="shared" si="17"/>
        <v/>
      </c>
      <c r="AH39" s="11">
        <f>COUNTIF(C39:AG39,"□")</f>
        <v>0</v>
      </c>
      <c r="AI39" s="17">
        <f>COUNTIF(C39:AG39,"休")</f>
        <v>0</v>
      </c>
      <c r="AJ39" s="1">
        <f>COUNTIF(C38:AG38,"土")-COUNTIFS(C38:AG38,"土",C39:AG39,"")+COUNTIF(C38:AG38,"日")-COUNTIFS(C38:AG38,"日",C39:AG39,"")</f>
        <v>0</v>
      </c>
    </row>
    <row r="40" spans="1:36">
      <c r="A40" s="56"/>
      <c r="B40" s="8" t="s">
        <v>4</v>
      </c>
      <c r="C40" s="6"/>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4"/>
      <c r="AH40" s="11">
        <f>COUNTIF(C40:AG40,"■")</f>
        <v>0</v>
      </c>
      <c r="AI40" s="17">
        <f>COUNTIF(C40:AG40,"休")+COUNTIF(C40:AG40,"雨")</f>
        <v>0</v>
      </c>
    </row>
    <row r="41" spans="1:36">
      <c r="A41" s="57"/>
      <c r="B41" s="9"/>
      <c r="C41" s="34"/>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5"/>
      <c r="AH41" s="7"/>
      <c r="AI41" s="5"/>
    </row>
    <row r="42" spans="1:36">
      <c r="A42" s="20">
        <f>IF(A39=12,1,0)+A38</f>
        <v>2021</v>
      </c>
      <c r="B42" s="13" t="s">
        <v>2</v>
      </c>
      <c r="C42" s="14" t="str">
        <f t="shared" ref="C42:AG42" si="18">IF(DAY(DATE($A42,$A43,C$5))=C$5,CHOOSE(WEEKDAY(DATE($A42,$A43,C$5)),"日","月","火","水","木","金","土"),"")</f>
        <v>金</v>
      </c>
      <c r="D42" s="15" t="str">
        <f t="shared" si="18"/>
        <v>土</v>
      </c>
      <c r="E42" s="15" t="str">
        <f t="shared" si="18"/>
        <v>日</v>
      </c>
      <c r="F42" s="15" t="str">
        <f t="shared" si="18"/>
        <v>月</v>
      </c>
      <c r="G42" s="15" t="str">
        <f t="shared" si="18"/>
        <v>火</v>
      </c>
      <c r="H42" s="15" t="str">
        <f t="shared" si="18"/>
        <v>水</v>
      </c>
      <c r="I42" s="15" t="str">
        <f t="shared" si="18"/>
        <v>木</v>
      </c>
      <c r="J42" s="15" t="str">
        <f t="shared" si="18"/>
        <v>金</v>
      </c>
      <c r="K42" s="15" t="str">
        <f t="shared" si="18"/>
        <v>土</v>
      </c>
      <c r="L42" s="15" t="str">
        <f t="shared" si="18"/>
        <v>日</v>
      </c>
      <c r="M42" s="15" t="str">
        <f t="shared" si="18"/>
        <v>月</v>
      </c>
      <c r="N42" s="15" t="str">
        <f t="shared" si="18"/>
        <v>火</v>
      </c>
      <c r="O42" s="15" t="str">
        <f t="shared" si="18"/>
        <v>水</v>
      </c>
      <c r="P42" s="15" t="str">
        <f t="shared" si="18"/>
        <v>木</v>
      </c>
      <c r="Q42" s="15" t="str">
        <f t="shared" si="18"/>
        <v>金</v>
      </c>
      <c r="R42" s="15" t="str">
        <f t="shared" si="18"/>
        <v>土</v>
      </c>
      <c r="S42" s="15" t="str">
        <f t="shared" si="18"/>
        <v>日</v>
      </c>
      <c r="T42" s="15" t="str">
        <f t="shared" si="18"/>
        <v>月</v>
      </c>
      <c r="U42" s="15" t="str">
        <f t="shared" si="18"/>
        <v>火</v>
      </c>
      <c r="V42" s="15" t="str">
        <f t="shared" si="18"/>
        <v>水</v>
      </c>
      <c r="W42" s="15" t="str">
        <f t="shared" si="18"/>
        <v>木</v>
      </c>
      <c r="X42" s="15" t="str">
        <f t="shared" si="18"/>
        <v>金</v>
      </c>
      <c r="Y42" s="15" t="str">
        <f t="shared" si="18"/>
        <v>土</v>
      </c>
      <c r="Z42" s="15" t="str">
        <f t="shared" si="18"/>
        <v>日</v>
      </c>
      <c r="AA42" s="15" t="str">
        <f t="shared" si="18"/>
        <v>月</v>
      </c>
      <c r="AB42" s="15" t="str">
        <f t="shared" si="18"/>
        <v>火</v>
      </c>
      <c r="AC42" s="15" t="str">
        <f t="shared" si="18"/>
        <v>水</v>
      </c>
      <c r="AD42" s="15" t="str">
        <f t="shared" si="18"/>
        <v>木</v>
      </c>
      <c r="AE42" s="15" t="str">
        <f t="shared" si="18"/>
        <v>金</v>
      </c>
      <c r="AF42" s="15" t="str">
        <f t="shared" si="18"/>
        <v>土</v>
      </c>
      <c r="AG42" s="16" t="str">
        <f t="shared" si="18"/>
        <v>日</v>
      </c>
      <c r="AH42" s="14" t="s">
        <v>13</v>
      </c>
      <c r="AI42" s="16" t="s">
        <v>19</v>
      </c>
      <c r="AJ42" s="1" t="s">
        <v>48</v>
      </c>
    </row>
    <row r="43" spans="1:36">
      <c r="A43" s="56">
        <f>IF(A39=12,0,A39)+1</f>
        <v>1</v>
      </c>
      <c r="B43" s="10" t="s">
        <v>3</v>
      </c>
      <c r="C43" s="11" t="str">
        <f t="shared" ref="C43:AG43" si="19">IF(C42="","",IF(AND(DATE($A42,$A43,C$5)&gt;=$M$3,DATE($A42,$A43,C$5)&lt;=$M$4),IF(AND(DATE($A42,$A43,C$5)&gt;=$P$3,DATE($A42,$A43,C$5)&lt;=$P$4),"",IF(AND(DATE($A42,$A43,C$5)&gt;=$S$3,DATE($A42,$A43,C$5)&lt;=$S$4),"",IF(AND(DATE($A42,$A43,C$5)&gt;=$V$3,DATE($A42,$A43,C$5)&lt;=$V$4),"",IF(AND(DATE($A42,$A43,C$5)&gt;=$Y$3,DATE($A42,$A43,C$5)&lt;=$Y$4),"",IF(AND(DATE($A42,$A43,C$5)&gt;=$AB$3,DATE($A42,$A43,C$5)&lt;=$AB$4),"",IF(AND(DATE($A42,$A43,C$5)&gt;=$AE$3,DATE($A42,$A43,C$5)&lt;=$AE$4),"",IF(AND(DATE($A42,$A43,C$5)&gt;=$AH$3,DATE($A42,$A43,C$5)&lt;=$AH$4),"",IF(OR(C42="土",C42="日"),"休","□")))))))),""))</f>
        <v/>
      </c>
      <c r="D43" s="12" t="str">
        <f t="shared" si="19"/>
        <v/>
      </c>
      <c r="E43" s="12" t="str">
        <f t="shared" si="19"/>
        <v/>
      </c>
      <c r="F43" s="12" t="str">
        <f t="shared" si="19"/>
        <v/>
      </c>
      <c r="G43" s="12" t="str">
        <f t="shared" si="19"/>
        <v/>
      </c>
      <c r="H43" s="12" t="str">
        <f t="shared" si="19"/>
        <v/>
      </c>
      <c r="I43" s="12" t="str">
        <f t="shared" si="19"/>
        <v/>
      </c>
      <c r="J43" s="12" t="str">
        <f t="shared" si="19"/>
        <v/>
      </c>
      <c r="K43" s="12" t="str">
        <f t="shared" si="19"/>
        <v/>
      </c>
      <c r="L43" s="12" t="str">
        <f t="shared" si="19"/>
        <v/>
      </c>
      <c r="M43" s="12" t="str">
        <f t="shared" si="19"/>
        <v/>
      </c>
      <c r="N43" s="12" t="str">
        <f t="shared" si="19"/>
        <v/>
      </c>
      <c r="O43" s="12" t="str">
        <f t="shared" si="19"/>
        <v/>
      </c>
      <c r="P43" s="12" t="str">
        <f t="shared" si="19"/>
        <v/>
      </c>
      <c r="Q43" s="12" t="str">
        <f t="shared" si="19"/>
        <v/>
      </c>
      <c r="R43" s="12" t="str">
        <f t="shared" si="19"/>
        <v/>
      </c>
      <c r="S43" s="12" t="str">
        <f t="shared" si="19"/>
        <v/>
      </c>
      <c r="T43" s="12" t="str">
        <f t="shared" si="19"/>
        <v/>
      </c>
      <c r="U43" s="12" t="str">
        <f t="shared" si="19"/>
        <v/>
      </c>
      <c r="V43" s="12" t="str">
        <f t="shared" si="19"/>
        <v/>
      </c>
      <c r="W43" s="12" t="str">
        <f t="shared" si="19"/>
        <v/>
      </c>
      <c r="X43" s="12" t="str">
        <f t="shared" si="19"/>
        <v/>
      </c>
      <c r="Y43" s="12" t="str">
        <f t="shared" si="19"/>
        <v/>
      </c>
      <c r="Z43" s="12" t="str">
        <f t="shared" si="19"/>
        <v/>
      </c>
      <c r="AA43" s="12" t="str">
        <f t="shared" si="19"/>
        <v/>
      </c>
      <c r="AB43" s="12" t="str">
        <f t="shared" si="19"/>
        <v/>
      </c>
      <c r="AC43" s="12" t="str">
        <f t="shared" si="19"/>
        <v/>
      </c>
      <c r="AD43" s="12" t="str">
        <f t="shared" si="19"/>
        <v/>
      </c>
      <c r="AE43" s="12" t="str">
        <f t="shared" si="19"/>
        <v/>
      </c>
      <c r="AF43" s="12" t="str">
        <f t="shared" si="19"/>
        <v/>
      </c>
      <c r="AG43" s="17" t="str">
        <f t="shared" si="19"/>
        <v/>
      </c>
      <c r="AH43" s="11">
        <f>COUNTIF(C43:AG43,"□")</f>
        <v>0</v>
      </c>
      <c r="AI43" s="17">
        <f>COUNTIF(C43:AG43,"休")</f>
        <v>0</v>
      </c>
      <c r="AJ43" s="1">
        <f>COUNTIF(C42:AG42,"土")-COUNTIFS(C42:AG42,"土",C43:AG43,"")+COUNTIF(C42:AG42,"日")-COUNTIFS(C42:AG42,"日",C43:AG43,"")</f>
        <v>0</v>
      </c>
    </row>
    <row r="44" spans="1:36">
      <c r="A44" s="56"/>
      <c r="B44" s="8" t="s">
        <v>4</v>
      </c>
      <c r="C44" s="6"/>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4"/>
      <c r="AH44" s="11">
        <f>COUNTIF(C44:AG44,"■")</f>
        <v>0</v>
      </c>
      <c r="AI44" s="17">
        <f>COUNTIF(C44:AG44,"休")+COUNTIF(C44:AG44,"雨")</f>
        <v>0</v>
      </c>
    </row>
    <row r="45" spans="1:36">
      <c r="A45" s="57"/>
      <c r="B45" s="9"/>
      <c r="C45" s="34"/>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5"/>
      <c r="AH45" s="7"/>
      <c r="AI45" s="5"/>
    </row>
    <row r="46" spans="1:36">
      <c r="A46" s="20">
        <f>IF(A43=12,1,0)+A42</f>
        <v>2021</v>
      </c>
      <c r="B46" s="13" t="s">
        <v>2</v>
      </c>
      <c r="C46" s="14" t="str">
        <f t="shared" ref="C46:AG46" si="20">IF(DAY(DATE($A46,$A47,C$5))=C$5,CHOOSE(WEEKDAY(DATE($A46,$A47,C$5)),"日","月","火","水","木","金","土"),"")</f>
        <v>月</v>
      </c>
      <c r="D46" s="15" t="str">
        <f t="shared" si="20"/>
        <v>火</v>
      </c>
      <c r="E46" s="15" t="str">
        <f t="shared" si="20"/>
        <v>水</v>
      </c>
      <c r="F46" s="15" t="str">
        <f t="shared" si="20"/>
        <v>木</v>
      </c>
      <c r="G46" s="15" t="str">
        <f t="shared" si="20"/>
        <v>金</v>
      </c>
      <c r="H46" s="15" t="str">
        <f t="shared" si="20"/>
        <v>土</v>
      </c>
      <c r="I46" s="15" t="str">
        <f t="shared" si="20"/>
        <v>日</v>
      </c>
      <c r="J46" s="15" t="str">
        <f t="shared" si="20"/>
        <v>月</v>
      </c>
      <c r="K46" s="15" t="str">
        <f t="shared" si="20"/>
        <v>火</v>
      </c>
      <c r="L46" s="15" t="str">
        <f t="shared" si="20"/>
        <v>水</v>
      </c>
      <c r="M46" s="15" t="str">
        <f t="shared" si="20"/>
        <v>木</v>
      </c>
      <c r="N46" s="15" t="str">
        <f t="shared" si="20"/>
        <v>金</v>
      </c>
      <c r="O46" s="15" t="str">
        <f t="shared" si="20"/>
        <v>土</v>
      </c>
      <c r="P46" s="15" t="str">
        <f t="shared" si="20"/>
        <v>日</v>
      </c>
      <c r="Q46" s="15" t="str">
        <f t="shared" si="20"/>
        <v>月</v>
      </c>
      <c r="R46" s="15" t="str">
        <f t="shared" si="20"/>
        <v>火</v>
      </c>
      <c r="S46" s="15" t="str">
        <f t="shared" si="20"/>
        <v>水</v>
      </c>
      <c r="T46" s="15" t="str">
        <f t="shared" si="20"/>
        <v>木</v>
      </c>
      <c r="U46" s="15" t="str">
        <f t="shared" si="20"/>
        <v>金</v>
      </c>
      <c r="V46" s="15" t="str">
        <f t="shared" si="20"/>
        <v>土</v>
      </c>
      <c r="W46" s="15" t="str">
        <f t="shared" si="20"/>
        <v>日</v>
      </c>
      <c r="X46" s="15" t="str">
        <f t="shared" si="20"/>
        <v>月</v>
      </c>
      <c r="Y46" s="15" t="str">
        <f t="shared" si="20"/>
        <v>火</v>
      </c>
      <c r="Z46" s="15" t="str">
        <f t="shared" si="20"/>
        <v>水</v>
      </c>
      <c r="AA46" s="15" t="str">
        <f t="shared" si="20"/>
        <v>木</v>
      </c>
      <c r="AB46" s="15" t="str">
        <f t="shared" si="20"/>
        <v>金</v>
      </c>
      <c r="AC46" s="15" t="str">
        <f t="shared" si="20"/>
        <v>土</v>
      </c>
      <c r="AD46" s="15" t="str">
        <f t="shared" si="20"/>
        <v>日</v>
      </c>
      <c r="AE46" s="15" t="str">
        <f t="shared" si="20"/>
        <v/>
      </c>
      <c r="AF46" s="15" t="str">
        <f t="shared" si="20"/>
        <v/>
      </c>
      <c r="AG46" s="16" t="str">
        <f t="shared" si="20"/>
        <v/>
      </c>
      <c r="AH46" s="14" t="s">
        <v>13</v>
      </c>
      <c r="AI46" s="16" t="s">
        <v>19</v>
      </c>
      <c r="AJ46" s="1" t="s">
        <v>48</v>
      </c>
    </row>
    <row r="47" spans="1:36">
      <c r="A47" s="56">
        <f>IF(A43=12,0,A43)+1</f>
        <v>2</v>
      </c>
      <c r="B47" s="10" t="s">
        <v>3</v>
      </c>
      <c r="C47" s="11" t="str">
        <f t="shared" ref="C47:AG47" si="21">IF(C46="","",IF(AND(DATE($A46,$A47,C$5)&gt;=$M$3,DATE($A46,$A47,C$5)&lt;=$M$4),IF(AND(DATE($A46,$A47,C$5)&gt;=$P$3,DATE($A46,$A47,C$5)&lt;=$P$4),"",IF(AND(DATE($A46,$A47,C$5)&gt;=$S$3,DATE($A46,$A47,C$5)&lt;=$S$4),"",IF(AND(DATE($A46,$A47,C$5)&gt;=$V$3,DATE($A46,$A47,C$5)&lt;=$V$4),"",IF(AND(DATE($A46,$A47,C$5)&gt;=$Y$3,DATE($A46,$A47,C$5)&lt;=$Y$4),"",IF(AND(DATE($A46,$A47,C$5)&gt;=$AB$3,DATE($A46,$A47,C$5)&lt;=$AB$4),"",IF(AND(DATE($A46,$A47,C$5)&gt;=$AE$3,DATE($A46,$A47,C$5)&lt;=$AE$4),"",IF(AND(DATE($A46,$A47,C$5)&gt;=$AH$3,DATE($A46,$A47,C$5)&lt;=$AH$4),"",IF(OR(C46="土",C46="日"),"休","□")))))))),""))</f>
        <v/>
      </c>
      <c r="D47" s="12" t="str">
        <f t="shared" si="21"/>
        <v/>
      </c>
      <c r="E47" s="12" t="str">
        <f t="shared" si="21"/>
        <v/>
      </c>
      <c r="F47" s="12" t="str">
        <f t="shared" si="21"/>
        <v/>
      </c>
      <c r="G47" s="12" t="str">
        <f t="shared" si="21"/>
        <v/>
      </c>
      <c r="H47" s="12" t="str">
        <f t="shared" si="21"/>
        <v/>
      </c>
      <c r="I47" s="12" t="str">
        <f t="shared" si="21"/>
        <v/>
      </c>
      <c r="J47" s="12" t="str">
        <f t="shared" si="21"/>
        <v/>
      </c>
      <c r="K47" s="12" t="str">
        <f t="shared" si="21"/>
        <v/>
      </c>
      <c r="L47" s="12" t="str">
        <f t="shared" si="21"/>
        <v/>
      </c>
      <c r="M47" s="12" t="str">
        <f t="shared" si="21"/>
        <v/>
      </c>
      <c r="N47" s="12" t="str">
        <f t="shared" si="21"/>
        <v/>
      </c>
      <c r="O47" s="12" t="str">
        <f t="shared" si="21"/>
        <v/>
      </c>
      <c r="P47" s="12" t="str">
        <f t="shared" si="21"/>
        <v/>
      </c>
      <c r="Q47" s="12" t="str">
        <f t="shared" si="21"/>
        <v/>
      </c>
      <c r="R47" s="12" t="str">
        <f t="shared" si="21"/>
        <v/>
      </c>
      <c r="S47" s="12" t="str">
        <f t="shared" si="21"/>
        <v/>
      </c>
      <c r="T47" s="12" t="str">
        <f t="shared" si="21"/>
        <v/>
      </c>
      <c r="U47" s="12" t="str">
        <f t="shared" si="21"/>
        <v/>
      </c>
      <c r="V47" s="12" t="str">
        <f t="shared" si="21"/>
        <v/>
      </c>
      <c r="W47" s="12" t="str">
        <f t="shared" si="21"/>
        <v/>
      </c>
      <c r="X47" s="12" t="str">
        <f t="shared" si="21"/>
        <v/>
      </c>
      <c r="Y47" s="12" t="str">
        <f t="shared" si="21"/>
        <v/>
      </c>
      <c r="Z47" s="12" t="str">
        <f t="shared" si="21"/>
        <v/>
      </c>
      <c r="AA47" s="12" t="str">
        <f t="shared" si="21"/>
        <v/>
      </c>
      <c r="AB47" s="12" t="str">
        <f t="shared" si="21"/>
        <v/>
      </c>
      <c r="AC47" s="12" t="str">
        <f t="shared" si="21"/>
        <v/>
      </c>
      <c r="AD47" s="12" t="str">
        <f t="shared" si="21"/>
        <v/>
      </c>
      <c r="AE47" s="12" t="str">
        <f t="shared" si="21"/>
        <v/>
      </c>
      <c r="AF47" s="12" t="str">
        <f t="shared" si="21"/>
        <v/>
      </c>
      <c r="AG47" s="17" t="str">
        <f t="shared" si="21"/>
        <v/>
      </c>
      <c r="AH47" s="11">
        <f>COUNTIF(C47:AG47,"□")</f>
        <v>0</v>
      </c>
      <c r="AI47" s="17">
        <f>COUNTIF(C47:AG47,"休")</f>
        <v>0</v>
      </c>
      <c r="AJ47" s="1">
        <f>COUNTIF(C46:AG46,"土")-COUNTIFS(C46:AG46,"土",C47:AG47,"")+COUNTIF(C46:AG46,"日")-COUNTIFS(C46:AG46,"日",C47:AG47,"")</f>
        <v>0</v>
      </c>
    </row>
    <row r="48" spans="1:36">
      <c r="A48" s="56"/>
      <c r="B48" s="8" t="s">
        <v>4</v>
      </c>
      <c r="C48" s="6"/>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4"/>
      <c r="AH48" s="11">
        <f>COUNTIF(C48:AG48,"■")</f>
        <v>0</v>
      </c>
      <c r="AI48" s="17">
        <f>COUNTIF(C48:AG48,"休")+COUNTIF(C48:AG48,"雨")</f>
        <v>0</v>
      </c>
    </row>
    <row r="49" spans="1:36">
      <c r="A49" s="57"/>
      <c r="B49" s="9"/>
      <c r="C49" s="34"/>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5"/>
      <c r="AH49" s="7"/>
      <c r="AI49" s="5"/>
    </row>
    <row r="50" spans="1:36">
      <c r="A50" s="20">
        <f>IF(A47=12,1,0)+A46</f>
        <v>2021</v>
      </c>
      <c r="B50" s="13" t="s">
        <v>2</v>
      </c>
      <c r="C50" s="14" t="str">
        <f t="shared" ref="C50:AG50" si="22">IF(DAY(DATE($A50,$A51,C$5))=C$5,CHOOSE(WEEKDAY(DATE($A50,$A51,C$5)),"日","月","火","水","木","金","土"),"")</f>
        <v>月</v>
      </c>
      <c r="D50" s="15" t="str">
        <f t="shared" si="22"/>
        <v>火</v>
      </c>
      <c r="E50" s="15" t="str">
        <f t="shared" si="22"/>
        <v>水</v>
      </c>
      <c r="F50" s="15" t="str">
        <f t="shared" si="22"/>
        <v>木</v>
      </c>
      <c r="G50" s="15" t="str">
        <f t="shared" si="22"/>
        <v>金</v>
      </c>
      <c r="H50" s="15" t="str">
        <f t="shared" si="22"/>
        <v>土</v>
      </c>
      <c r="I50" s="15" t="str">
        <f t="shared" si="22"/>
        <v>日</v>
      </c>
      <c r="J50" s="15" t="str">
        <f t="shared" si="22"/>
        <v>月</v>
      </c>
      <c r="K50" s="15" t="str">
        <f t="shared" si="22"/>
        <v>火</v>
      </c>
      <c r="L50" s="15" t="str">
        <f t="shared" si="22"/>
        <v>水</v>
      </c>
      <c r="M50" s="15" t="str">
        <f t="shared" si="22"/>
        <v>木</v>
      </c>
      <c r="N50" s="15" t="str">
        <f t="shared" si="22"/>
        <v>金</v>
      </c>
      <c r="O50" s="15" t="str">
        <f t="shared" si="22"/>
        <v>土</v>
      </c>
      <c r="P50" s="15" t="str">
        <f t="shared" si="22"/>
        <v>日</v>
      </c>
      <c r="Q50" s="15" t="str">
        <f t="shared" si="22"/>
        <v>月</v>
      </c>
      <c r="R50" s="15" t="str">
        <f t="shared" si="22"/>
        <v>火</v>
      </c>
      <c r="S50" s="15" t="str">
        <f t="shared" si="22"/>
        <v>水</v>
      </c>
      <c r="T50" s="15" t="str">
        <f t="shared" si="22"/>
        <v>木</v>
      </c>
      <c r="U50" s="15" t="str">
        <f t="shared" si="22"/>
        <v>金</v>
      </c>
      <c r="V50" s="15" t="str">
        <f t="shared" si="22"/>
        <v>土</v>
      </c>
      <c r="W50" s="15" t="str">
        <f t="shared" si="22"/>
        <v>日</v>
      </c>
      <c r="X50" s="15" t="str">
        <f t="shared" si="22"/>
        <v>月</v>
      </c>
      <c r="Y50" s="15" t="str">
        <f t="shared" si="22"/>
        <v>火</v>
      </c>
      <c r="Z50" s="15" t="str">
        <f t="shared" si="22"/>
        <v>水</v>
      </c>
      <c r="AA50" s="15" t="str">
        <f t="shared" si="22"/>
        <v>木</v>
      </c>
      <c r="AB50" s="15" t="str">
        <f t="shared" si="22"/>
        <v>金</v>
      </c>
      <c r="AC50" s="15" t="str">
        <f t="shared" si="22"/>
        <v>土</v>
      </c>
      <c r="AD50" s="15" t="str">
        <f t="shared" si="22"/>
        <v>日</v>
      </c>
      <c r="AE50" s="15" t="str">
        <f t="shared" si="22"/>
        <v>月</v>
      </c>
      <c r="AF50" s="15" t="str">
        <f t="shared" si="22"/>
        <v>火</v>
      </c>
      <c r="AG50" s="16" t="str">
        <f t="shared" si="22"/>
        <v>水</v>
      </c>
      <c r="AH50" s="14" t="s">
        <v>13</v>
      </c>
      <c r="AI50" s="16" t="s">
        <v>19</v>
      </c>
      <c r="AJ50" s="1" t="s">
        <v>48</v>
      </c>
    </row>
    <row r="51" spans="1:36">
      <c r="A51" s="56">
        <f>IF(A47=12,0,A47)+1</f>
        <v>3</v>
      </c>
      <c r="B51" s="10" t="s">
        <v>3</v>
      </c>
      <c r="C51" s="11" t="str">
        <f t="shared" ref="C51:AG51" si="23">IF(C50="","",IF(AND(DATE($A50,$A51,C$5)&gt;=$M$3,DATE($A50,$A51,C$5)&lt;=$M$4),IF(AND(DATE($A50,$A51,C$5)&gt;=$P$3,DATE($A50,$A51,C$5)&lt;=$P$4),"",IF(AND(DATE($A50,$A51,C$5)&gt;=$S$3,DATE($A50,$A51,C$5)&lt;=$S$4),"",IF(AND(DATE($A50,$A51,C$5)&gt;=$V$3,DATE($A50,$A51,C$5)&lt;=$V$4),"",IF(AND(DATE($A50,$A51,C$5)&gt;=$Y$3,DATE($A50,$A51,C$5)&lt;=$Y$4),"",IF(AND(DATE($A50,$A51,C$5)&gt;=$AB$3,DATE($A50,$A51,C$5)&lt;=$AB$4),"",IF(AND(DATE($A50,$A51,C$5)&gt;=$AE$3,DATE($A50,$A51,C$5)&lt;=$AE$4),"",IF(AND(DATE($A50,$A51,C$5)&gt;=$AH$3,DATE($A50,$A51,C$5)&lt;=$AH$4),"",IF(OR(C50="土",C50="日"),"休","□")))))))),""))</f>
        <v/>
      </c>
      <c r="D51" s="12" t="str">
        <f t="shared" si="23"/>
        <v/>
      </c>
      <c r="E51" s="12" t="str">
        <f t="shared" si="23"/>
        <v/>
      </c>
      <c r="F51" s="12" t="str">
        <f t="shared" si="23"/>
        <v/>
      </c>
      <c r="G51" s="12" t="str">
        <f t="shared" si="23"/>
        <v/>
      </c>
      <c r="H51" s="12" t="str">
        <f t="shared" si="23"/>
        <v/>
      </c>
      <c r="I51" s="12" t="str">
        <f t="shared" si="23"/>
        <v/>
      </c>
      <c r="J51" s="12" t="str">
        <f t="shared" si="23"/>
        <v/>
      </c>
      <c r="K51" s="12" t="str">
        <f t="shared" si="23"/>
        <v/>
      </c>
      <c r="L51" s="12" t="str">
        <f t="shared" si="23"/>
        <v/>
      </c>
      <c r="M51" s="12" t="str">
        <f t="shared" si="23"/>
        <v/>
      </c>
      <c r="N51" s="12" t="str">
        <f t="shared" si="23"/>
        <v/>
      </c>
      <c r="O51" s="12" t="str">
        <f t="shared" si="23"/>
        <v/>
      </c>
      <c r="P51" s="12" t="str">
        <f t="shared" si="23"/>
        <v/>
      </c>
      <c r="Q51" s="12" t="str">
        <f t="shared" si="23"/>
        <v/>
      </c>
      <c r="R51" s="12" t="str">
        <f t="shared" si="23"/>
        <v/>
      </c>
      <c r="S51" s="12" t="str">
        <f t="shared" si="23"/>
        <v/>
      </c>
      <c r="T51" s="12" t="str">
        <f t="shared" si="23"/>
        <v/>
      </c>
      <c r="U51" s="12" t="str">
        <f t="shared" si="23"/>
        <v/>
      </c>
      <c r="V51" s="12" t="str">
        <f t="shared" si="23"/>
        <v/>
      </c>
      <c r="W51" s="12" t="str">
        <f t="shared" si="23"/>
        <v/>
      </c>
      <c r="X51" s="12" t="str">
        <f t="shared" si="23"/>
        <v/>
      </c>
      <c r="Y51" s="12" t="str">
        <f t="shared" si="23"/>
        <v/>
      </c>
      <c r="Z51" s="12" t="str">
        <f t="shared" si="23"/>
        <v/>
      </c>
      <c r="AA51" s="12" t="str">
        <f t="shared" si="23"/>
        <v/>
      </c>
      <c r="AB51" s="12" t="str">
        <f t="shared" si="23"/>
        <v/>
      </c>
      <c r="AC51" s="12" t="str">
        <f t="shared" si="23"/>
        <v/>
      </c>
      <c r="AD51" s="12" t="str">
        <f t="shared" si="23"/>
        <v/>
      </c>
      <c r="AE51" s="12" t="str">
        <f t="shared" si="23"/>
        <v/>
      </c>
      <c r="AF51" s="12" t="str">
        <f t="shared" si="23"/>
        <v/>
      </c>
      <c r="AG51" s="17" t="str">
        <f t="shared" si="23"/>
        <v/>
      </c>
      <c r="AH51" s="11">
        <f>COUNTIF(C51:AG51,"□")</f>
        <v>0</v>
      </c>
      <c r="AI51" s="17">
        <f>COUNTIF(C51:AG51,"休")</f>
        <v>0</v>
      </c>
      <c r="AJ51" s="1">
        <f>COUNTIF(C50:AG50,"土")-COUNTIFS(C50:AG50,"土",C51:AG51,"")+COUNTIF(C50:AG50,"日")-COUNTIFS(C50:AG50,"日",C51:AG51,"")</f>
        <v>0</v>
      </c>
    </row>
    <row r="52" spans="1:36">
      <c r="A52" s="56"/>
      <c r="B52" s="8" t="s">
        <v>4</v>
      </c>
      <c r="C52" s="6"/>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4"/>
      <c r="AH52" s="11">
        <f>COUNTIF(C52:AG52,"■")</f>
        <v>0</v>
      </c>
      <c r="AI52" s="17">
        <f>COUNTIF(C52:AG52,"休")+COUNTIF(C52:AG52,"雨")</f>
        <v>0</v>
      </c>
    </row>
    <row r="53" spans="1:36">
      <c r="A53" s="57"/>
      <c r="B53" s="9"/>
      <c r="C53" s="34"/>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5"/>
      <c r="AH53" s="7"/>
      <c r="AI53" s="5"/>
    </row>
    <row r="54" spans="1:36">
      <c r="A54" s="20">
        <f>IF(A51=12,1,0)+A50</f>
        <v>2021</v>
      </c>
      <c r="B54" s="13" t="s">
        <v>2</v>
      </c>
      <c r="C54" s="14" t="str">
        <f t="shared" ref="C54:AG54" si="24">IF(DAY(DATE($A54,$A55,C$5))=C$5,CHOOSE(WEEKDAY(DATE($A54,$A55,C$5)),"日","月","火","水","木","金","土"),"")</f>
        <v>木</v>
      </c>
      <c r="D54" s="15" t="str">
        <f t="shared" si="24"/>
        <v>金</v>
      </c>
      <c r="E54" s="15" t="str">
        <f t="shared" si="24"/>
        <v>土</v>
      </c>
      <c r="F54" s="15" t="str">
        <f t="shared" si="24"/>
        <v>日</v>
      </c>
      <c r="G54" s="15" t="str">
        <f t="shared" si="24"/>
        <v>月</v>
      </c>
      <c r="H54" s="15" t="str">
        <f t="shared" si="24"/>
        <v>火</v>
      </c>
      <c r="I54" s="15" t="str">
        <f t="shared" si="24"/>
        <v>水</v>
      </c>
      <c r="J54" s="15" t="str">
        <f t="shared" si="24"/>
        <v>木</v>
      </c>
      <c r="K54" s="15" t="str">
        <f t="shared" si="24"/>
        <v>金</v>
      </c>
      <c r="L54" s="15" t="str">
        <f t="shared" si="24"/>
        <v>土</v>
      </c>
      <c r="M54" s="15" t="str">
        <f t="shared" si="24"/>
        <v>日</v>
      </c>
      <c r="N54" s="15" t="str">
        <f t="shared" si="24"/>
        <v>月</v>
      </c>
      <c r="O54" s="15" t="str">
        <f t="shared" si="24"/>
        <v>火</v>
      </c>
      <c r="P54" s="15" t="str">
        <f t="shared" si="24"/>
        <v>水</v>
      </c>
      <c r="Q54" s="15" t="str">
        <f t="shared" si="24"/>
        <v>木</v>
      </c>
      <c r="R54" s="15" t="str">
        <f t="shared" si="24"/>
        <v>金</v>
      </c>
      <c r="S54" s="15" t="str">
        <f t="shared" si="24"/>
        <v>土</v>
      </c>
      <c r="T54" s="15" t="str">
        <f t="shared" si="24"/>
        <v>日</v>
      </c>
      <c r="U54" s="15" t="str">
        <f t="shared" si="24"/>
        <v>月</v>
      </c>
      <c r="V54" s="15" t="str">
        <f t="shared" si="24"/>
        <v>火</v>
      </c>
      <c r="W54" s="15" t="str">
        <f t="shared" si="24"/>
        <v>水</v>
      </c>
      <c r="X54" s="15" t="str">
        <f t="shared" si="24"/>
        <v>木</v>
      </c>
      <c r="Y54" s="15" t="str">
        <f t="shared" si="24"/>
        <v>金</v>
      </c>
      <c r="Z54" s="15" t="str">
        <f t="shared" si="24"/>
        <v>土</v>
      </c>
      <c r="AA54" s="15" t="str">
        <f t="shared" si="24"/>
        <v>日</v>
      </c>
      <c r="AB54" s="15" t="str">
        <f t="shared" si="24"/>
        <v>月</v>
      </c>
      <c r="AC54" s="15" t="str">
        <f t="shared" si="24"/>
        <v>火</v>
      </c>
      <c r="AD54" s="15" t="str">
        <f t="shared" si="24"/>
        <v>水</v>
      </c>
      <c r="AE54" s="15" t="str">
        <f t="shared" si="24"/>
        <v>木</v>
      </c>
      <c r="AF54" s="15" t="str">
        <f t="shared" si="24"/>
        <v>金</v>
      </c>
      <c r="AG54" s="16" t="str">
        <f t="shared" si="24"/>
        <v/>
      </c>
      <c r="AH54" s="14" t="s">
        <v>13</v>
      </c>
      <c r="AI54" s="16" t="s">
        <v>19</v>
      </c>
      <c r="AJ54" s="1" t="s">
        <v>48</v>
      </c>
    </row>
    <row r="55" spans="1:36">
      <c r="A55" s="56">
        <f>IF(A51=12,0,A51)+1</f>
        <v>4</v>
      </c>
      <c r="B55" s="10" t="s">
        <v>3</v>
      </c>
      <c r="C55" s="11" t="str">
        <f t="shared" ref="C55:AG55" si="25">IF(C54="","",IF(AND(DATE($A54,$A55,C$5)&gt;=$M$3,DATE($A54,$A55,C$5)&lt;=$M$4),IF(AND(DATE($A54,$A55,C$5)&gt;=$P$3,DATE($A54,$A55,C$5)&lt;=$P$4),"",IF(AND(DATE($A54,$A55,C$5)&gt;=$S$3,DATE($A54,$A55,C$5)&lt;=$S$4),"",IF(AND(DATE($A54,$A55,C$5)&gt;=$V$3,DATE($A54,$A55,C$5)&lt;=$V$4),"",IF(AND(DATE($A54,$A55,C$5)&gt;=$Y$3,DATE($A54,$A55,C$5)&lt;=$Y$4),"",IF(AND(DATE($A54,$A55,C$5)&gt;=$AB$3,DATE($A54,$A55,C$5)&lt;=$AB$4),"",IF(AND(DATE($A54,$A55,C$5)&gt;=$AE$3,DATE($A54,$A55,C$5)&lt;=$AE$4),"",IF(AND(DATE($A54,$A55,C$5)&gt;=$AH$3,DATE($A54,$A55,C$5)&lt;=$AH$4),"",IF(OR(C54="土",C54="日"),"休","□")))))))),""))</f>
        <v/>
      </c>
      <c r="D55" s="12" t="str">
        <f t="shared" si="25"/>
        <v/>
      </c>
      <c r="E55" s="12" t="str">
        <f t="shared" si="25"/>
        <v/>
      </c>
      <c r="F55" s="12" t="str">
        <f t="shared" si="25"/>
        <v/>
      </c>
      <c r="G55" s="12" t="str">
        <f t="shared" si="25"/>
        <v/>
      </c>
      <c r="H55" s="12" t="str">
        <f t="shared" si="25"/>
        <v/>
      </c>
      <c r="I55" s="12" t="str">
        <f t="shared" si="25"/>
        <v/>
      </c>
      <c r="J55" s="12" t="str">
        <f t="shared" si="25"/>
        <v/>
      </c>
      <c r="K55" s="12" t="str">
        <f t="shared" si="25"/>
        <v/>
      </c>
      <c r="L55" s="12" t="str">
        <f t="shared" si="25"/>
        <v/>
      </c>
      <c r="M55" s="12" t="str">
        <f t="shared" si="25"/>
        <v/>
      </c>
      <c r="N55" s="12" t="str">
        <f t="shared" si="25"/>
        <v/>
      </c>
      <c r="O55" s="12" t="str">
        <f t="shared" si="25"/>
        <v/>
      </c>
      <c r="P55" s="12" t="str">
        <f t="shared" si="25"/>
        <v/>
      </c>
      <c r="Q55" s="12" t="str">
        <f t="shared" si="25"/>
        <v/>
      </c>
      <c r="R55" s="12" t="str">
        <f t="shared" si="25"/>
        <v/>
      </c>
      <c r="S55" s="12" t="str">
        <f t="shared" si="25"/>
        <v/>
      </c>
      <c r="T55" s="12" t="str">
        <f t="shared" si="25"/>
        <v/>
      </c>
      <c r="U55" s="12" t="str">
        <f t="shared" si="25"/>
        <v/>
      </c>
      <c r="V55" s="12" t="str">
        <f t="shared" si="25"/>
        <v/>
      </c>
      <c r="W55" s="12" t="str">
        <f t="shared" si="25"/>
        <v/>
      </c>
      <c r="X55" s="12" t="str">
        <f t="shared" si="25"/>
        <v/>
      </c>
      <c r="Y55" s="12" t="str">
        <f t="shared" si="25"/>
        <v/>
      </c>
      <c r="Z55" s="12" t="str">
        <f t="shared" si="25"/>
        <v/>
      </c>
      <c r="AA55" s="12" t="str">
        <f t="shared" si="25"/>
        <v/>
      </c>
      <c r="AB55" s="12" t="str">
        <f t="shared" si="25"/>
        <v/>
      </c>
      <c r="AC55" s="12" t="str">
        <f t="shared" si="25"/>
        <v/>
      </c>
      <c r="AD55" s="12" t="str">
        <f t="shared" si="25"/>
        <v/>
      </c>
      <c r="AE55" s="12" t="str">
        <f t="shared" si="25"/>
        <v/>
      </c>
      <c r="AF55" s="12" t="str">
        <f t="shared" si="25"/>
        <v/>
      </c>
      <c r="AG55" s="17" t="str">
        <f t="shared" si="25"/>
        <v/>
      </c>
      <c r="AH55" s="11">
        <f>COUNTIF(C55:AG55,"□")</f>
        <v>0</v>
      </c>
      <c r="AI55" s="17">
        <f>COUNTIF(C55:AG55,"休")</f>
        <v>0</v>
      </c>
      <c r="AJ55" s="1">
        <f>COUNTIF(C54:AG54,"土")-COUNTIFS(C54:AG54,"土",C55:AG55,"")+COUNTIF(C54:AG54,"日")-COUNTIFS(C54:AG54,"日",C55:AG55,"")</f>
        <v>0</v>
      </c>
    </row>
    <row r="56" spans="1:36">
      <c r="A56" s="56"/>
      <c r="B56" s="8" t="s">
        <v>4</v>
      </c>
      <c r="C56" s="6"/>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4"/>
      <c r="AH56" s="11">
        <f>COUNTIF(C56:AG56,"■")</f>
        <v>0</v>
      </c>
      <c r="AI56" s="17">
        <f>COUNTIF(C56:AG56,"休")+COUNTIF(C56:AG56,"雨")</f>
        <v>0</v>
      </c>
    </row>
    <row r="57" spans="1:36">
      <c r="A57" s="57"/>
      <c r="B57" s="9"/>
      <c r="C57" s="34"/>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5"/>
      <c r="AH57" s="7"/>
      <c r="AI57" s="5"/>
    </row>
    <row r="58" spans="1:36">
      <c r="A58" s="20">
        <f>IF(A55=12,1,0)+A54</f>
        <v>2021</v>
      </c>
      <c r="B58" s="13" t="s">
        <v>2</v>
      </c>
      <c r="C58" s="14" t="str">
        <f t="shared" ref="C58:AG58" si="26">IF(DAY(DATE($A58,$A59,C$5))=C$5,CHOOSE(WEEKDAY(DATE($A58,$A59,C$5)),"日","月","火","水","木","金","土"),"")</f>
        <v>土</v>
      </c>
      <c r="D58" s="15" t="str">
        <f t="shared" si="26"/>
        <v>日</v>
      </c>
      <c r="E58" s="15" t="str">
        <f t="shared" si="26"/>
        <v>月</v>
      </c>
      <c r="F58" s="15" t="str">
        <f t="shared" si="26"/>
        <v>火</v>
      </c>
      <c r="G58" s="15" t="str">
        <f t="shared" si="26"/>
        <v>水</v>
      </c>
      <c r="H58" s="15" t="str">
        <f t="shared" si="26"/>
        <v>木</v>
      </c>
      <c r="I58" s="15" t="str">
        <f t="shared" si="26"/>
        <v>金</v>
      </c>
      <c r="J58" s="15" t="str">
        <f t="shared" si="26"/>
        <v>土</v>
      </c>
      <c r="K58" s="15" t="str">
        <f t="shared" si="26"/>
        <v>日</v>
      </c>
      <c r="L58" s="15" t="str">
        <f t="shared" si="26"/>
        <v>月</v>
      </c>
      <c r="M58" s="15" t="str">
        <f t="shared" si="26"/>
        <v>火</v>
      </c>
      <c r="N58" s="15" t="str">
        <f t="shared" si="26"/>
        <v>水</v>
      </c>
      <c r="O58" s="15" t="str">
        <f t="shared" si="26"/>
        <v>木</v>
      </c>
      <c r="P58" s="15" t="str">
        <f t="shared" si="26"/>
        <v>金</v>
      </c>
      <c r="Q58" s="15" t="str">
        <f t="shared" si="26"/>
        <v>土</v>
      </c>
      <c r="R58" s="15" t="str">
        <f t="shared" si="26"/>
        <v>日</v>
      </c>
      <c r="S58" s="15" t="str">
        <f t="shared" si="26"/>
        <v>月</v>
      </c>
      <c r="T58" s="15" t="str">
        <f t="shared" si="26"/>
        <v>火</v>
      </c>
      <c r="U58" s="15" t="str">
        <f t="shared" si="26"/>
        <v>水</v>
      </c>
      <c r="V58" s="15" t="str">
        <f t="shared" si="26"/>
        <v>木</v>
      </c>
      <c r="W58" s="15" t="str">
        <f t="shared" si="26"/>
        <v>金</v>
      </c>
      <c r="X58" s="15" t="str">
        <f t="shared" si="26"/>
        <v>土</v>
      </c>
      <c r="Y58" s="15" t="str">
        <f t="shared" si="26"/>
        <v>日</v>
      </c>
      <c r="Z58" s="15" t="str">
        <f t="shared" si="26"/>
        <v>月</v>
      </c>
      <c r="AA58" s="15" t="str">
        <f t="shared" si="26"/>
        <v>火</v>
      </c>
      <c r="AB58" s="15" t="str">
        <f t="shared" si="26"/>
        <v>水</v>
      </c>
      <c r="AC58" s="15" t="str">
        <f t="shared" si="26"/>
        <v>木</v>
      </c>
      <c r="AD58" s="15" t="str">
        <f t="shared" si="26"/>
        <v>金</v>
      </c>
      <c r="AE58" s="15" t="str">
        <f t="shared" si="26"/>
        <v>土</v>
      </c>
      <c r="AF58" s="15" t="str">
        <f t="shared" si="26"/>
        <v>日</v>
      </c>
      <c r="AG58" s="16" t="str">
        <f t="shared" si="26"/>
        <v>月</v>
      </c>
      <c r="AH58" s="14" t="s">
        <v>13</v>
      </c>
      <c r="AI58" s="16" t="s">
        <v>19</v>
      </c>
      <c r="AJ58" s="1" t="s">
        <v>48</v>
      </c>
    </row>
    <row r="59" spans="1:36">
      <c r="A59" s="56">
        <f>IF(A55=12,0,A55)+1</f>
        <v>5</v>
      </c>
      <c r="B59" s="10" t="s">
        <v>3</v>
      </c>
      <c r="C59" s="11" t="str">
        <f t="shared" ref="C59:AG59" si="27">IF(C58="","",IF(AND(DATE($A58,$A59,C$5)&gt;=$M$3,DATE($A58,$A59,C$5)&lt;=$M$4),IF(AND(DATE($A58,$A59,C$5)&gt;=$P$3,DATE($A58,$A59,C$5)&lt;=$P$4),"",IF(AND(DATE($A58,$A59,C$5)&gt;=$S$3,DATE($A58,$A59,C$5)&lt;=$S$4),"",IF(AND(DATE($A58,$A59,C$5)&gt;=$V$3,DATE($A58,$A59,C$5)&lt;=$V$4),"",IF(AND(DATE($A58,$A59,C$5)&gt;=$Y$3,DATE($A58,$A59,C$5)&lt;=$Y$4),"",IF(AND(DATE($A58,$A59,C$5)&gt;=$AB$3,DATE($A58,$A59,C$5)&lt;=$AB$4),"",IF(AND(DATE($A58,$A59,C$5)&gt;=$AE$3,DATE($A58,$A59,C$5)&lt;=$AE$4),"",IF(AND(DATE($A58,$A59,C$5)&gt;=$AH$3,DATE($A58,$A59,C$5)&lt;=$AH$4),"",IF(OR(C58="土",C58="日"),"休","□")))))))),""))</f>
        <v/>
      </c>
      <c r="D59" s="12" t="str">
        <f t="shared" si="27"/>
        <v/>
      </c>
      <c r="E59" s="12" t="str">
        <f t="shared" si="27"/>
        <v/>
      </c>
      <c r="F59" s="12" t="str">
        <f t="shared" si="27"/>
        <v/>
      </c>
      <c r="G59" s="12" t="str">
        <f t="shared" si="27"/>
        <v/>
      </c>
      <c r="H59" s="12" t="str">
        <f t="shared" si="27"/>
        <v/>
      </c>
      <c r="I59" s="12" t="str">
        <f t="shared" si="27"/>
        <v/>
      </c>
      <c r="J59" s="12" t="str">
        <f t="shared" si="27"/>
        <v/>
      </c>
      <c r="K59" s="12" t="str">
        <f t="shared" si="27"/>
        <v/>
      </c>
      <c r="L59" s="12" t="str">
        <f t="shared" si="27"/>
        <v/>
      </c>
      <c r="M59" s="12" t="str">
        <f t="shared" si="27"/>
        <v/>
      </c>
      <c r="N59" s="12" t="str">
        <f t="shared" si="27"/>
        <v/>
      </c>
      <c r="O59" s="12" t="str">
        <f t="shared" si="27"/>
        <v/>
      </c>
      <c r="P59" s="12" t="str">
        <f t="shared" si="27"/>
        <v/>
      </c>
      <c r="Q59" s="12" t="str">
        <f t="shared" si="27"/>
        <v/>
      </c>
      <c r="R59" s="12" t="str">
        <f t="shared" si="27"/>
        <v/>
      </c>
      <c r="S59" s="12" t="str">
        <f t="shared" si="27"/>
        <v/>
      </c>
      <c r="T59" s="12" t="str">
        <f t="shared" si="27"/>
        <v/>
      </c>
      <c r="U59" s="12" t="str">
        <f t="shared" si="27"/>
        <v/>
      </c>
      <c r="V59" s="12" t="str">
        <f t="shared" si="27"/>
        <v/>
      </c>
      <c r="W59" s="12" t="str">
        <f t="shared" si="27"/>
        <v/>
      </c>
      <c r="X59" s="12" t="str">
        <f t="shared" si="27"/>
        <v/>
      </c>
      <c r="Y59" s="12" t="str">
        <f t="shared" si="27"/>
        <v/>
      </c>
      <c r="Z59" s="12" t="str">
        <f t="shared" si="27"/>
        <v/>
      </c>
      <c r="AA59" s="12" t="str">
        <f t="shared" si="27"/>
        <v/>
      </c>
      <c r="AB59" s="12" t="str">
        <f t="shared" si="27"/>
        <v/>
      </c>
      <c r="AC59" s="12" t="str">
        <f t="shared" si="27"/>
        <v/>
      </c>
      <c r="AD59" s="12" t="str">
        <f t="shared" si="27"/>
        <v/>
      </c>
      <c r="AE59" s="12" t="str">
        <f t="shared" si="27"/>
        <v/>
      </c>
      <c r="AF59" s="12" t="str">
        <f t="shared" si="27"/>
        <v/>
      </c>
      <c r="AG59" s="17" t="str">
        <f t="shared" si="27"/>
        <v/>
      </c>
      <c r="AH59" s="11">
        <f>COUNTIF(C59:AG59,"□")</f>
        <v>0</v>
      </c>
      <c r="AI59" s="17">
        <f>COUNTIF(C59:AG59,"休")</f>
        <v>0</v>
      </c>
      <c r="AJ59" s="1">
        <f>COUNTIF(C58:AG58,"土")-COUNTIFS(C58:AG58,"土",C59:AG59,"")+COUNTIF(C58:AG58,"日")-COUNTIFS(C58:AG58,"日",C59:AG59,"")</f>
        <v>0</v>
      </c>
    </row>
    <row r="60" spans="1:36">
      <c r="A60" s="56"/>
      <c r="B60" s="8" t="s">
        <v>4</v>
      </c>
      <c r="C60" s="6"/>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4"/>
      <c r="AH60" s="11">
        <f>COUNTIF(C60:AG60,"■")</f>
        <v>0</v>
      </c>
      <c r="AI60" s="17">
        <f>COUNTIF(C60:AG60,"休")+COUNTIF(C60:AG60,"雨")</f>
        <v>0</v>
      </c>
    </row>
    <row r="61" spans="1:36">
      <c r="A61" s="57"/>
      <c r="B61" s="9"/>
      <c r="C61" s="34"/>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5"/>
      <c r="AH61" s="7"/>
      <c r="AI61" s="5"/>
    </row>
    <row r="62" spans="1:36">
      <c r="A62" s="20">
        <f>IF(A59=12,1,0)+A58</f>
        <v>2021</v>
      </c>
      <c r="B62" s="13" t="s">
        <v>2</v>
      </c>
      <c r="C62" s="14" t="str">
        <f t="shared" ref="C62:AG62" si="28">IF(DAY(DATE($A62,$A63,C$5))=C$5,CHOOSE(WEEKDAY(DATE($A62,$A63,C$5)),"日","月","火","水","木","金","土"),"")</f>
        <v>火</v>
      </c>
      <c r="D62" s="15" t="str">
        <f t="shared" si="28"/>
        <v>水</v>
      </c>
      <c r="E62" s="15" t="str">
        <f t="shared" si="28"/>
        <v>木</v>
      </c>
      <c r="F62" s="15" t="str">
        <f t="shared" si="28"/>
        <v>金</v>
      </c>
      <c r="G62" s="15" t="str">
        <f t="shared" si="28"/>
        <v>土</v>
      </c>
      <c r="H62" s="15" t="str">
        <f t="shared" si="28"/>
        <v>日</v>
      </c>
      <c r="I62" s="15" t="str">
        <f t="shared" si="28"/>
        <v>月</v>
      </c>
      <c r="J62" s="15" t="str">
        <f t="shared" si="28"/>
        <v>火</v>
      </c>
      <c r="K62" s="15" t="str">
        <f t="shared" si="28"/>
        <v>水</v>
      </c>
      <c r="L62" s="15" t="str">
        <f t="shared" si="28"/>
        <v>木</v>
      </c>
      <c r="M62" s="15" t="str">
        <f t="shared" si="28"/>
        <v>金</v>
      </c>
      <c r="N62" s="15" t="str">
        <f t="shared" si="28"/>
        <v>土</v>
      </c>
      <c r="O62" s="15" t="str">
        <f t="shared" si="28"/>
        <v>日</v>
      </c>
      <c r="P62" s="15" t="str">
        <f t="shared" si="28"/>
        <v>月</v>
      </c>
      <c r="Q62" s="15" t="str">
        <f t="shared" si="28"/>
        <v>火</v>
      </c>
      <c r="R62" s="15" t="str">
        <f t="shared" si="28"/>
        <v>水</v>
      </c>
      <c r="S62" s="15" t="str">
        <f t="shared" si="28"/>
        <v>木</v>
      </c>
      <c r="T62" s="15" t="str">
        <f t="shared" si="28"/>
        <v>金</v>
      </c>
      <c r="U62" s="15" t="str">
        <f t="shared" si="28"/>
        <v>土</v>
      </c>
      <c r="V62" s="15" t="str">
        <f t="shared" si="28"/>
        <v>日</v>
      </c>
      <c r="W62" s="15" t="str">
        <f t="shared" si="28"/>
        <v>月</v>
      </c>
      <c r="X62" s="15" t="str">
        <f t="shared" si="28"/>
        <v>火</v>
      </c>
      <c r="Y62" s="15" t="str">
        <f t="shared" si="28"/>
        <v>水</v>
      </c>
      <c r="Z62" s="15" t="str">
        <f t="shared" si="28"/>
        <v>木</v>
      </c>
      <c r="AA62" s="15" t="str">
        <f t="shared" si="28"/>
        <v>金</v>
      </c>
      <c r="AB62" s="15" t="str">
        <f t="shared" si="28"/>
        <v>土</v>
      </c>
      <c r="AC62" s="15" t="str">
        <f t="shared" si="28"/>
        <v>日</v>
      </c>
      <c r="AD62" s="15" t="str">
        <f t="shared" si="28"/>
        <v>月</v>
      </c>
      <c r="AE62" s="15" t="str">
        <f t="shared" si="28"/>
        <v>火</v>
      </c>
      <c r="AF62" s="15" t="str">
        <f t="shared" si="28"/>
        <v>水</v>
      </c>
      <c r="AG62" s="16" t="str">
        <f t="shared" si="28"/>
        <v/>
      </c>
      <c r="AH62" s="14" t="s">
        <v>13</v>
      </c>
      <c r="AI62" s="16" t="s">
        <v>19</v>
      </c>
      <c r="AJ62" s="1" t="s">
        <v>48</v>
      </c>
    </row>
    <row r="63" spans="1:36">
      <c r="A63" s="56">
        <f>IF(A59=12,0,A59)+1</f>
        <v>6</v>
      </c>
      <c r="B63" s="10" t="s">
        <v>3</v>
      </c>
      <c r="C63" s="11" t="str">
        <f t="shared" ref="C63:AG63" si="29">IF(C62="","",IF(AND(DATE($A62,$A63,C$5)&gt;=$M$3,DATE($A62,$A63,C$5)&lt;=$M$4),IF(AND(DATE($A62,$A63,C$5)&gt;=$P$3,DATE($A62,$A63,C$5)&lt;=$P$4),"",IF(AND(DATE($A62,$A63,C$5)&gt;=$S$3,DATE($A62,$A63,C$5)&lt;=$S$4),"",IF(AND(DATE($A62,$A63,C$5)&gt;=$V$3,DATE($A62,$A63,C$5)&lt;=$V$4),"",IF(AND(DATE($A62,$A63,C$5)&gt;=$Y$3,DATE($A62,$A63,C$5)&lt;=$Y$4),"",IF(AND(DATE($A62,$A63,C$5)&gt;=$AB$3,DATE($A62,$A63,C$5)&lt;=$AB$4),"",IF(AND(DATE($A62,$A63,C$5)&gt;=$AE$3,DATE($A62,$A63,C$5)&lt;=$AE$4),"",IF(AND(DATE($A62,$A63,C$5)&gt;=$AH$3,DATE($A62,$A63,C$5)&lt;=$AH$4),"",IF(OR(C62="土",C62="日"),"休","□")))))))),""))</f>
        <v/>
      </c>
      <c r="D63" s="12" t="str">
        <f t="shared" si="29"/>
        <v/>
      </c>
      <c r="E63" s="12" t="str">
        <f t="shared" si="29"/>
        <v/>
      </c>
      <c r="F63" s="12" t="str">
        <f t="shared" si="29"/>
        <v/>
      </c>
      <c r="G63" s="12" t="str">
        <f t="shared" si="29"/>
        <v/>
      </c>
      <c r="H63" s="12" t="str">
        <f t="shared" si="29"/>
        <v/>
      </c>
      <c r="I63" s="12" t="str">
        <f t="shared" si="29"/>
        <v/>
      </c>
      <c r="J63" s="12" t="str">
        <f t="shared" si="29"/>
        <v/>
      </c>
      <c r="K63" s="12" t="str">
        <f t="shared" si="29"/>
        <v/>
      </c>
      <c r="L63" s="12" t="str">
        <f t="shared" si="29"/>
        <v/>
      </c>
      <c r="M63" s="12" t="str">
        <f t="shared" si="29"/>
        <v/>
      </c>
      <c r="N63" s="12" t="str">
        <f t="shared" si="29"/>
        <v/>
      </c>
      <c r="O63" s="12" t="str">
        <f t="shared" si="29"/>
        <v/>
      </c>
      <c r="P63" s="12" t="str">
        <f t="shared" si="29"/>
        <v/>
      </c>
      <c r="Q63" s="12" t="str">
        <f t="shared" si="29"/>
        <v/>
      </c>
      <c r="R63" s="12" t="str">
        <f t="shared" si="29"/>
        <v/>
      </c>
      <c r="S63" s="12" t="str">
        <f t="shared" si="29"/>
        <v/>
      </c>
      <c r="T63" s="12" t="str">
        <f t="shared" si="29"/>
        <v/>
      </c>
      <c r="U63" s="12" t="str">
        <f t="shared" si="29"/>
        <v/>
      </c>
      <c r="V63" s="12" t="str">
        <f t="shared" si="29"/>
        <v/>
      </c>
      <c r="W63" s="12" t="str">
        <f t="shared" si="29"/>
        <v/>
      </c>
      <c r="X63" s="12" t="str">
        <f t="shared" si="29"/>
        <v/>
      </c>
      <c r="Y63" s="12" t="str">
        <f t="shared" si="29"/>
        <v/>
      </c>
      <c r="Z63" s="12" t="str">
        <f t="shared" si="29"/>
        <v/>
      </c>
      <c r="AA63" s="12" t="str">
        <f t="shared" si="29"/>
        <v/>
      </c>
      <c r="AB63" s="12" t="str">
        <f t="shared" si="29"/>
        <v/>
      </c>
      <c r="AC63" s="12" t="str">
        <f t="shared" si="29"/>
        <v/>
      </c>
      <c r="AD63" s="12" t="str">
        <f t="shared" si="29"/>
        <v/>
      </c>
      <c r="AE63" s="12" t="str">
        <f t="shared" si="29"/>
        <v/>
      </c>
      <c r="AF63" s="12" t="str">
        <f t="shared" si="29"/>
        <v/>
      </c>
      <c r="AG63" s="17" t="str">
        <f t="shared" si="29"/>
        <v/>
      </c>
      <c r="AH63" s="11">
        <f>COUNTIF(C63:AG63,"□")</f>
        <v>0</v>
      </c>
      <c r="AI63" s="17">
        <f>COUNTIF(C63:AG63,"休")</f>
        <v>0</v>
      </c>
      <c r="AJ63" s="1">
        <f>COUNTIF(C62:AG62,"土")-COUNTIFS(C62:AG62,"土",C63:AG63,"")+COUNTIF(C62:AG62,"日")-COUNTIFS(C62:AG62,"日",C63:AG63,"")</f>
        <v>0</v>
      </c>
    </row>
    <row r="64" spans="1:36">
      <c r="A64" s="56"/>
      <c r="B64" s="8" t="s">
        <v>4</v>
      </c>
      <c r="C64" s="6"/>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4"/>
      <c r="AH64" s="11">
        <f>COUNTIF(C64:AG64,"■")</f>
        <v>0</v>
      </c>
      <c r="AI64" s="17">
        <f>COUNTIF(C64:AG64,"休")+COUNTIF(C64:AG64,"雨")</f>
        <v>0</v>
      </c>
    </row>
    <row r="65" spans="1:36">
      <c r="A65" s="57"/>
      <c r="B65" s="9"/>
      <c r="C65" s="34"/>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5"/>
      <c r="AH65" s="7"/>
      <c r="AI65" s="5"/>
    </row>
    <row r="66" spans="1:36">
      <c r="A66" s="20">
        <f>IF(A63=12,1,0)+A62</f>
        <v>2021</v>
      </c>
      <c r="B66" s="13" t="s">
        <v>2</v>
      </c>
      <c r="C66" s="14" t="str">
        <f t="shared" ref="C66:AG66" si="30">IF(DAY(DATE($A66,$A67,C$5))=C$5,CHOOSE(WEEKDAY(DATE($A66,$A67,C$5)),"日","月","火","水","木","金","土"),"")</f>
        <v>木</v>
      </c>
      <c r="D66" s="15" t="str">
        <f t="shared" si="30"/>
        <v>金</v>
      </c>
      <c r="E66" s="15" t="str">
        <f t="shared" si="30"/>
        <v>土</v>
      </c>
      <c r="F66" s="15" t="str">
        <f t="shared" si="30"/>
        <v>日</v>
      </c>
      <c r="G66" s="15" t="str">
        <f t="shared" si="30"/>
        <v>月</v>
      </c>
      <c r="H66" s="15" t="str">
        <f t="shared" si="30"/>
        <v>火</v>
      </c>
      <c r="I66" s="15" t="str">
        <f t="shared" si="30"/>
        <v>水</v>
      </c>
      <c r="J66" s="15" t="str">
        <f t="shared" si="30"/>
        <v>木</v>
      </c>
      <c r="K66" s="15" t="str">
        <f t="shared" si="30"/>
        <v>金</v>
      </c>
      <c r="L66" s="15" t="str">
        <f t="shared" si="30"/>
        <v>土</v>
      </c>
      <c r="M66" s="15" t="str">
        <f t="shared" si="30"/>
        <v>日</v>
      </c>
      <c r="N66" s="15" t="str">
        <f t="shared" si="30"/>
        <v>月</v>
      </c>
      <c r="O66" s="15" t="str">
        <f t="shared" si="30"/>
        <v>火</v>
      </c>
      <c r="P66" s="15" t="str">
        <f t="shared" si="30"/>
        <v>水</v>
      </c>
      <c r="Q66" s="15" t="str">
        <f t="shared" si="30"/>
        <v>木</v>
      </c>
      <c r="R66" s="15" t="str">
        <f t="shared" si="30"/>
        <v>金</v>
      </c>
      <c r="S66" s="15" t="str">
        <f t="shared" si="30"/>
        <v>土</v>
      </c>
      <c r="T66" s="15" t="str">
        <f t="shared" si="30"/>
        <v>日</v>
      </c>
      <c r="U66" s="15" t="str">
        <f t="shared" si="30"/>
        <v>月</v>
      </c>
      <c r="V66" s="15" t="str">
        <f t="shared" si="30"/>
        <v>火</v>
      </c>
      <c r="W66" s="15" t="str">
        <f t="shared" si="30"/>
        <v>水</v>
      </c>
      <c r="X66" s="15" t="str">
        <f t="shared" si="30"/>
        <v>木</v>
      </c>
      <c r="Y66" s="15" t="str">
        <f t="shared" si="30"/>
        <v>金</v>
      </c>
      <c r="Z66" s="15" t="str">
        <f t="shared" si="30"/>
        <v>土</v>
      </c>
      <c r="AA66" s="15" t="str">
        <f t="shared" si="30"/>
        <v>日</v>
      </c>
      <c r="AB66" s="15" t="str">
        <f t="shared" si="30"/>
        <v>月</v>
      </c>
      <c r="AC66" s="15" t="str">
        <f t="shared" si="30"/>
        <v>火</v>
      </c>
      <c r="AD66" s="15" t="str">
        <f t="shared" si="30"/>
        <v>水</v>
      </c>
      <c r="AE66" s="15" t="str">
        <f t="shared" si="30"/>
        <v>木</v>
      </c>
      <c r="AF66" s="15" t="str">
        <f t="shared" si="30"/>
        <v>金</v>
      </c>
      <c r="AG66" s="16" t="str">
        <f t="shared" si="30"/>
        <v>土</v>
      </c>
      <c r="AH66" s="14" t="s">
        <v>13</v>
      </c>
      <c r="AI66" s="16" t="s">
        <v>19</v>
      </c>
      <c r="AJ66" s="1" t="s">
        <v>48</v>
      </c>
    </row>
    <row r="67" spans="1:36">
      <c r="A67" s="56">
        <f>IF(A63=12,0,A63)+1</f>
        <v>7</v>
      </c>
      <c r="B67" s="10" t="s">
        <v>3</v>
      </c>
      <c r="C67" s="11" t="str">
        <f t="shared" ref="C67:AG67" si="31">IF(C66="","",IF(AND(DATE($A66,$A67,C$5)&gt;=$M$3,DATE($A66,$A67,C$5)&lt;=$M$4),IF(AND(DATE($A66,$A67,C$5)&gt;=$P$3,DATE($A66,$A67,C$5)&lt;=$P$4),"",IF(AND(DATE($A66,$A67,C$5)&gt;=$S$3,DATE($A66,$A67,C$5)&lt;=$S$4),"",IF(AND(DATE($A66,$A67,C$5)&gt;=$V$3,DATE($A66,$A67,C$5)&lt;=$V$4),"",IF(AND(DATE($A66,$A67,C$5)&gt;=$Y$3,DATE($A66,$A67,C$5)&lt;=$Y$4),"",IF(AND(DATE($A66,$A67,C$5)&gt;=$AB$3,DATE($A66,$A67,C$5)&lt;=$AB$4),"",IF(AND(DATE($A66,$A67,C$5)&gt;=$AE$3,DATE($A66,$A67,C$5)&lt;=$AE$4),"",IF(AND(DATE($A66,$A67,C$5)&gt;=$AH$3,DATE($A66,$A67,C$5)&lt;=$AH$4),"",IF(OR(C66="土",C66="日"),"休","□")))))))),""))</f>
        <v/>
      </c>
      <c r="D67" s="12" t="str">
        <f t="shared" si="31"/>
        <v/>
      </c>
      <c r="E67" s="12" t="str">
        <f t="shared" si="31"/>
        <v/>
      </c>
      <c r="F67" s="12" t="str">
        <f t="shared" si="31"/>
        <v/>
      </c>
      <c r="G67" s="12" t="str">
        <f t="shared" si="31"/>
        <v/>
      </c>
      <c r="H67" s="12" t="str">
        <f t="shared" si="31"/>
        <v/>
      </c>
      <c r="I67" s="12" t="str">
        <f t="shared" si="31"/>
        <v/>
      </c>
      <c r="J67" s="12" t="str">
        <f t="shared" si="31"/>
        <v/>
      </c>
      <c r="K67" s="12" t="str">
        <f t="shared" si="31"/>
        <v/>
      </c>
      <c r="L67" s="12" t="str">
        <f t="shared" si="31"/>
        <v/>
      </c>
      <c r="M67" s="12" t="str">
        <f t="shared" si="31"/>
        <v/>
      </c>
      <c r="N67" s="12" t="str">
        <f t="shared" si="31"/>
        <v/>
      </c>
      <c r="O67" s="12" t="str">
        <f t="shared" si="31"/>
        <v/>
      </c>
      <c r="P67" s="12" t="str">
        <f t="shared" si="31"/>
        <v/>
      </c>
      <c r="Q67" s="12" t="str">
        <f t="shared" si="31"/>
        <v/>
      </c>
      <c r="R67" s="12" t="str">
        <f t="shared" si="31"/>
        <v/>
      </c>
      <c r="S67" s="12" t="str">
        <f t="shared" si="31"/>
        <v/>
      </c>
      <c r="T67" s="12" t="str">
        <f t="shared" si="31"/>
        <v/>
      </c>
      <c r="U67" s="12" t="str">
        <f t="shared" si="31"/>
        <v/>
      </c>
      <c r="V67" s="12" t="str">
        <f t="shared" si="31"/>
        <v/>
      </c>
      <c r="W67" s="12" t="str">
        <f t="shared" si="31"/>
        <v/>
      </c>
      <c r="X67" s="12" t="str">
        <f t="shared" si="31"/>
        <v/>
      </c>
      <c r="Y67" s="12" t="str">
        <f t="shared" si="31"/>
        <v/>
      </c>
      <c r="Z67" s="12" t="str">
        <f t="shared" si="31"/>
        <v/>
      </c>
      <c r="AA67" s="12" t="str">
        <f t="shared" si="31"/>
        <v/>
      </c>
      <c r="AB67" s="12" t="str">
        <f t="shared" si="31"/>
        <v/>
      </c>
      <c r="AC67" s="12" t="str">
        <f t="shared" si="31"/>
        <v/>
      </c>
      <c r="AD67" s="12" t="str">
        <f t="shared" si="31"/>
        <v/>
      </c>
      <c r="AE67" s="12" t="str">
        <f t="shared" si="31"/>
        <v/>
      </c>
      <c r="AF67" s="12" t="str">
        <f t="shared" si="31"/>
        <v/>
      </c>
      <c r="AG67" s="17" t="str">
        <f t="shared" si="31"/>
        <v/>
      </c>
      <c r="AH67" s="11">
        <f>COUNTIF(C67:AG67,"□")</f>
        <v>0</v>
      </c>
      <c r="AI67" s="17">
        <f>COUNTIF(C67:AG67,"休")</f>
        <v>0</v>
      </c>
      <c r="AJ67" s="1">
        <f>COUNTIF(C66:AG66,"土")-COUNTIFS(C66:AG66,"土",C67:AG67,"")+COUNTIF(C66:AG66,"日")-COUNTIFS(C66:AG66,"日",C67:AG67,"")</f>
        <v>0</v>
      </c>
    </row>
    <row r="68" spans="1:36">
      <c r="A68" s="56"/>
      <c r="B68" s="8" t="s">
        <v>4</v>
      </c>
      <c r="C68" s="6"/>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4"/>
      <c r="AH68" s="11">
        <f>COUNTIF(C68:AG68,"■")</f>
        <v>0</v>
      </c>
      <c r="AI68" s="17">
        <f>COUNTIF(C68:AG68,"休")+COUNTIF(C68:AG68,"雨")</f>
        <v>0</v>
      </c>
    </row>
    <row r="69" spans="1:36">
      <c r="A69" s="57"/>
      <c r="B69" s="9"/>
      <c r="C69" s="34"/>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5"/>
      <c r="AH69" s="7"/>
      <c r="AI69" s="5"/>
    </row>
    <row r="70" spans="1:36">
      <c r="A70" s="20">
        <f>IF(A67=12,1,0)+A66</f>
        <v>2021</v>
      </c>
      <c r="B70" s="13" t="s">
        <v>2</v>
      </c>
      <c r="C70" s="14" t="str">
        <f t="shared" ref="C70:AG70" si="32">IF(DAY(DATE($A70,$A71,C$5))=C$5,CHOOSE(WEEKDAY(DATE($A70,$A71,C$5)),"日","月","火","水","木","金","土"),"")</f>
        <v>日</v>
      </c>
      <c r="D70" s="15" t="str">
        <f t="shared" si="32"/>
        <v>月</v>
      </c>
      <c r="E70" s="15" t="str">
        <f t="shared" si="32"/>
        <v>火</v>
      </c>
      <c r="F70" s="15" t="str">
        <f t="shared" si="32"/>
        <v>水</v>
      </c>
      <c r="G70" s="15" t="str">
        <f t="shared" si="32"/>
        <v>木</v>
      </c>
      <c r="H70" s="15" t="str">
        <f t="shared" si="32"/>
        <v>金</v>
      </c>
      <c r="I70" s="15" t="str">
        <f t="shared" si="32"/>
        <v>土</v>
      </c>
      <c r="J70" s="15" t="str">
        <f t="shared" si="32"/>
        <v>日</v>
      </c>
      <c r="K70" s="15" t="str">
        <f t="shared" si="32"/>
        <v>月</v>
      </c>
      <c r="L70" s="15" t="str">
        <f t="shared" si="32"/>
        <v>火</v>
      </c>
      <c r="M70" s="15" t="str">
        <f t="shared" si="32"/>
        <v>水</v>
      </c>
      <c r="N70" s="15" t="str">
        <f t="shared" si="32"/>
        <v>木</v>
      </c>
      <c r="O70" s="15" t="str">
        <f t="shared" si="32"/>
        <v>金</v>
      </c>
      <c r="P70" s="15" t="str">
        <f t="shared" si="32"/>
        <v>土</v>
      </c>
      <c r="Q70" s="15" t="str">
        <f t="shared" si="32"/>
        <v>日</v>
      </c>
      <c r="R70" s="15" t="str">
        <f t="shared" si="32"/>
        <v>月</v>
      </c>
      <c r="S70" s="15" t="str">
        <f t="shared" si="32"/>
        <v>火</v>
      </c>
      <c r="T70" s="15" t="str">
        <f t="shared" si="32"/>
        <v>水</v>
      </c>
      <c r="U70" s="15" t="str">
        <f t="shared" si="32"/>
        <v>木</v>
      </c>
      <c r="V70" s="15" t="str">
        <f t="shared" si="32"/>
        <v>金</v>
      </c>
      <c r="W70" s="15" t="str">
        <f t="shared" si="32"/>
        <v>土</v>
      </c>
      <c r="X70" s="15" t="str">
        <f t="shared" si="32"/>
        <v>日</v>
      </c>
      <c r="Y70" s="15" t="str">
        <f t="shared" si="32"/>
        <v>月</v>
      </c>
      <c r="Z70" s="15" t="str">
        <f t="shared" si="32"/>
        <v>火</v>
      </c>
      <c r="AA70" s="15" t="str">
        <f t="shared" si="32"/>
        <v>水</v>
      </c>
      <c r="AB70" s="15" t="str">
        <f t="shared" si="32"/>
        <v>木</v>
      </c>
      <c r="AC70" s="15" t="str">
        <f t="shared" si="32"/>
        <v>金</v>
      </c>
      <c r="AD70" s="15" t="str">
        <f t="shared" si="32"/>
        <v>土</v>
      </c>
      <c r="AE70" s="15" t="str">
        <f t="shared" si="32"/>
        <v>日</v>
      </c>
      <c r="AF70" s="15" t="str">
        <f t="shared" si="32"/>
        <v>月</v>
      </c>
      <c r="AG70" s="16" t="str">
        <f t="shared" si="32"/>
        <v>火</v>
      </c>
      <c r="AH70" s="14" t="s">
        <v>13</v>
      </c>
      <c r="AI70" s="16" t="s">
        <v>19</v>
      </c>
      <c r="AJ70" s="1" t="s">
        <v>48</v>
      </c>
    </row>
    <row r="71" spans="1:36">
      <c r="A71" s="56">
        <f>IF(A67=12,0,A67)+1</f>
        <v>8</v>
      </c>
      <c r="B71" s="10" t="s">
        <v>3</v>
      </c>
      <c r="C71" s="11" t="str">
        <f t="shared" ref="C71:AG71" si="33">IF(C70="","",IF(AND(DATE($A70,$A71,C$5)&gt;=$M$3,DATE($A70,$A71,C$5)&lt;=$M$4),IF(AND(DATE($A70,$A71,C$5)&gt;=$P$3,DATE($A70,$A71,C$5)&lt;=$P$4),"",IF(AND(DATE($A70,$A71,C$5)&gt;=$S$3,DATE($A70,$A71,C$5)&lt;=$S$4),"",IF(AND(DATE($A70,$A71,C$5)&gt;=$V$3,DATE($A70,$A71,C$5)&lt;=$V$4),"",IF(AND(DATE($A70,$A71,C$5)&gt;=$Y$3,DATE($A70,$A71,C$5)&lt;=$Y$4),"",IF(AND(DATE($A70,$A71,C$5)&gt;=$AB$3,DATE($A70,$A71,C$5)&lt;=$AB$4),"",IF(AND(DATE($A70,$A71,C$5)&gt;=$AE$3,DATE($A70,$A71,C$5)&lt;=$AE$4),"",IF(AND(DATE($A70,$A71,C$5)&gt;=$AH$3,DATE($A70,$A71,C$5)&lt;=$AH$4),"",IF(OR(C70="土",C70="日"),"休","□")))))))),""))</f>
        <v/>
      </c>
      <c r="D71" s="12" t="str">
        <f t="shared" si="33"/>
        <v/>
      </c>
      <c r="E71" s="12" t="str">
        <f t="shared" si="33"/>
        <v/>
      </c>
      <c r="F71" s="12" t="str">
        <f t="shared" si="33"/>
        <v/>
      </c>
      <c r="G71" s="12" t="str">
        <f t="shared" si="33"/>
        <v/>
      </c>
      <c r="H71" s="12" t="str">
        <f t="shared" si="33"/>
        <v/>
      </c>
      <c r="I71" s="12" t="str">
        <f t="shared" si="33"/>
        <v/>
      </c>
      <c r="J71" s="12" t="str">
        <f t="shared" si="33"/>
        <v/>
      </c>
      <c r="K71" s="12" t="str">
        <f t="shared" si="33"/>
        <v/>
      </c>
      <c r="L71" s="12" t="str">
        <f t="shared" si="33"/>
        <v/>
      </c>
      <c r="M71" s="12" t="str">
        <f t="shared" si="33"/>
        <v/>
      </c>
      <c r="N71" s="12" t="str">
        <f t="shared" si="33"/>
        <v/>
      </c>
      <c r="O71" s="12" t="str">
        <f t="shared" si="33"/>
        <v/>
      </c>
      <c r="P71" s="12" t="str">
        <f t="shared" si="33"/>
        <v/>
      </c>
      <c r="Q71" s="12" t="str">
        <f t="shared" si="33"/>
        <v/>
      </c>
      <c r="R71" s="12" t="str">
        <f t="shared" si="33"/>
        <v/>
      </c>
      <c r="S71" s="12" t="str">
        <f t="shared" si="33"/>
        <v/>
      </c>
      <c r="T71" s="12" t="str">
        <f t="shared" si="33"/>
        <v/>
      </c>
      <c r="U71" s="12" t="str">
        <f t="shared" si="33"/>
        <v/>
      </c>
      <c r="V71" s="12" t="str">
        <f t="shared" si="33"/>
        <v/>
      </c>
      <c r="W71" s="12" t="str">
        <f t="shared" si="33"/>
        <v/>
      </c>
      <c r="X71" s="12" t="str">
        <f t="shared" si="33"/>
        <v/>
      </c>
      <c r="Y71" s="12" t="str">
        <f t="shared" si="33"/>
        <v/>
      </c>
      <c r="Z71" s="12" t="str">
        <f t="shared" si="33"/>
        <v/>
      </c>
      <c r="AA71" s="12" t="str">
        <f t="shared" si="33"/>
        <v/>
      </c>
      <c r="AB71" s="12" t="str">
        <f t="shared" si="33"/>
        <v/>
      </c>
      <c r="AC71" s="12" t="str">
        <f t="shared" si="33"/>
        <v/>
      </c>
      <c r="AD71" s="12" t="str">
        <f t="shared" si="33"/>
        <v/>
      </c>
      <c r="AE71" s="12" t="str">
        <f t="shared" si="33"/>
        <v/>
      </c>
      <c r="AF71" s="12" t="str">
        <f t="shared" si="33"/>
        <v/>
      </c>
      <c r="AG71" s="17" t="str">
        <f t="shared" si="33"/>
        <v/>
      </c>
      <c r="AH71" s="11">
        <f>COUNTIF(C71:AG71,"□")</f>
        <v>0</v>
      </c>
      <c r="AI71" s="17">
        <f>COUNTIF(C71:AG71,"休")</f>
        <v>0</v>
      </c>
      <c r="AJ71" s="1">
        <f>COUNTIF(C70:AG70,"土")-COUNTIFS(C70:AG70,"土",C71:AG71,"")+COUNTIF(C70:AG70,"日")-COUNTIFS(C70:AG70,"日",C71:AG71,"")</f>
        <v>0</v>
      </c>
    </row>
    <row r="72" spans="1:36">
      <c r="A72" s="56"/>
      <c r="B72" s="8" t="s">
        <v>4</v>
      </c>
      <c r="C72" s="6"/>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4"/>
      <c r="AH72" s="11">
        <f>COUNTIF(C72:AG72,"■")</f>
        <v>0</v>
      </c>
      <c r="AI72" s="17">
        <f>COUNTIF(C72:AG72,"休")+COUNTIF(C72:AG72,"雨")</f>
        <v>0</v>
      </c>
    </row>
    <row r="73" spans="1:36">
      <c r="A73" s="57"/>
      <c r="B73" s="9"/>
      <c r="C73" s="34"/>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5"/>
      <c r="AH73" s="7"/>
      <c r="AI73" s="5"/>
    </row>
    <row r="74" spans="1:36">
      <c r="A74" s="20">
        <f>IF(A71=12,1,0)+A70</f>
        <v>2021</v>
      </c>
      <c r="B74" s="13" t="s">
        <v>2</v>
      </c>
      <c r="C74" s="14" t="str">
        <f t="shared" ref="C74:AG74" si="34">IF(DAY(DATE($A74,$A75,C$5))=C$5,CHOOSE(WEEKDAY(DATE($A74,$A75,C$5)),"日","月","火","水","木","金","土"),"")</f>
        <v>水</v>
      </c>
      <c r="D74" s="15" t="str">
        <f t="shared" si="34"/>
        <v>木</v>
      </c>
      <c r="E74" s="15" t="str">
        <f t="shared" si="34"/>
        <v>金</v>
      </c>
      <c r="F74" s="15" t="str">
        <f t="shared" si="34"/>
        <v>土</v>
      </c>
      <c r="G74" s="15" t="str">
        <f t="shared" si="34"/>
        <v>日</v>
      </c>
      <c r="H74" s="15" t="str">
        <f t="shared" si="34"/>
        <v>月</v>
      </c>
      <c r="I74" s="15" t="str">
        <f t="shared" si="34"/>
        <v>火</v>
      </c>
      <c r="J74" s="15" t="str">
        <f t="shared" si="34"/>
        <v>水</v>
      </c>
      <c r="K74" s="15" t="str">
        <f t="shared" si="34"/>
        <v>木</v>
      </c>
      <c r="L74" s="15" t="str">
        <f t="shared" si="34"/>
        <v>金</v>
      </c>
      <c r="M74" s="15" t="str">
        <f t="shared" si="34"/>
        <v>土</v>
      </c>
      <c r="N74" s="15" t="str">
        <f t="shared" si="34"/>
        <v>日</v>
      </c>
      <c r="O74" s="15" t="str">
        <f t="shared" si="34"/>
        <v>月</v>
      </c>
      <c r="P74" s="15" t="str">
        <f t="shared" si="34"/>
        <v>火</v>
      </c>
      <c r="Q74" s="15" t="str">
        <f t="shared" si="34"/>
        <v>水</v>
      </c>
      <c r="R74" s="15" t="str">
        <f t="shared" si="34"/>
        <v>木</v>
      </c>
      <c r="S74" s="15" t="str">
        <f t="shared" si="34"/>
        <v>金</v>
      </c>
      <c r="T74" s="15" t="str">
        <f t="shared" si="34"/>
        <v>土</v>
      </c>
      <c r="U74" s="15" t="str">
        <f t="shared" si="34"/>
        <v>日</v>
      </c>
      <c r="V74" s="15" t="str">
        <f t="shared" si="34"/>
        <v>月</v>
      </c>
      <c r="W74" s="15" t="str">
        <f t="shared" si="34"/>
        <v>火</v>
      </c>
      <c r="X74" s="15" t="str">
        <f t="shared" si="34"/>
        <v>水</v>
      </c>
      <c r="Y74" s="15" t="str">
        <f t="shared" si="34"/>
        <v>木</v>
      </c>
      <c r="Z74" s="15" t="str">
        <f t="shared" si="34"/>
        <v>金</v>
      </c>
      <c r="AA74" s="15" t="str">
        <f t="shared" si="34"/>
        <v>土</v>
      </c>
      <c r="AB74" s="15" t="str">
        <f t="shared" si="34"/>
        <v>日</v>
      </c>
      <c r="AC74" s="15" t="str">
        <f t="shared" si="34"/>
        <v>月</v>
      </c>
      <c r="AD74" s="15" t="str">
        <f t="shared" si="34"/>
        <v>火</v>
      </c>
      <c r="AE74" s="15" t="str">
        <f t="shared" si="34"/>
        <v>水</v>
      </c>
      <c r="AF74" s="15" t="str">
        <f t="shared" si="34"/>
        <v>木</v>
      </c>
      <c r="AG74" s="16" t="str">
        <f t="shared" si="34"/>
        <v/>
      </c>
      <c r="AH74" s="14" t="s">
        <v>13</v>
      </c>
      <c r="AI74" s="16" t="s">
        <v>19</v>
      </c>
      <c r="AJ74" s="1" t="s">
        <v>48</v>
      </c>
    </row>
    <row r="75" spans="1:36">
      <c r="A75" s="56">
        <f>IF(A71=12,0,A71)+1</f>
        <v>9</v>
      </c>
      <c r="B75" s="10" t="s">
        <v>3</v>
      </c>
      <c r="C75" s="11" t="str">
        <f t="shared" ref="C75:AG75" si="35">IF(C74="","",IF(AND(DATE($A74,$A75,C$5)&gt;=$M$3,DATE($A74,$A75,C$5)&lt;=$M$4),IF(AND(DATE($A74,$A75,C$5)&gt;=$P$3,DATE($A74,$A75,C$5)&lt;=$P$4),"",IF(AND(DATE($A74,$A75,C$5)&gt;=$S$3,DATE($A74,$A75,C$5)&lt;=$S$4),"",IF(AND(DATE($A74,$A75,C$5)&gt;=$V$3,DATE($A74,$A75,C$5)&lt;=$V$4),"",IF(AND(DATE($A74,$A75,C$5)&gt;=$Y$3,DATE($A74,$A75,C$5)&lt;=$Y$4),"",IF(AND(DATE($A74,$A75,C$5)&gt;=$AB$3,DATE($A74,$A75,C$5)&lt;=$AB$4),"",IF(AND(DATE($A74,$A75,C$5)&gt;=$AE$3,DATE($A74,$A75,C$5)&lt;=$AE$4),"",IF(AND(DATE($A74,$A75,C$5)&gt;=$AH$3,DATE($A74,$A75,C$5)&lt;=$AH$4),"",IF(OR(C74="土",C74="日"),"休","□")))))))),""))</f>
        <v/>
      </c>
      <c r="D75" s="12" t="str">
        <f t="shared" si="35"/>
        <v/>
      </c>
      <c r="E75" s="12" t="str">
        <f t="shared" si="35"/>
        <v/>
      </c>
      <c r="F75" s="12" t="str">
        <f t="shared" si="35"/>
        <v/>
      </c>
      <c r="G75" s="12" t="str">
        <f t="shared" si="35"/>
        <v/>
      </c>
      <c r="H75" s="12" t="str">
        <f t="shared" si="35"/>
        <v/>
      </c>
      <c r="I75" s="12" t="str">
        <f t="shared" si="35"/>
        <v/>
      </c>
      <c r="J75" s="12" t="str">
        <f t="shared" si="35"/>
        <v/>
      </c>
      <c r="K75" s="12" t="str">
        <f t="shared" si="35"/>
        <v/>
      </c>
      <c r="L75" s="12" t="str">
        <f t="shared" si="35"/>
        <v/>
      </c>
      <c r="M75" s="12" t="str">
        <f t="shared" si="35"/>
        <v/>
      </c>
      <c r="N75" s="12" t="str">
        <f t="shared" si="35"/>
        <v/>
      </c>
      <c r="O75" s="12" t="str">
        <f t="shared" si="35"/>
        <v/>
      </c>
      <c r="P75" s="12" t="str">
        <f t="shared" si="35"/>
        <v/>
      </c>
      <c r="Q75" s="12" t="str">
        <f t="shared" si="35"/>
        <v/>
      </c>
      <c r="R75" s="12" t="str">
        <f t="shared" si="35"/>
        <v/>
      </c>
      <c r="S75" s="12" t="str">
        <f t="shared" si="35"/>
        <v/>
      </c>
      <c r="T75" s="12" t="str">
        <f t="shared" si="35"/>
        <v/>
      </c>
      <c r="U75" s="12" t="str">
        <f t="shared" si="35"/>
        <v/>
      </c>
      <c r="V75" s="12" t="str">
        <f t="shared" si="35"/>
        <v/>
      </c>
      <c r="W75" s="12" t="str">
        <f t="shared" si="35"/>
        <v/>
      </c>
      <c r="X75" s="12" t="str">
        <f t="shared" si="35"/>
        <v/>
      </c>
      <c r="Y75" s="12" t="str">
        <f t="shared" si="35"/>
        <v/>
      </c>
      <c r="Z75" s="12" t="str">
        <f t="shared" si="35"/>
        <v/>
      </c>
      <c r="AA75" s="12" t="str">
        <f t="shared" si="35"/>
        <v/>
      </c>
      <c r="AB75" s="12" t="str">
        <f t="shared" si="35"/>
        <v/>
      </c>
      <c r="AC75" s="12" t="str">
        <f t="shared" si="35"/>
        <v/>
      </c>
      <c r="AD75" s="12" t="str">
        <f t="shared" si="35"/>
        <v/>
      </c>
      <c r="AE75" s="12" t="str">
        <f t="shared" si="35"/>
        <v/>
      </c>
      <c r="AF75" s="12" t="str">
        <f t="shared" si="35"/>
        <v/>
      </c>
      <c r="AG75" s="17" t="str">
        <f t="shared" si="35"/>
        <v/>
      </c>
      <c r="AH75" s="11">
        <f>COUNTIF(C75:AG75,"□")</f>
        <v>0</v>
      </c>
      <c r="AI75" s="17">
        <f>COUNTIF(C75:AG75,"休")</f>
        <v>0</v>
      </c>
      <c r="AJ75" s="1">
        <f>COUNTIF(C74:AG74,"土")-COUNTIFS(C74:AG74,"土",C75:AG75,"")+COUNTIF(C74:AG74,"日")-COUNTIFS(C74:AG74,"日",C75:AG75,"")</f>
        <v>0</v>
      </c>
    </row>
    <row r="76" spans="1:36">
      <c r="A76" s="56"/>
      <c r="B76" s="8" t="s">
        <v>4</v>
      </c>
      <c r="C76" s="6"/>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4"/>
      <c r="AH76" s="11">
        <f>COUNTIF(C76:AG76,"■")</f>
        <v>0</v>
      </c>
      <c r="AI76" s="17">
        <f>COUNTIF(C76:AG76,"休")+COUNTIF(C76:AG76,"雨")</f>
        <v>0</v>
      </c>
    </row>
    <row r="77" spans="1:36">
      <c r="A77" s="57"/>
      <c r="B77" s="9"/>
      <c r="C77" s="34"/>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5"/>
      <c r="AH77" s="7"/>
      <c r="AI77" s="5"/>
    </row>
    <row r="78" spans="1:36">
      <c r="A78" s="20">
        <f>IF(A75=12,1,0)+A74</f>
        <v>2021</v>
      </c>
      <c r="B78" s="13" t="s">
        <v>2</v>
      </c>
      <c r="C78" s="14" t="str">
        <f t="shared" ref="C78:AG78" si="36">IF(DAY(DATE($A78,$A79,C$5))=C$5,CHOOSE(WEEKDAY(DATE($A78,$A79,C$5)),"日","月","火","水","木","金","土"),"")</f>
        <v>金</v>
      </c>
      <c r="D78" s="15" t="str">
        <f t="shared" si="36"/>
        <v>土</v>
      </c>
      <c r="E78" s="15" t="str">
        <f t="shared" si="36"/>
        <v>日</v>
      </c>
      <c r="F78" s="15" t="str">
        <f t="shared" si="36"/>
        <v>月</v>
      </c>
      <c r="G78" s="15" t="str">
        <f t="shared" si="36"/>
        <v>火</v>
      </c>
      <c r="H78" s="15" t="str">
        <f t="shared" si="36"/>
        <v>水</v>
      </c>
      <c r="I78" s="15" t="str">
        <f t="shared" si="36"/>
        <v>木</v>
      </c>
      <c r="J78" s="15" t="str">
        <f t="shared" si="36"/>
        <v>金</v>
      </c>
      <c r="K78" s="15" t="str">
        <f t="shared" si="36"/>
        <v>土</v>
      </c>
      <c r="L78" s="15" t="str">
        <f t="shared" si="36"/>
        <v>日</v>
      </c>
      <c r="M78" s="15" t="str">
        <f t="shared" si="36"/>
        <v>月</v>
      </c>
      <c r="N78" s="15" t="str">
        <f t="shared" si="36"/>
        <v>火</v>
      </c>
      <c r="O78" s="15" t="str">
        <f t="shared" si="36"/>
        <v>水</v>
      </c>
      <c r="P78" s="15" t="str">
        <f t="shared" si="36"/>
        <v>木</v>
      </c>
      <c r="Q78" s="15" t="str">
        <f t="shared" si="36"/>
        <v>金</v>
      </c>
      <c r="R78" s="15" t="str">
        <f t="shared" si="36"/>
        <v>土</v>
      </c>
      <c r="S78" s="15" t="str">
        <f t="shared" si="36"/>
        <v>日</v>
      </c>
      <c r="T78" s="15" t="str">
        <f t="shared" si="36"/>
        <v>月</v>
      </c>
      <c r="U78" s="15" t="str">
        <f t="shared" si="36"/>
        <v>火</v>
      </c>
      <c r="V78" s="15" t="str">
        <f t="shared" si="36"/>
        <v>水</v>
      </c>
      <c r="W78" s="15" t="str">
        <f t="shared" si="36"/>
        <v>木</v>
      </c>
      <c r="X78" s="15" t="str">
        <f t="shared" si="36"/>
        <v>金</v>
      </c>
      <c r="Y78" s="15" t="str">
        <f t="shared" si="36"/>
        <v>土</v>
      </c>
      <c r="Z78" s="15" t="str">
        <f t="shared" si="36"/>
        <v>日</v>
      </c>
      <c r="AA78" s="15" t="str">
        <f t="shared" si="36"/>
        <v>月</v>
      </c>
      <c r="AB78" s="15" t="str">
        <f t="shared" si="36"/>
        <v>火</v>
      </c>
      <c r="AC78" s="15" t="str">
        <f t="shared" si="36"/>
        <v>水</v>
      </c>
      <c r="AD78" s="15" t="str">
        <f t="shared" si="36"/>
        <v>木</v>
      </c>
      <c r="AE78" s="15" t="str">
        <f t="shared" si="36"/>
        <v>金</v>
      </c>
      <c r="AF78" s="15" t="str">
        <f t="shared" si="36"/>
        <v>土</v>
      </c>
      <c r="AG78" s="16" t="str">
        <f t="shared" si="36"/>
        <v>日</v>
      </c>
      <c r="AH78" s="14" t="s">
        <v>13</v>
      </c>
      <c r="AI78" s="16" t="s">
        <v>19</v>
      </c>
      <c r="AJ78" s="1" t="s">
        <v>48</v>
      </c>
    </row>
    <row r="79" spans="1:36">
      <c r="A79" s="56">
        <f>IF(A75=12,0,A75)+1</f>
        <v>10</v>
      </c>
      <c r="B79" s="10" t="s">
        <v>3</v>
      </c>
      <c r="C79" s="11" t="str">
        <f t="shared" ref="C79:AG79" si="37">IF(C78="","",IF(AND(DATE($A78,$A79,C$5)&gt;=$M$3,DATE($A78,$A79,C$5)&lt;=$M$4),IF(AND(DATE($A78,$A79,C$5)&gt;=$P$3,DATE($A78,$A79,C$5)&lt;=$P$4),"",IF(AND(DATE($A78,$A79,C$5)&gt;=$S$3,DATE($A78,$A79,C$5)&lt;=$S$4),"",IF(AND(DATE($A78,$A79,C$5)&gt;=$V$3,DATE($A78,$A79,C$5)&lt;=$V$4),"",IF(AND(DATE($A78,$A79,C$5)&gt;=$Y$3,DATE($A78,$A79,C$5)&lt;=$Y$4),"",IF(AND(DATE($A78,$A79,C$5)&gt;=$AB$3,DATE($A78,$A79,C$5)&lt;=$AB$4),"",IF(AND(DATE($A78,$A79,C$5)&gt;=$AE$3,DATE($A78,$A79,C$5)&lt;=$AE$4),"",IF(AND(DATE($A78,$A79,C$5)&gt;=$AH$3,DATE($A78,$A79,C$5)&lt;=$AH$4),"",IF(OR(C78="土",C78="日"),"休","□")))))))),""))</f>
        <v/>
      </c>
      <c r="D79" s="12" t="str">
        <f t="shared" si="37"/>
        <v/>
      </c>
      <c r="E79" s="12" t="str">
        <f t="shared" si="37"/>
        <v/>
      </c>
      <c r="F79" s="12" t="str">
        <f t="shared" si="37"/>
        <v/>
      </c>
      <c r="G79" s="12" t="str">
        <f t="shared" si="37"/>
        <v/>
      </c>
      <c r="H79" s="12" t="str">
        <f t="shared" si="37"/>
        <v/>
      </c>
      <c r="I79" s="12" t="str">
        <f t="shared" si="37"/>
        <v/>
      </c>
      <c r="J79" s="12" t="str">
        <f t="shared" si="37"/>
        <v/>
      </c>
      <c r="K79" s="12" t="str">
        <f t="shared" si="37"/>
        <v/>
      </c>
      <c r="L79" s="12" t="str">
        <f t="shared" si="37"/>
        <v/>
      </c>
      <c r="M79" s="12" t="str">
        <f t="shared" si="37"/>
        <v/>
      </c>
      <c r="N79" s="12" t="str">
        <f t="shared" si="37"/>
        <v/>
      </c>
      <c r="O79" s="12" t="str">
        <f t="shared" si="37"/>
        <v/>
      </c>
      <c r="P79" s="12" t="str">
        <f t="shared" si="37"/>
        <v/>
      </c>
      <c r="Q79" s="12" t="str">
        <f t="shared" si="37"/>
        <v/>
      </c>
      <c r="R79" s="12" t="str">
        <f t="shared" si="37"/>
        <v/>
      </c>
      <c r="S79" s="12" t="str">
        <f t="shared" si="37"/>
        <v/>
      </c>
      <c r="T79" s="12" t="str">
        <f t="shared" si="37"/>
        <v/>
      </c>
      <c r="U79" s="12" t="str">
        <f t="shared" si="37"/>
        <v/>
      </c>
      <c r="V79" s="12" t="str">
        <f t="shared" si="37"/>
        <v/>
      </c>
      <c r="W79" s="12" t="str">
        <f t="shared" si="37"/>
        <v/>
      </c>
      <c r="X79" s="12" t="str">
        <f t="shared" si="37"/>
        <v/>
      </c>
      <c r="Y79" s="12" t="str">
        <f t="shared" si="37"/>
        <v/>
      </c>
      <c r="Z79" s="12" t="str">
        <f t="shared" si="37"/>
        <v/>
      </c>
      <c r="AA79" s="12" t="str">
        <f t="shared" si="37"/>
        <v/>
      </c>
      <c r="AB79" s="12" t="str">
        <f t="shared" si="37"/>
        <v/>
      </c>
      <c r="AC79" s="12" t="str">
        <f t="shared" si="37"/>
        <v/>
      </c>
      <c r="AD79" s="12" t="str">
        <f t="shared" si="37"/>
        <v/>
      </c>
      <c r="AE79" s="12" t="str">
        <f t="shared" si="37"/>
        <v/>
      </c>
      <c r="AF79" s="12" t="str">
        <f t="shared" si="37"/>
        <v/>
      </c>
      <c r="AG79" s="17" t="str">
        <f t="shared" si="37"/>
        <v/>
      </c>
      <c r="AH79" s="11">
        <f>COUNTIF(C79:AG79,"□")</f>
        <v>0</v>
      </c>
      <c r="AI79" s="17">
        <f>COUNTIF(C79:AG79,"休")</f>
        <v>0</v>
      </c>
      <c r="AJ79" s="1">
        <f>COUNTIF(C78:AG78,"土")-COUNTIFS(C78:AG78,"土",C79:AG79,"")+COUNTIF(C78:AG78,"日")-COUNTIFS(C78:AG78,"日",C79:AG79,"")</f>
        <v>0</v>
      </c>
    </row>
    <row r="80" spans="1:36">
      <c r="A80" s="56"/>
      <c r="B80" s="8" t="s">
        <v>4</v>
      </c>
      <c r="C80" s="6"/>
      <c r="D80" s="3"/>
      <c r="E80" s="3"/>
      <c r="F80" s="3"/>
      <c r="G80" s="3" t="s">
        <v>37</v>
      </c>
      <c r="H80" s="3"/>
      <c r="I80" s="3"/>
      <c r="J80" s="3"/>
      <c r="K80" s="3"/>
      <c r="L80" s="3"/>
      <c r="M80" s="3"/>
      <c r="N80" s="3"/>
      <c r="O80" s="3"/>
      <c r="P80" s="3"/>
      <c r="Q80" s="3"/>
      <c r="R80" s="3"/>
      <c r="S80" s="3"/>
      <c r="T80" s="3"/>
      <c r="U80" s="3"/>
      <c r="V80" s="3"/>
      <c r="W80" s="3"/>
      <c r="X80" s="3"/>
      <c r="Y80" s="3"/>
      <c r="Z80" s="3"/>
      <c r="AA80" s="3"/>
      <c r="AB80" s="3"/>
      <c r="AC80" s="3"/>
      <c r="AD80" s="3"/>
      <c r="AE80" s="3"/>
      <c r="AF80" s="3"/>
      <c r="AG80" s="4"/>
      <c r="AH80" s="11">
        <f>COUNTIF(C80:AG80,"■")</f>
        <v>1</v>
      </c>
      <c r="AI80" s="17">
        <f>COUNTIF(C80:AG80,"休")+COUNTIF(C80:AG80,"雨")</f>
        <v>0</v>
      </c>
    </row>
    <row r="81" spans="1:36">
      <c r="A81" s="57"/>
      <c r="B81" s="9"/>
      <c r="C81" s="34"/>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5"/>
      <c r="AH81" s="7"/>
      <c r="AI81" s="5"/>
    </row>
    <row r="82" spans="1:36">
      <c r="A82" s="20">
        <f>IF(A79=12,1,0)+A78</f>
        <v>2021</v>
      </c>
      <c r="B82" s="13" t="s">
        <v>2</v>
      </c>
      <c r="C82" s="14" t="str">
        <f t="shared" ref="C82:AG82" si="38">IF(DAY(DATE($A82,$A83,C$5))=C$5,CHOOSE(WEEKDAY(DATE($A82,$A83,C$5)),"日","月","火","水","木","金","土"),"")</f>
        <v>月</v>
      </c>
      <c r="D82" s="15" t="str">
        <f t="shared" si="38"/>
        <v>火</v>
      </c>
      <c r="E82" s="15" t="str">
        <f t="shared" si="38"/>
        <v>水</v>
      </c>
      <c r="F82" s="15" t="str">
        <f t="shared" si="38"/>
        <v>木</v>
      </c>
      <c r="G82" s="15" t="str">
        <f t="shared" si="38"/>
        <v>金</v>
      </c>
      <c r="H82" s="15" t="str">
        <f t="shared" si="38"/>
        <v>土</v>
      </c>
      <c r="I82" s="15" t="str">
        <f t="shared" si="38"/>
        <v>日</v>
      </c>
      <c r="J82" s="15" t="str">
        <f t="shared" si="38"/>
        <v>月</v>
      </c>
      <c r="K82" s="15" t="str">
        <f t="shared" si="38"/>
        <v>火</v>
      </c>
      <c r="L82" s="15" t="str">
        <f t="shared" si="38"/>
        <v>水</v>
      </c>
      <c r="M82" s="15" t="str">
        <f t="shared" si="38"/>
        <v>木</v>
      </c>
      <c r="N82" s="15" t="str">
        <f t="shared" si="38"/>
        <v>金</v>
      </c>
      <c r="O82" s="15" t="str">
        <f t="shared" si="38"/>
        <v>土</v>
      </c>
      <c r="P82" s="15" t="str">
        <f t="shared" si="38"/>
        <v>日</v>
      </c>
      <c r="Q82" s="15" t="str">
        <f t="shared" si="38"/>
        <v>月</v>
      </c>
      <c r="R82" s="15" t="str">
        <f t="shared" si="38"/>
        <v>火</v>
      </c>
      <c r="S82" s="15" t="str">
        <f t="shared" si="38"/>
        <v>水</v>
      </c>
      <c r="T82" s="15" t="str">
        <f t="shared" si="38"/>
        <v>木</v>
      </c>
      <c r="U82" s="15" t="str">
        <f t="shared" si="38"/>
        <v>金</v>
      </c>
      <c r="V82" s="15" t="str">
        <f t="shared" si="38"/>
        <v>土</v>
      </c>
      <c r="W82" s="15" t="str">
        <f t="shared" si="38"/>
        <v>日</v>
      </c>
      <c r="X82" s="15" t="str">
        <f t="shared" si="38"/>
        <v>月</v>
      </c>
      <c r="Y82" s="15" t="str">
        <f t="shared" si="38"/>
        <v>火</v>
      </c>
      <c r="Z82" s="15" t="str">
        <f t="shared" si="38"/>
        <v>水</v>
      </c>
      <c r="AA82" s="15" t="str">
        <f t="shared" si="38"/>
        <v>木</v>
      </c>
      <c r="AB82" s="15" t="str">
        <f t="shared" si="38"/>
        <v>金</v>
      </c>
      <c r="AC82" s="15" t="str">
        <f t="shared" si="38"/>
        <v>土</v>
      </c>
      <c r="AD82" s="15" t="str">
        <f t="shared" si="38"/>
        <v>日</v>
      </c>
      <c r="AE82" s="15" t="str">
        <f t="shared" si="38"/>
        <v>月</v>
      </c>
      <c r="AF82" s="15" t="str">
        <f t="shared" si="38"/>
        <v>火</v>
      </c>
      <c r="AG82" s="16" t="str">
        <f t="shared" si="38"/>
        <v/>
      </c>
      <c r="AH82" s="14" t="s">
        <v>13</v>
      </c>
      <c r="AI82" s="16" t="s">
        <v>19</v>
      </c>
      <c r="AJ82" s="1" t="s">
        <v>48</v>
      </c>
    </row>
    <row r="83" spans="1:36">
      <c r="A83" s="56">
        <f>IF(A79=12,0,A79)+1</f>
        <v>11</v>
      </c>
      <c r="B83" s="10" t="s">
        <v>3</v>
      </c>
      <c r="C83" s="11" t="str">
        <f t="shared" ref="C83:AG83" si="39">IF(C82="","",IF(AND(DATE($A82,$A83,C$5)&gt;=$M$3,DATE($A82,$A83,C$5)&lt;=$M$4),IF(AND(DATE($A82,$A83,C$5)&gt;=$P$3,DATE($A82,$A83,C$5)&lt;=$P$4),"",IF(AND(DATE($A82,$A83,C$5)&gt;=$S$3,DATE($A82,$A83,C$5)&lt;=$S$4),"",IF(AND(DATE($A82,$A83,C$5)&gt;=$V$3,DATE($A82,$A83,C$5)&lt;=$V$4),"",IF(AND(DATE($A82,$A83,C$5)&gt;=$Y$3,DATE($A82,$A83,C$5)&lt;=$Y$4),"",IF(AND(DATE($A82,$A83,C$5)&gt;=$AB$3,DATE($A82,$A83,C$5)&lt;=$AB$4),"",IF(AND(DATE($A82,$A83,C$5)&gt;=$AE$3,DATE($A82,$A83,C$5)&lt;=$AE$4),"",IF(AND(DATE($A82,$A83,C$5)&gt;=$AH$3,DATE($A82,$A83,C$5)&lt;=$AH$4),"",IF(OR(C82="土",C82="日"),"休","□")))))))),""))</f>
        <v/>
      </c>
      <c r="D83" s="12" t="str">
        <f t="shared" si="39"/>
        <v/>
      </c>
      <c r="E83" s="12" t="str">
        <f t="shared" si="39"/>
        <v/>
      </c>
      <c r="F83" s="12" t="str">
        <f t="shared" si="39"/>
        <v/>
      </c>
      <c r="G83" s="12" t="str">
        <f t="shared" si="39"/>
        <v/>
      </c>
      <c r="H83" s="12" t="str">
        <f t="shared" si="39"/>
        <v/>
      </c>
      <c r="I83" s="12" t="str">
        <f t="shared" si="39"/>
        <v/>
      </c>
      <c r="J83" s="12" t="str">
        <f t="shared" si="39"/>
        <v/>
      </c>
      <c r="K83" s="12" t="str">
        <f t="shared" si="39"/>
        <v/>
      </c>
      <c r="L83" s="12" t="str">
        <f t="shared" si="39"/>
        <v/>
      </c>
      <c r="M83" s="12" t="str">
        <f t="shared" si="39"/>
        <v/>
      </c>
      <c r="N83" s="12" t="str">
        <f t="shared" si="39"/>
        <v/>
      </c>
      <c r="O83" s="12" t="str">
        <f t="shared" si="39"/>
        <v/>
      </c>
      <c r="P83" s="12" t="str">
        <f t="shared" si="39"/>
        <v/>
      </c>
      <c r="Q83" s="12" t="str">
        <f t="shared" si="39"/>
        <v/>
      </c>
      <c r="R83" s="12" t="str">
        <f t="shared" si="39"/>
        <v/>
      </c>
      <c r="S83" s="12" t="str">
        <f t="shared" si="39"/>
        <v/>
      </c>
      <c r="T83" s="12" t="str">
        <f t="shared" si="39"/>
        <v/>
      </c>
      <c r="U83" s="12" t="str">
        <f t="shared" si="39"/>
        <v/>
      </c>
      <c r="V83" s="12" t="str">
        <f t="shared" si="39"/>
        <v/>
      </c>
      <c r="W83" s="12" t="str">
        <f t="shared" si="39"/>
        <v/>
      </c>
      <c r="X83" s="12" t="str">
        <f t="shared" si="39"/>
        <v/>
      </c>
      <c r="Y83" s="12" t="str">
        <f t="shared" si="39"/>
        <v/>
      </c>
      <c r="Z83" s="12" t="str">
        <f t="shared" si="39"/>
        <v/>
      </c>
      <c r="AA83" s="12" t="str">
        <f t="shared" si="39"/>
        <v/>
      </c>
      <c r="AB83" s="12" t="str">
        <f t="shared" si="39"/>
        <v/>
      </c>
      <c r="AC83" s="12" t="str">
        <f t="shared" si="39"/>
        <v/>
      </c>
      <c r="AD83" s="12" t="str">
        <f t="shared" si="39"/>
        <v/>
      </c>
      <c r="AE83" s="12" t="str">
        <f t="shared" si="39"/>
        <v/>
      </c>
      <c r="AF83" s="12" t="str">
        <f t="shared" si="39"/>
        <v/>
      </c>
      <c r="AG83" s="17" t="str">
        <f t="shared" si="39"/>
        <v/>
      </c>
      <c r="AH83" s="11">
        <f>COUNTIF(C83:AG83,"□")</f>
        <v>0</v>
      </c>
      <c r="AI83" s="17">
        <f>COUNTIF(C83:AG83,"休")</f>
        <v>0</v>
      </c>
      <c r="AJ83" s="1">
        <f>COUNTIF(C82:AG82,"土")-COUNTIFS(C82:AG82,"土",C83:AG83,"")+COUNTIF(C82:AG82,"日")-COUNTIFS(C82:AG82,"日",C83:AG83,"")</f>
        <v>0</v>
      </c>
    </row>
    <row r="84" spans="1:36">
      <c r="A84" s="56"/>
      <c r="B84" s="8" t="s">
        <v>4</v>
      </c>
      <c r="C84" s="6"/>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4"/>
      <c r="AH84" s="11">
        <f>COUNTIF(C84:AG84,"■")</f>
        <v>0</v>
      </c>
      <c r="AI84" s="17">
        <f>COUNTIF(C84:AG84,"休")+COUNTIF(C84:AG84,"雨")</f>
        <v>0</v>
      </c>
    </row>
    <row r="85" spans="1:36">
      <c r="A85" s="57"/>
      <c r="B85" s="9"/>
      <c r="C85" s="34"/>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5"/>
      <c r="AH85" s="7"/>
      <c r="AI85" s="5"/>
    </row>
    <row r="86" spans="1:36">
      <c r="A86" s="20">
        <f>IF(A83=12,1,0)+A82</f>
        <v>2021</v>
      </c>
      <c r="B86" s="13" t="s">
        <v>2</v>
      </c>
      <c r="C86" s="14" t="str">
        <f t="shared" ref="C86:AG86" si="40">IF(DAY(DATE($A86,$A87,C$5))=C$5,CHOOSE(WEEKDAY(DATE($A86,$A87,C$5)),"日","月","火","水","木","金","土"),"")</f>
        <v>水</v>
      </c>
      <c r="D86" s="15" t="str">
        <f t="shared" si="40"/>
        <v>木</v>
      </c>
      <c r="E86" s="15" t="str">
        <f t="shared" si="40"/>
        <v>金</v>
      </c>
      <c r="F86" s="15" t="str">
        <f t="shared" si="40"/>
        <v>土</v>
      </c>
      <c r="G86" s="15" t="str">
        <f t="shared" si="40"/>
        <v>日</v>
      </c>
      <c r="H86" s="15" t="str">
        <f t="shared" si="40"/>
        <v>月</v>
      </c>
      <c r="I86" s="15" t="str">
        <f t="shared" si="40"/>
        <v>火</v>
      </c>
      <c r="J86" s="15" t="str">
        <f t="shared" si="40"/>
        <v>水</v>
      </c>
      <c r="K86" s="15" t="str">
        <f t="shared" si="40"/>
        <v>木</v>
      </c>
      <c r="L86" s="15" t="str">
        <f t="shared" si="40"/>
        <v>金</v>
      </c>
      <c r="M86" s="15" t="str">
        <f t="shared" si="40"/>
        <v>土</v>
      </c>
      <c r="N86" s="15" t="str">
        <f t="shared" si="40"/>
        <v>日</v>
      </c>
      <c r="O86" s="15" t="str">
        <f t="shared" si="40"/>
        <v>月</v>
      </c>
      <c r="P86" s="15" t="str">
        <f t="shared" si="40"/>
        <v>火</v>
      </c>
      <c r="Q86" s="15" t="str">
        <f t="shared" si="40"/>
        <v>水</v>
      </c>
      <c r="R86" s="15" t="str">
        <f t="shared" si="40"/>
        <v>木</v>
      </c>
      <c r="S86" s="15" t="str">
        <f t="shared" si="40"/>
        <v>金</v>
      </c>
      <c r="T86" s="15" t="str">
        <f t="shared" si="40"/>
        <v>土</v>
      </c>
      <c r="U86" s="15" t="str">
        <f t="shared" si="40"/>
        <v>日</v>
      </c>
      <c r="V86" s="15" t="str">
        <f t="shared" si="40"/>
        <v>月</v>
      </c>
      <c r="W86" s="15" t="str">
        <f t="shared" si="40"/>
        <v>火</v>
      </c>
      <c r="X86" s="15" t="str">
        <f t="shared" si="40"/>
        <v>水</v>
      </c>
      <c r="Y86" s="15" t="str">
        <f t="shared" si="40"/>
        <v>木</v>
      </c>
      <c r="Z86" s="15" t="str">
        <f t="shared" si="40"/>
        <v>金</v>
      </c>
      <c r="AA86" s="15" t="str">
        <f t="shared" si="40"/>
        <v>土</v>
      </c>
      <c r="AB86" s="15" t="str">
        <f t="shared" si="40"/>
        <v>日</v>
      </c>
      <c r="AC86" s="15" t="str">
        <f t="shared" si="40"/>
        <v>月</v>
      </c>
      <c r="AD86" s="15" t="str">
        <f t="shared" si="40"/>
        <v>火</v>
      </c>
      <c r="AE86" s="15" t="str">
        <f t="shared" si="40"/>
        <v>水</v>
      </c>
      <c r="AF86" s="15" t="str">
        <f t="shared" si="40"/>
        <v>木</v>
      </c>
      <c r="AG86" s="16" t="str">
        <f t="shared" si="40"/>
        <v>金</v>
      </c>
      <c r="AH86" s="14" t="s">
        <v>13</v>
      </c>
      <c r="AI86" s="16" t="s">
        <v>19</v>
      </c>
      <c r="AJ86" s="1" t="s">
        <v>48</v>
      </c>
    </row>
    <row r="87" spans="1:36">
      <c r="A87" s="56">
        <f>IF(A83=12,0,A83)+1</f>
        <v>12</v>
      </c>
      <c r="B87" s="10" t="s">
        <v>3</v>
      </c>
      <c r="C87" s="11" t="str">
        <f t="shared" ref="C87:AG87" si="41">IF(C86="","",IF(AND(DATE($A86,$A87,C$5)&gt;=$M$3,DATE($A86,$A87,C$5)&lt;=$M$4),IF(AND(DATE($A86,$A87,C$5)&gt;=$P$3,DATE($A86,$A87,C$5)&lt;=$P$4),"",IF(AND(DATE($A86,$A87,C$5)&gt;=$S$3,DATE($A86,$A87,C$5)&lt;=$S$4),"",IF(AND(DATE($A86,$A87,C$5)&gt;=$V$3,DATE($A86,$A87,C$5)&lt;=$V$4),"",IF(AND(DATE($A86,$A87,C$5)&gt;=$Y$3,DATE($A86,$A87,C$5)&lt;=$Y$4),"",IF(AND(DATE($A86,$A87,C$5)&gt;=$AB$3,DATE($A86,$A87,C$5)&lt;=$AB$4),"",IF(AND(DATE($A86,$A87,C$5)&gt;=$AE$3,DATE($A86,$A87,C$5)&lt;=$AE$4),"",IF(AND(DATE($A86,$A87,C$5)&gt;=$AH$3,DATE($A86,$A87,C$5)&lt;=$AH$4),"",IF(OR(C86="土",C86="日"),"休","□")))))))),""))</f>
        <v/>
      </c>
      <c r="D87" s="12" t="str">
        <f t="shared" si="41"/>
        <v/>
      </c>
      <c r="E87" s="12" t="str">
        <f t="shared" si="41"/>
        <v/>
      </c>
      <c r="F87" s="12" t="str">
        <f t="shared" si="41"/>
        <v/>
      </c>
      <c r="G87" s="12" t="str">
        <f t="shared" si="41"/>
        <v/>
      </c>
      <c r="H87" s="12" t="str">
        <f t="shared" si="41"/>
        <v/>
      </c>
      <c r="I87" s="12" t="str">
        <f t="shared" si="41"/>
        <v/>
      </c>
      <c r="J87" s="12" t="str">
        <f t="shared" si="41"/>
        <v/>
      </c>
      <c r="K87" s="12" t="str">
        <f t="shared" si="41"/>
        <v/>
      </c>
      <c r="L87" s="12" t="str">
        <f t="shared" si="41"/>
        <v/>
      </c>
      <c r="M87" s="12" t="str">
        <f t="shared" si="41"/>
        <v/>
      </c>
      <c r="N87" s="12" t="str">
        <f t="shared" si="41"/>
        <v/>
      </c>
      <c r="O87" s="12" t="str">
        <f t="shared" si="41"/>
        <v/>
      </c>
      <c r="P87" s="12" t="str">
        <f t="shared" si="41"/>
        <v/>
      </c>
      <c r="Q87" s="12" t="str">
        <f t="shared" si="41"/>
        <v/>
      </c>
      <c r="R87" s="12" t="str">
        <f t="shared" si="41"/>
        <v/>
      </c>
      <c r="S87" s="12" t="str">
        <f t="shared" si="41"/>
        <v/>
      </c>
      <c r="T87" s="12" t="str">
        <f t="shared" si="41"/>
        <v/>
      </c>
      <c r="U87" s="12" t="str">
        <f t="shared" si="41"/>
        <v/>
      </c>
      <c r="V87" s="12" t="str">
        <f t="shared" si="41"/>
        <v/>
      </c>
      <c r="W87" s="12" t="str">
        <f t="shared" si="41"/>
        <v/>
      </c>
      <c r="X87" s="12" t="str">
        <f t="shared" si="41"/>
        <v/>
      </c>
      <c r="Y87" s="12" t="str">
        <f t="shared" si="41"/>
        <v/>
      </c>
      <c r="Z87" s="12" t="str">
        <f t="shared" si="41"/>
        <v/>
      </c>
      <c r="AA87" s="12" t="str">
        <f t="shared" si="41"/>
        <v/>
      </c>
      <c r="AB87" s="12" t="str">
        <f t="shared" si="41"/>
        <v/>
      </c>
      <c r="AC87" s="12" t="str">
        <f t="shared" si="41"/>
        <v/>
      </c>
      <c r="AD87" s="12" t="str">
        <f t="shared" si="41"/>
        <v/>
      </c>
      <c r="AE87" s="12" t="str">
        <f t="shared" si="41"/>
        <v/>
      </c>
      <c r="AF87" s="12" t="str">
        <f t="shared" si="41"/>
        <v/>
      </c>
      <c r="AG87" s="17" t="str">
        <f t="shared" si="41"/>
        <v/>
      </c>
      <c r="AH87" s="11">
        <f>COUNTIF(C87:AG87,"□")</f>
        <v>0</v>
      </c>
      <c r="AI87" s="17">
        <f>COUNTIF(C87:AG87,"休")</f>
        <v>0</v>
      </c>
      <c r="AJ87" s="1">
        <f>COUNTIF(C86:AG86,"土")-COUNTIFS(C86:AG86,"土",C87:AG87,"")+COUNTIF(C86:AG86,"日")-COUNTIFS(C86:AG86,"日",C87:AG87,"")</f>
        <v>0</v>
      </c>
    </row>
    <row r="88" spans="1:36">
      <c r="A88" s="56"/>
      <c r="B88" s="8" t="s">
        <v>4</v>
      </c>
      <c r="C88" s="6"/>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4"/>
      <c r="AH88" s="11">
        <f>COUNTIF(C88:AG88,"■")</f>
        <v>0</v>
      </c>
      <c r="AI88" s="17">
        <f>COUNTIF(C88:AG88,"休")+COUNTIF(C88:AG88,"雨")</f>
        <v>0</v>
      </c>
    </row>
    <row r="89" spans="1:36">
      <c r="A89" s="57"/>
      <c r="B89" s="9"/>
      <c r="C89" s="34"/>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5"/>
      <c r="AH89" s="7"/>
      <c r="AI89" s="5"/>
    </row>
    <row r="90" spans="1:36">
      <c r="A90" s="20">
        <f>IF(A87=12,1,0)+A86</f>
        <v>2022</v>
      </c>
      <c r="B90" s="13" t="s">
        <v>2</v>
      </c>
      <c r="C90" s="14" t="str">
        <f t="shared" ref="C90:AG90" si="42">IF(DAY(DATE($A90,$A91,C$5))=C$5,CHOOSE(WEEKDAY(DATE($A90,$A91,C$5)),"日","月","火","水","木","金","土"),"")</f>
        <v>土</v>
      </c>
      <c r="D90" s="15" t="str">
        <f t="shared" si="42"/>
        <v>日</v>
      </c>
      <c r="E90" s="15" t="str">
        <f t="shared" si="42"/>
        <v>月</v>
      </c>
      <c r="F90" s="15" t="str">
        <f t="shared" si="42"/>
        <v>火</v>
      </c>
      <c r="G90" s="15" t="str">
        <f t="shared" si="42"/>
        <v>水</v>
      </c>
      <c r="H90" s="15" t="str">
        <f t="shared" si="42"/>
        <v>木</v>
      </c>
      <c r="I90" s="15" t="str">
        <f t="shared" si="42"/>
        <v>金</v>
      </c>
      <c r="J90" s="15" t="str">
        <f t="shared" si="42"/>
        <v>土</v>
      </c>
      <c r="K90" s="15" t="str">
        <f t="shared" si="42"/>
        <v>日</v>
      </c>
      <c r="L90" s="15" t="str">
        <f t="shared" si="42"/>
        <v>月</v>
      </c>
      <c r="M90" s="15" t="str">
        <f t="shared" si="42"/>
        <v>火</v>
      </c>
      <c r="N90" s="15" t="str">
        <f t="shared" si="42"/>
        <v>水</v>
      </c>
      <c r="O90" s="15" t="str">
        <f t="shared" si="42"/>
        <v>木</v>
      </c>
      <c r="P90" s="15" t="str">
        <f t="shared" si="42"/>
        <v>金</v>
      </c>
      <c r="Q90" s="15" t="str">
        <f t="shared" si="42"/>
        <v>土</v>
      </c>
      <c r="R90" s="15" t="str">
        <f t="shared" si="42"/>
        <v>日</v>
      </c>
      <c r="S90" s="15" t="str">
        <f t="shared" si="42"/>
        <v>月</v>
      </c>
      <c r="T90" s="15" t="str">
        <f t="shared" si="42"/>
        <v>火</v>
      </c>
      <c r="U90" s="15" t="str">
        <f t="shared" si="42"/>
        <v>水</v>
      </c>
      <c r="V90" s="15" t="str">
        <f t="shared" si="42"/>
        <v>木</v>
      </c>
      <c r="W90" s="15" t="str">
        <f t="shared" si="42"/>
        <v>金</v>
      </c>
      <c r="X90" s="15" t="str">
        <f t="shared" si="42"/>
        <v>土</v>
      </c>
      <c r="Y90" s="15" t="str">
        <f t="shared" si="42"/>
        <v>日</v>
      </c>
      <c r="Z90" s="15" t="str">
        <f t="shared" si="42"/>
        <v>月</v>
      </c>
      <c r="AA90" s="15" t="str">
        <f t="shared" si="42"/>
        <v>火</v>
      </c>
      <c r="AB90" s="15" t="str">
        <f t="shared" si="42"/>
        <v>水</v>
      </c>
      <c r="AC90" s="15" t="str">
        <f t="shared" si="42"/>
        <v>木</v>
      </c>
      <c r="AD90" s="15" t="str">
        <f t="shared" si="42"/>
        <v>金</v>
      </c>
      <c r="AE90" s="15" t="str">
        <f t="shared" si="42"/>
        <v>土</v>
      </c>
      <c r="AF90" s="15" t="str">
        <f t="shared" si="42"/>
        <v>日</v>
      </c>
      <c r="AG90" s="16" t="str">
        <f t="shared" si="42"/>
        <v>月</v>
      </c>
      <c r="AH90" s="14" t="s">
        <v>13</v>
      </c>
      <c r="AI90" s="16" t="s">
        <v>19</v>
      </c>
      <c r="AJ90" s="1" t="s">
        <v>48</v>
      </c>
    </row>
    <row r="91" spans="1:36">
      <c r="A91" s="56">
        <f>IF(A87=12,0,A87)+1</f>
        <v>1</v>
      </c>
      <c r="B91" s="10" t="s">
        <v>3</v>
      </c>
      <c r="C91" s="11" t="str">
        <f t="shared" ref="C91:AG91" si="43">IF(C90="","",IF(AND(DATE($A90,$A91,C$5)&gt;=$M$3,DATE($A90,$A91,C$5)&lt;=$M$4),IF(AND(DATE($A90,$A91,C$5)&gt;=$P$3,DATE($A90,$A91,C$5)&lt;=$P$4),"",IF(AND(DATE($A90,$A91,C$5)&gt;=$S$3,DATE($A90,$A91,C$5)&lt;=$S$4),"",IF(AND(DATE($A90,$A91,C$5)&gt;=$V$3,DATE($A90,$A91,C$5)&lt;=$V$4),"",IF(AND(DATE($A90,$A91,C$5)&gt;=$Y$3,DATE($A90,$A91,C$5)&lt;=$Y$4),"",IF(AND(DATE($A90,$A91,C$5)&gt;=$AB$3,DATE($A90,$A91,C$5)&lt;=$AB$4),"",IF(AND(DATE($A90,$A91,C$5)&gt;=$AE$3,DATE($A90,$A91,C$5)&lt;=$AE$4),"",IF(AND(DATE($A90,$A91,C$5)&gt;=$AH$3,DATE($A90,$A91,C$5)&lt;=$AH$4),"",IF(OR(C90="土",C90="日"),"休","□")))))))),""))</f>
        <v/>
      </c>
      <c r="D91" s="12" t="str">
        <f t="shared" si="43"/>
        <v/>
      </c>
      <c r="E91" s="12" t="str">
        <f t="shared" si="43"/>
        <v/>
      </c>
      <c r="F91" s="12" t="str">
        <f t="shared" si="43"/>
        <v/>
      </c>
      <c r="G91" s="12" t="str">
        <f t="shared" si="43"/>
        <v/>
      </c>
      <c r="H91" s="12" t="str">
        <f t="shared" si="43"/>
        <v/>
      </c>
      <c r="I91" s="12" t="str">
        <f t="shared" si="43"/>
        <v/>
      </c>
      <c r="J91" s="12" t="str">
        <f t="shared" si="43"/>
        <v/>
      </c>
      <c r="K91" s="12" t="str">
        <f t="shared" si="43"/>
        <v/>
      </c>
      <c r="L91" s="12" t="str">
        <f t="shared" si="43"/>
        <v/>
      </c>
      <c r="M91" s="12" t="str">
        <f t="shared" si="43"/>
        <v/>
      </c>
      <c r="N91" s="12" t="str">
        <f t="shared" si="43"/>
        <v/>
      </c>
      <c r="O91" s="12" t="str">
        <f t="shared" si="43"/>
        <v/>
      </c>
      <c r="P91" s="12" t="str">
        <f t="shared" si="43"/>
        <v/>
      </c>
      <c r="Q91" s="12" t="str">
        <f t="shared" si="43"/>
        <v/>
      </c>
      <c r="R91" s="12" t="str">
        <f t="shared" si="43"/>
        <v/>
      </c>
      <c r="S91" s="12" t="str">
        <f t="shared" si="43"/>
        <v/>
      </c>
      <c r="T91" s="12" t="str">
        <f t="shared" si="43"/>
        <v/>
      </c>
      <c r="U91" s="12" t="str">
        <f t="shared" si="43"/>
        <v/>
      </c>
      <c r="V91" s="12" t="str">
        <f t="shared" si="43"/>
        <v/>
      </c>
      <c r="W91" s="12" t="str">
        <f t="shared" si="43"/>
        <v/>
      </c>
      <c r="X91" s="12" t="str">
        <f t="shared" si="43"/>
        <v/>
      </c>
      <c r="Y91" s="12" t="str">
        <f t="shared" si="43"/>
        <v/>
      </c>
      <c r="Z91" s="12" t="str">
        <f t="shared" si="43"/>
        <v/>
      </c>
      <c r="AA91" s="12" t="str">
        <f t="shared" si="43"/>
        <v/>
      </c>
      <c r="AB91" s="12" t="str">
        <f t="shared" si="43"/>
        <v/>
      </c>
      <c r="AC91" s="12" t="str">
        <f t="shared" si="43"/>
        <v/>
      </c>
      <c r="AD91" s="12" t="str">
        <f t="shared" si="43"/>
        <v/>
      </c>
      <c r="AE91" s="12" t="str">
        <f t="shared" si="43"/>
        <v/>
      </c>
      <c r="AF91" s="12" t="str">
        <f t="shared" si="43"/>
        <v/>
      </c>
      <c r="AG91" s="17" t="str">
        <f t="shared" si="43"/>
        <v/>
      </c>
      <c r="AH91" s="11">
        <f>COUNTIF(C91:AG91,"□")</f>
        <v>0</v>
      </c>
      <c r="AI91" s="17">
        <f>COUNTIF(C91:AG91,"休")</f>
        <v>0</v>
      </c>
      <c r="AJ91" s="1">
        <f>COUNTIF(C90:AG90,"土")-COUNTIFS(C90:AG90,"土",C91:AG91,"")+COUNTIF(C90:AG90,"日")-COUNTIFS(C90:AG90,"日",C91:AG91,"")</f>
        <v>0</v>
      </c>
    </row>
    <row r="92" spans="1:36">
      <c r="A92" s="56"/>
      <c r="B92" s="8" t="s">
        <v>4</v>
      </c>
      <c r="C92" s="6"/>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4"/>
      <c r="AH92" s="11">
        <f>COUNTIF(C92:AG92,"■")</f>
        <v>0</v>
      </c>
      <c r="AI92" s="17">
        <f>COUNTIF(C92:AG92,"休")+COUNTIF(C92:AG92,"雨")</f>
        <v>0</v>
      </c>
    </row>
    <row r="93" spans="1:36">
      <c r="A93" s="57"/>
      <c r="B93" s="9"/>
      <c r="C93" s="34"/>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5"/>
      <c r="AH93" s="7"/>
      <c r="AI93" s="5"/>
    </row>
    <row r="94" spans="1:36">
      <c r="A94" s="20">
        <f>IF(A91=12,1,0)+A90</f>
        <v>2022</v>
      </c>
      <c r="B94" s="13" t="s">
        <v>2</v>
      </c>
      <c r="C94" s="14" t="str">
        <f t="shared" ref="C94:AG94" si="44">IF(DAY(DATE($A94,$A95,C$5))=C$5,CHOOSE(WEEKDAY(DATE($A94,$A95,C$5)),"日","月","火","水","木","金","土"),"")</f>
        <v>火</v>
      </c>
      <c r="D94" s="15" t="str">
        <f t="shared" si="44"/>
        <v>水</v>
      </c>
      <c r="E94" s="15" t="str">
        <f t="shared" si="44"/>
        <v>木</v>
      </c>
      <c r="F94" s="15" t="str">
        <f t="shared" si="44"/>
        <v>金</v>
      </c>
      <c r="G94" s="15" t="str">
        <f t="shared" si="44"/>
        <v>土</v>
      </c>
      <c r="H94" s="15" t="str">
        <f t="shared" si="44"/>
        <v>日</v>
      </c>
      <c r="I94" s="15" t="str">
        <f t="shared" si="44"/>
        <v>月</v>
      </c>
      <c r="J94" s="15" t="str">
        <f t="shared" si="44"/>
        <v>火</v>
      </c>
      <c r="K94" s="15" t="str">
        <f t="shared" si="44"/>
        <v>水</v>
      </c>
      <c r="L94" s="15" t="str">
        <f t="shared" si="44"/>
        <v>木</v>
      </c>
      <c r="M94" s="15" t="str">
        <f t="shared" si="44"/>
        <v>金</v>
      </c>
      <c r="N94" s="15" t="str">
        <f t="shared" si="44"/>
        <v>土</v>
      </c>
      <c r="O94" s="15" t="str">
        <f t="shared" si="44"/>
        <v>日</v>
      </c>
      <c r="P94" s="15" t="str">
        <f t="shared" si="44"/>
        <v>月</v>
      </c>
      <c r="Q94" s="15" t="str">
        <f t="shared" si="44"/>
        <v>火</v>
      </c>
      <c r="R94" s="15" t="str">
        <f t="shared" si="44"/>
        <v>水</v>
      </c>
      <c r="S94" s="15" t="str">
        <f t="shared" si="44"/>
        <v>木</v>
      </c>
      <c r="T94" s="15" t="str">
        <f t="shared" si="44"/>
        <v>金</v>
      </c>
      <c r="U94" s="15" t="str">
        <f t="shared" si="44"/>
        <v>土</v>
      </c>
      <c r="V94" s="15" t="str">
        <f t="shared" si="44"/>
        <v>日</v>
      </c>
      <c r="W94" s="15" t="str">
        <f t="shared" si="44"/>
        <v>月</v>
      </c>
      <c r="X94" s="15" t="str">
        <f t="shared" si="44"/>
        <v>火</v>
      </c>
      <c r="Y94" s="15" t="str">
        <f t="shared" si="44"/>
        <v>水</v>
      </c>
      <c r="Z94" s="15" t="str">
        <f t="shared" si="44"/>
        <v>木</v>
      </c>
      <c r="AA94" s="15" t="str">
        <f t="shared" si="44"/>
        <v>金</v>
      </c>
      <c r="AB94" s="15" t="str">
        <f t="shared" si="44"/>
        <v>土</v>
      </c>
      <c r="AC94" s="15" t="str">
        <f t="shared" si="44"/>
        <v>日</v>
      </c>
      <c r="AD94" s="15" t="str">
        <f t="shared" si="44"/>
        <v>月</v>
      </c>
      <c r="AE94" s="15" t="str">
        <f t="shared" si="44"/>
        <v/>
      </c>
      <c r="AF94" s="15" t="str">
        <f t="shared" si="44"/>
        <v/>
      </c>
      <c r="AG94" s="16" t="str">
        <f t="shared" si="44"/>
        <v/>
      </c>
      <c r="AH94" s="14" t="s">
        <v>13</v>
      </c>
      <c r="AI94" s="16" t="s">
        <v>19</v>
      </c>
      <c r="AJ94" s="1" t="s">
        <v>48</v>
      </c>
    </row>
    <row r="95" spans="1:36">
      <c r="A95" s="56">
        <f>IF(A91=12,0,A91)+1</f>
        <v>2</v>
      </c>
      <c r="B95" s="10" t="s">
        <v>3</v>
      </c>
      <c r="C95" s="11" t="str">
        <f t="shared" ref="C95:AG95" si="45">IF(C94="","",IF(AND(DATE($A94,$A95,C$5)&gt;=$M$3,DATE($A94,$A95,C$5)&lt;=$M$4),IF(AND(DATE($A94,$A95,C$5)&gt;=$P$3,DATE($A94,$A95,C$5)&lt;=$P$4),"",IF(AND(DATE($A94,$A95,C$5)&gt;=$S$3,DATE($A94,$A95,C$5)&lt;=$S$4),"",IF(AND(DATE($A94,$A95,C$5)&gt;=$V$3,DATE($A94,$A95,C$5)&lt;=$V$4),"",IF(AND(DATE($A94,$A95,C$5)&gt;=$Y$3,DATE($A94,$A95,C$5)&lt;=$Y$4),"",IF(AND(DATE($A94,$A95,C$5)&gt;=$AB$3,DATE($A94,$A95,C$5)&lt;=$AB$4),"",IF(AND(DATE($A94,$A95,C$5)&gt;=$AE$3,DATE($A94,$A95,C$5)&lt;=$AE$4),"",IF(AND(DATE($A94,$A95,C$5)&gt;=$AH$3,DATE($A94,$A95,C$5)&lt;=$AH$4),"",IF(OR(C94="土",C94="日"),"休","□")))))))),""))</f>
        <v/>
      </c>
      <c r="D95" s="12" t="str">
        <f t="shared" si="45"/>
        <v/>
      </c>
      <c r="E95" s="12" t="str">
        <f t="shared" si="45"/>
        <v/>
      </c>
      <c r="F95" s="12" t="str">
        <f t="shared" si="45"/>
        <v/>
      </c>
      <c r="G95" s="12" t="str">
        <f t="shared" si="45"/>
        <v/>
      </c>
      <c r="H95" s="12" t="str">
        <f t="shared" si="45"/>
        <v/>
      </c>
      <c r="I95" s="12" t="str">
        <f t="shared" si="45"/>
        <v/>
      </c>
      <c r="J95" s="12" t="str">
        <f t="shared" si="45"/>
        <v/>
      </c>
      <c r="K95" s="12" t="str">
        <f t="shared" si="45"/>
        <v/>
      </c>
      <c r="L95" s="12" t="str">
        <f t="shared" si="45"/>
        <v/>
      </c>
      <c r="M95" s="12" t="str">
        <f t="shared" si="45"/>
        <v/>
      </c>
      <c r="N95" s="12" t="str">
        <f t="shared" si="45"/>
        <v/>
      </c>
      <c r="O95" s="12" t="str">
        <f t="shared" si="45"/>
        <v/>
      </c>
      <c r="P95" s="12" t="str">
        <f t="shared" si="45"/>
        <v/>
      </c>
      <c r="Q95" s="12" t="str">
        <f t="shared" si="45"/>
        <v/>
      </c>
      <c r="R95" s="12" t="str">
        <f t="shared" si="45"/>
        <v/>
      </c>
      <c r="S95" s="12" t="str">
        <f t="shared" si="45"/>
        <v/>
      </c>
      <c r="T95" s="12" t="str">
        <f t="shared" si="45"/>
        <v/>
      </c>
      <c r="U95" s="12" t="str">
        <f t="shared" si="45"/>
        <v/>
      </c>
      <c r="V95" s="12" t="str">
        <f t="shared" si="45"/>
        <v/>
      </c>
      <c r="W95" s="12" t="str">
        <f t="shared" si="45"/>
        <v/>
      </c>
      <c r="X95" s="12" t="str">
        <f t="shared" si="45"/>
        <v/>
      </c>
      <c r="Y95" s="12" t="str">
        <f t="shared" si="45"/>
        <v/>
      </c>
      <c r="Z95" s="12" t="str">
        <f t="shared" si="45"/>
        <v/>
      </c>
      <c r="AA95" s="12" t="str">
        <f t="shared" si="45"/>
        <v/>
      </c>
      <c r="AB95" s="12" t="str">
        <f t="shared" si="45"/>
        <v/>
      </c>
      <c r="AC95" s="12" t="str">
        <f t="shared" si="45"/>
        <v/>
      </c>
      <c r="AD95" s="12" t="str">
        <f t="shared" si="45"/>
        <v/>
      </c>
      <c r="AE95" s="12" t="str">
        <f t="shared" si="45"/>
        <v/>
      </c>
      <c r="AF95" s="12" t="str">
        <f t="shared" si="45"/>
        <v/>
      </c>
      <c r="AG95" s="17" t="str">
        <f t="shared" si="45"/>
        <v/>
      </c>
      <c r="AH95" s="11">
        <f>COUNTIF(C95:AG95,"□")</f>
        <v>0</v>
      </c>
      <c r="AI95" s="17">
        <f>COUNTIF(C95:AG95,"休")</f>
        <v>0</v>
      </c>
      <c r="AJ95" s="1">
        <f>COUNTIF(C94:AG94,"土")-COUNTIFS(C94:AG94,"土",C95:AG95,"")+COUNTIF(C94:AG94,"日")-COUNTIFS(C94:AG94,"日",C95:AG95,"")</f>
        <v>0</v>
      </c>
    </row>
    <row r="96" spans="1:36">
      <c r="A96" s="56"/>
      <c r="B96" s="8" t="s">
        <v>4</v>
      </c>
      <c r="C96" s="6"/>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4"/>
      <c r="AH96" s="11">
        <f>COUNTIF(C96:AG96,"■")</f>
        <v>0</v>
      </c>
      <c r="AI96" s="17">
        <f>COUNTIF(C96:AG96,"休")+COUNTIF(C96:AG96,"雨")</f>
        <v>0</v>
      </c>
    </row>
    <row r="97" spans="1:36">
      <c r="A97" s="57"/>
      <c r="B97" s="9"/>
      <c r="C97" s="34"/>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5"/>
      <c r="AH97" s="7"/>
      <c r="AI97" s="5"/>
    </row>
    <row r="98" spans="1:36">
      <c r="A98" s="20">
        <f>IF(A95=12,1,0)+A94</f>
        <v>2022</v>
      </c>
      <c r="B98" s="13" t="s">
        <v>2</v>
      </c>
      <c r="C98" s="14" t="str">
        <f t="shared" ref="C98:AG98" si="46">IF(DAY(DATE($A98,$A99,C$5))=C$5,CHOOSE(WEEKDAY(DATE($A98,$A99,C$5)),"日","月","火","水","木","金","土"),"")</f>
        <v>火</v>
      </c>
      <c r="D98" s="15" t="str">
        <f t="shared" si="46"/>
        <v>水</v>
      </c>
      <c r="E98" s="15" t="str">
        <f t="shared" si="46"/>
        <v>木</v>
      </c>
      <c r="F98" s="15" t="str">
        <f t="shared" si="46"/>
        <v>金</v>
      </c>
      <c r="G98" s="15" t="str">
        <f t="shared" si="46"/>
        <v>土</v>
      </c>
      <c r="H98" s="15" t="str">
        <f t="shared" si="46"/>
        <v>日</v>
      </c>
      <c r="I98" s="15" t="str">
        <f t="shared" si="46"/>
        <v>月</v>
      </c>
      <c r="J98" s="15" t="str">
        <f t="shared" si="46"/>
        <v>火</v>
      </c>
      <c r="K98" s="15" t="str">
        <f t="shared" si="46"/>
        <v>水</v>
      </c>
      <c r="L98" s="15" t="str">
        <f t="shared" si="46"/>
        <v>木</v>
      </c>
      <c r="M98" s="15" t="str">
        <f t="shared" si="46"/>
        <v>金</v>
      </c>
      <c r="N98" s="15" t="str">
        <f t="shared" si="46"/>
        <v>土</v>
      </c>
      <c r="O98" s="15" t="str">
        <f t="shared" si="46"/>
        <v>日</v>
      </c>
      <c r="P98" s="15" t="str">
        <f t="shared" si="46"/>
        <v>月</v>
      </c>
      <c r="Q98" s="15" t="str">
        <f t="shared" si="46"/>
        <v>火</v>
      </c>
      <c r="R98" s="15" t="str">
        <f t="shared" si="46"/>
        <v>水</v>
      </c>
      <c r="S98" s="15" t="str">
        <f t="shared" si="46"/>
        <v>木</v>
      </c>
      <c r="T98" s="15" t="str">
        <f t="shared" si="46"/>
        <v>金</v>
      </c>
      <c r="U98" s="15" t="str">
        <f t="shared" si="46"/>
        <v>土</v>
      </c>
      <c r="V98" s="15" t="str">
        <f t="shared" si="46"/>
        <v>日</v>
      </c>
      <c r="W98" s="15" t="str">
        <f t="shared" si="46"/>
        <v>月</v>
      </c>
      <c r="X98" s="15" t="str">
        <f t="shared" si="46"/>
        <v>火</v>
      </c>
      <c r="Y98" s="15" t="str">
        <f t="shared" si="46"/>
        <v>水</v>
      </c>
      <c r="Z98" s="15" t="str">
        <f t="shared" si="46"/>
        <v>木</v>
      </c>
      <c r="AA98" s="15" t="str">
        <f t="shared" si="46"/>
        <v>金</v>
      </c>
      <c r="AB98" s="15" t="str">
        <f t="shared" si="46"/>
        <v>土</v>
      </c>
      <c r="AC98" s="15" t="str">
        <f t="shared" si="46"/>
        <v>日</v>
      </c>
      <c r="AD98" s="15" t="str">
        <f t="shared" si="46"/>
        <v>月</v>
      </c>
      <c r="AE98" s="15" t="str">
        <f t="shared" si="46"/>
        <v>火</v>
      </c>
      <c r="AF98" s="15" t="str">
        <f t="shared" si="46"/>
        <v>水</v>
      </c>
      <c r="AG98" s="16" t="str">
        <f t="shared" si="46"/>
        <v>木</v>
      </c>
      <c r="AH98" s="14" t="s">
        <v>13</v>
      </c>
      <c r="AI98" s="16" t="s">
        <v>19</v>
      </c>
      <c r="AJ98" s="1" t="s">
        <v>48</v>
      </c>
    </row>
    <row r="99" spans="1:36">
      <c r="A99" s="56">
        <f>IF(A95=12,0,A95)+1</f>
        <v>3</v>
      </c>
      <c r="B99" s="10" t="s">
        <v>3</v>
      </c>
      <c r="C99" s="11" t="str">
        <f t="shared" ref="C99:AG99" si="47">IF(C98="","",IF(AND(DATE($A98,$A99,C$5)&gt;=$M$3,DATE($A98,$A99,C$5)&lt;=$M$4),IF(AND(DATE($A98,$A99,C$5)&gt;=$P$3,DATE($A98,$A99,C$5)&lt;=$P$4),"",IF(AND(DATE($A98,$A99,C$5)&gt;=$S$3,DATE($A98,$A99,C$5)&lt;=$S$4),"",IF(AND(DATE($A98,$A99,C$5)&gt;=$V$3,DATE($A98,$A99,C$5)&lt;=$V$4),"",IF(AND(DATE($A98,$A99,C$5)&gt;=$Y$3,DATE($A98,$A99,C$5)&lt;=$Y$4),"",IF(AND(DATE($A98,$A99,C$5)&gt;=$AB$3,DATE($A98,$A99,C$5)&lt;=$AB$4),"",IF(AND(DATE($A98,$A99,C$5)&gt;=$AE$3,DATE($A98,$A99,C$5)&lt;=$AE$4),"",IF(AND(DATE($A98,$A99,C$5)&gt;=$AH$3,DATE($A98,$A99,C$5)&lt;=$AH$4),"",IF(OR(C98="土",C98="日"),"休","□")))))))),""))</f>
        <v/>
      </c>
      <c r="D99" s="12" t="str">
        <f t="shared" si="47"/>
        <v/>
      </c>
      <c r="E99" s="12" t="str">
        <f t="shared" si="47"/>
        <v/>
      </c>
      <c r="F99" s="12" t="str">
        <f t="shared" si="47"/>
        <v/>
      </c>
      <c r="G99" s="12" t="str">
        <f t="shared" si="47"/>
        <v/>
      </c>
      <c r="H99" s="12" t="str">
        <f t="shared" si="47"/>
        <v/>
      </c>
      <c r="I99" s="12" t="str">
        <f t="shared" si="47"/>
        <v/>
      </c>
      <c r="J99" s="12" t="str">
        <f t="shared" si="47"/>
        <v/>
      </c>
      <c r="K99" s="12" t="str">
        <f t="shared" si="47"/>
        <v/>
      </c>
      <c r="L99" s="12" t="str">
        <f t="shared" si="47"/>
        <v/>
      </c>
      <c r="M99" s="12" t="str">
        <f t="shared" si="47"/>
        <v/>
      </c>
      <c r="N99" s="12" t="str">
        <f t="shared" si="47"/>
        <v/>
      </c>
      <c r="O99" s="12" t="str">
        <f t="shared" si="47"/>
        <v/>
      </c>
      <c r="P99" s="12" t="str">
        <f t="shared" si="47"/>
        <v/>
      </c>
      <c r="Q99" s="12" t="str">
        <f t="shared" si="47"/>
        <v/>
      </c>
      <c r="R99" s="12" t="str">
        <f t="shared" si="47"/>
        <v/>
      </c>
      <c r="S99" s="12" t="str">
        <f t="shared" si="47"/>
        <v/>
      </c>
      <c r="T99" s="12" t="str">
        <f t="shared" si="47"/>
        <v/>
      </c>
      <c r="U99" s="12" t="str">
        <f t="shared" si="47"/>
        <v/>
      </c>
      <c r="V99" s="12" t="str">
        <f t="shared" si="47"/>
        <v/>
      </c>
      <c r="W99" s="12" t="str">
        <f t="shared" si="47"/>
        <v/>
      </c>
      <c r="X99" s="12" t="str">
        <f t="shared" si="47"/>
        <v/>
      </c>
      <c r="Y99" s="12" t="str">
        <f t="shared" si="47"/>
        <v/>
      </c>
      <c r="Z99" s="12" t="str">
        <f t="shared" si="47"/>
        <v/>
      </c>
      <c r="AA99" s="12" t="str">
        <f t="shared" si="47"/>
        <v/>
      </c>
      <c r="AB99" s="12" t="str">
        <f t="shared" si="47"/>
        <v/>
      </c>
      <c r="AC99" s="12" t="str">
        <f t="shared" si="47"/>
        <v/>
      </c>
      <c r="AD99" s="12" t="str">
        <f t="shared" si="47"/>
        <v/>
      </c>
      <c r="AE99" s="12" t="str">
        <f t="shared" si="47"/>
        <v/>
      </c>
      <c r="AF99" s="12" t="str">
        <f t="shared" si="47"/>
        <v/>
      </c>
      <c r="AG99" s="17" t="str">
        <f t="shared" si="47"/>
        <v/>
      </c>
      <c r="AH99" s="11">
        <f>COUNTIF(C99:AG99,"□")</f>
        <v>0</v>
      </c>
      <c r="AI99" s="17">
        <f>COUNTIF(C99:AG99,"休")</f>
        <v>0</v>
      </c>
      <c r="AJ99" s="1">
        <f>COUNTIF(C98:AG98,"土")-COUNTIFS(C98:AG98,"土",C99:AG99,"")+COUNTIF(C98:AG98,"日")-COUNTIFS(C98:AG98,"日",C99:AG99,"")</f>
        <v>0</v>
      </c>
    </row>
    <row r="100" spans="1:36">
      <c r="A100" s="56"/>
      <c r="B100" s="8" t="s">
        <v>4</v>
      </c>
      <c r="C100" s="6"/>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4"/>
      <c r="AH100" s="11">
        <f>COUNTIF(C100:AG100,"■")</f>
        <v>0</v>
      </c>
      <c r="AI100" s="17">
        <f>COUNTIF(C100:AG100,"休")+COUNTIF(C100:AG100,"雨")</f>
        <v>0</v>
      </c>
    </row>
    <row r="101" spans="1:36">
      <c r="A101" s="57"/>
      <c r="B101" s="9"/>
      <c r="C101" s="34"/>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5"/>
      <c r="AH101" s="7"/>
      <c r="AI101" s="5"/>
    </row>
    <row r="102" spans="1:36">
      <c r="A102" s="21" t="s">
        <v>17</v>
      </c>
      <c r="B102" s="22" t="s">
        <v>3</v>
      </c>
      <c r="C102" s="1" t="s">
        <v>34</v>
      </c>
    </row>
    <row r="103" spans="1:36">
      <c r="B103" s="2" t="s">
        <v>4</v>
      </c>
      <c r="C103" s="1" t="s">
        <v>18</v>
      </c>
    </row>
    <row r="104" spans="1:36">
      <c r="A104" s="26" t="s">
        <v>20</v>
      </c>
      <c r="V104" s="52"/>
      <c r="W104" s="52"/>
      <c r="X104" s="67" t="s">
        <v>15</v>
      </c>
      <c r="Y104" s="68"/>
      <c r="Z104" s="68"/>
      <c r="AA104" s="68"/>
      <c r="AB104" s="68"/>
      <c r="AC104" s="68"/>
      <c r="AD104" s="68"/>
      <c r="AE104" s="69"/>
      <c r="AF104" s="52" t="s">
        <v>16</v>
      </c>
      <c r="AG104" s="52"/>
      <c r="AH104" s="23" t="s">
        <v>13</v>
      </c>
      <c r="AI104" s="16" t="s">
        <v>19</v>
      </c>
      <c r="AJ104" s="1" t="s">
        <v>48</v>
      </c>
    </row>
    <row r="105" spans="1:36">
      <c r="A105" s="26" t="s">
        <v>21</v>
      </c>
      <c r="V105" s="70" t="s">
        <v>3</v>
      </c>
      <c r="W105" s="70"/>
      <c r="X105" s="71">
        <f>IF(AF105=0,0,ROUNDDOWN(IF(AI105/AF105&lt;8/28,AI105/AF105,8/28),3))</f>
        <v>0</v>
      </c>
      <c r="Y105" s="72"/>
      <c r="Z105" s="73" t="str">
        <f>IF(X105&lt;$A$108,"４週６休未満",VLOOKUP(X105,$A$108:$F$110,6))</f>
        <v>４週６休未満</v>
      </c>
      <c r="AA105" s="74"/>
      <c r="AB105" s="74"/>
      <c r="AC105" s="74"/>
      <c r="AD105" s="74"/>
      <c r="AE105" s="75"/>
      <c r="AF105" s="76">
        <f>AH105+AI105</f>
        <v>0</v>
      </c>
      <c r="AG105" s="76"/>
      <c r="AH105" s="24">
        <f>SUMIF($B$7:$B$101,$V105,AH$7:AH$101)</f>
        <v>0</v>
      </c>
      <c r="AI105" s="25">
        <f>SUMIF($B$7:$B$101,$V105,AI$7:AI$101)</f>
        <v>0</v>
      </c>
      <c r="AJ105" s="43">
        <f>SUMIF($B$7:$B101,$V105,AJ$7:AJ101)</f>
        <v>0</v>
      </c>
    </row>
    <row r="106" spans="1:36" s="46" customFormat="1">
      <c r="A106" s="45" t="s">
        <v>53</v>
      </c>
      <c r="V106" s="60" t="s">
        <v>4</v>
      </c>
      <c r="W106" s="60"/>
      <c r="X106" s="61">
        <f>IF(AF106=0,0,ROUNDDOWN(AI106/AF106,3))</f>
        <v>0</v>
      </c>
      <c r="Y106" s="62"/>
      <c r="Z106" s="63" t="str">
        <f>IF(X106&lt;$A$108,"４週６休未満",VLOOKUP(X106,$A$108:$F$110,6))</f>
        <v>４週６休未満</v>
      </c>
      <c r="AA106" s="64"/>
      <c r="AB106" s="64"/>
      <c r="AC106" s="64"/>
      <c r="AD106" s="64"/>
      <c r="AE106" s="65"/>
      <c r="AF106" s="66">
        <f>AH106+AI106</f>
        <v>1</v>
      </c>
      <c r="AG106" s="66"/>
      <c r="AH106" s="47">
        <f>SUMIF($B$7:$B$101,$V106,AH$7:AH$101)</f>
        <v>1</v>
      </c>
      <c r="AI106" s="48">
        <f>SUMIF($B$7:$B$101,$V106,AI$7:AI$101)</f>
        <v>0</v>
      </c>
    </row>
    <row r="107" spans="1:36">
      <c r="A107" s="26" t="s">
        <v>22</v>
      </c>
      <c r="O107" s="49"/>
      <c r="P107" s="49"/>
    </row>
    <row r="108" spans="1:36">
      <c r="A108" s="27">
        <f>ROUNDDOWN(6/28,3)</f>
        <v>0.214</v>
      </c>
      <c r="B108" s="28" t="s">
        <v>23</v>
      </c>
      <c r="E108" s="1" t="s">
        <v>24</v>
      </c>
      <c r="F108" s="1" t="s">
        <v>28</v>
      </c>
    </row>
    <row r="109" spans="1:36">
      <c r="A109" s="27">
        <f>ROUNDDOWN(7/28,3)</f>
        <v>0.25</v>
      </c>
      <c r="B109" s="28" t="s">
        <v>25</v>
      </c>
      <c r="E109" s="1" t="s">
        <v>24</v>
      </c>
      <c r="F109" s="1" t="s">
        <v>29</v>
      </c>
    </row>
    <row r="110" spans="1:36">
      <c r="A110" s="27">
        <f>X105</f>
        <v>0</v>
      </c>
      <c r="B110" s="28" t="s">
        <v>26</v>
      </c>
      <c r="E110" s="1" t="s">
        <v>24</v>
      </c>
      <c r="F110" s="1" t="s">
        <v>27</v>
      </c>
      <c r="I110" s="1" t="s">
        <v>35</v>
      </c>
    </row>
    <row r="114" spans="1:1">
      <c r="A114" s="31" t="s">
        <v>31</v>
      </c>
    </row>
    <row r="115" spans="1:1">
      <c r="A115" s="31" t="s">
        <v>32</v>
      </c>
    </row>
    <row r="141" spans="1:1">
      <c r="A141" s="31" t="s">
        <v>33</v>
      </c>
    </row>
  </sheetData>
  <mergeCells count="63">
    <mergeCell ref="AH2:AI2"/>
    <mergeCell ref="AF106:AG106"/>
    <mergeCell ref="AF104:AG104"/>
    <mergeCell ref="V104:W104"/>
    <mergeCell ref="M4:O4"/>
    <mergeCell ref="P3:R3"/>
    <mergeCell ref="P4:R4"/>
    <mergeCell ref="X104:AE104"/>
    <mergeCell ref="AB4:AD4"/>
    <mergeCell ref="AE3:AG3"/>
    <mergeCell ref="AE4:AG4"/>
    <mergeCell ref="S4:U4"/>
    <mergeCell ref="V4:X4"/>
    <mergeCell ref="Y4:AA4"/>
    <mergeCell ref="X106:Y106"/>
    <mergeCell ref="Z106:AE106"/>
    <mergeCell ref="AE2:AG2"/>
    <mergeCell ref="B1:K1"/>
    <mergeCell ref="B2:K2"/>
    <mergeCell ref="M1:O2"/>
    <mergeCell ref="AB3:AD3"/>
    <mergeCell ref="M3:O3"/>
    <mergeCell ref="P1:AI1"/>
    <mergeCell ref="AH3:AI3"/>
    <mergeCell ref="P2:R2"/>
    <mergeCell ref="S2:U2"/>
    <mergeCell ref="V2:X2"/>
    <mergeCell ref="Y2:AA2"/>
    <mergeCell ref="S3:U3"/>
    <mergeCell ref="V3:X3"/>
    <mergeCell ref="Y3:AA3"/>
    <mergeCell ref="AB2:AD2"/>
    <mergeCell ref="AH4:AI4"/>
    <mergeCell ref="AF105:AG105"/>
    <mergeCell ref="X105:Y105"/>
    <mergeCell ref="A99:A101"/>
    <mergeCell ref="A55:A57"/>
    <mergeCell ref="A59:A61"/>
    <mergeCell ref="A63:A65"/>
    <mergeCell ref="A67:A69"/>
    <mergeCell ref="A71:A73"/>
    <mergeCell ref="A75:A77"/>
    <mergeCell ref="A79:A81"/>
    <mergeCell ref="A83:A85"/>
    <mergeCell ref="A87:A89"/>
    <mergeCell ref="A91:A93"/>
    <mergeCell ref="A95:A97"/>
    <mergeCell ref="A35:A37"/>
    <mergeCell ref="Z105:AE105"/>
    <mergeCell ref="V105:W105"/>
    <mergeCell ref="O107:P107"/>
    <mergeCell ref="A51:A53"/>
    <mergeCell ref="A7:A9"/>
    <mergeCell ref="A11:A13"/>
    <mergeCell ref="A39:A41"/>
    <mergeCell ref="A43:A45"/>
    <mergeCell ref="A47:A49"/>
    <mergeCell ref="A31:A33"/>
    <mergeCell ref="A15:A17"/>
    <mergeCell ref="A19:A21"/>
    <mergeCell ref="A23:A25"/>
    <mergeCell ref="A27:A29"/>
    <mergeCell ref="V106:W106"/>
  </mergeCells>
  <phoneticPr fontId="2"/>
  <conditionalFormatting sqref="C6:AG6">
    <cfRule type="cellIs" dxfId="123" priority="141" operator="equal">
      <formula>"土"</formula>
    </cfRule>
    <cfRule type="cellIs" dxfId="122" priority="142" operator="equal">
      <formula>"日"</formula>
    </cfRule>
  </conditionalFormatting>
  <conditionalFormatting sqref="C34:AG34">
    <cfRule type="cellIs" dxfId="121" priority="101" operator="equal">
      <formula>"土"</formula>
    </cfRule>
    <cfRule type="cellIs" dxfId="120" priority="102" operator="equal">
      <formula>"日"</formula>
    </cfRule>
  </conditionalFormatting>
  <conditionalFormatting sqref="C38:AG38">
    <cfRule type="cellIs" dxfId="119" priority="95" operator="equal">
      <formula>"土"</formula>
    </cfRule>
    <cfRule type="cellIs" dxfId="118" priority="96" operator="equal">
      <formula>"日"</formula>
    </cfRule>
  </conditionalFormatting>
  <conditionalFormatting sqref="C39:AG41">
    <cfRule type="expression" dxfId="117" priority="93">
      <formula>C$38="日"</formula>
    </cfRule>
    <cfRule type="expression" dxfId="116" priority="94">
      <formula>C$38="土"</formula>
    </cfRule>
  </conditionalFormatting>
  <conditionalFormatting sqref="C42:AG42">
    <cfRule type="cellIs" dxfId="115" priority="91" operator="equal">
      <formula>"土"</formula>
    </cfRule>
    <cfRule type="cellIs" dxfId="114" priority="92" operator="equal">
      <formula>"日"</formula>
    </cfRule>
  </conditionalFormatting>
  <conditionalFormatting sqref="C43:AG45">
    <cfRule type="expression" dxfId="113" priority="89">
      <formula>C$42="日"</formula>
    </cfRule>
    <cfRule type="expression" dxfId="112" priority="90">
      <formula>C$42="土"</formula>
    </cfRule>
  </conditionalFormatting>
  <conditionalFormatting sqref="C46:AG46">
    <cfRule type="cellIs" dxfId="111" priority="87" operator="equal">
      <formula>"土"</formula>
    </cfRule>
    <cfRule type="cellIs" dxfId="110" priority="88" operator="equal">
      <formula>"日"</formula>
    </cfRule>
  </conditionalFormatting>
  <conditionalFormatting sqref="C50:AG50">
    <cfRule type="cellIs" dxfId="109" priority="81" operator="equal">
      <formula>"土"</formula>
    </cfRule>
    <cfRule type="cellIs" dxfId="108" priority="82" operator="equal">
      <formula>"日"</formula>
    </cfRule>
  </conditionalFormatting>
  <conditionalFormatting sqref="C51:AG53">
    <cfRule type="expression" dxfId="107" priority="79">
      <formula>C$50="日"</formula>
    </cfRule>
    <cfRule type="expression" dxfId="106" priority="80">
      <formula>C$50="土"</formula>
    </cfRule>
  </conditionalFormatting>
  <conditionalFormatting sqref="C54:AG54">
    <cfRule type="cellIs" dxfId="105" priority="77" operator="equal">
      <formula>"土"</formula>
    </cfRule>
    <cfRule type="cellIs" dxfId="104" priority="78" operator="equal">
      <formula>"日"</formula>
    </cfRule>
  </conditionalFormatting>
  <conditionalFormatting sqref="C55:AG57">
    <cfRule type="expression" dxfId="103" priority="75">
      <formula>C$54="日"</formula>
    </cfRule>
    <cfRule type="expression" dxfId="102" priority="76">
      <formula>C$54="土"</formula>
    </cfRule>
  </conditionalFormatting>
  <conditionalFormatting sqref="C35:AG37">
    <cfRule type="expression" dxfId="101" priority="73">
      <formula>C$34="日"</formula>
    </cfRule>
    <cfRule type="expression" dxfId="100" priority="74">
      <formula>C$34="土"</formula>
    </cfRule>
  </conditionalFormatting>
  <conditionalFormatting sqref="C47:AG49">
    <cfRule type="expression" dxfId="99" priority="71">
      <formula>C$46="日"</formula>
    </cfRule>
    <cfRule type="expression" dxfId="98" priority="72">
      <formula>C$46="土"</formula>
    </cfRule>
  </conditionalFormatting>
  <conditionalFormatting sqref="C58:AG58">
    <cfRule type="cellIs" dxfId="97" priority="69" operator="equal">
      <formula>"土"</formula>
    </cfRule>
    <cfRule type="cellIs" dxfId="96" priority="70" operator="equal">
      <formula>"日"</formula>
    </cfRule>
  </conditionalFormatting>
  <conditionalFormatting sqref="C62:AG62">
    <cfRule type="cellIs" dxfId="95" priority="65" operator="equal">
      <formula>"土"</formula>
    </cfRule>
    <cfRule type="cellIs" dxfId="94" priority="66" operator="equal">
      <formula>"日"</formula>
    </cfRule>
  </conditionalFormatting>
  <conditionalFormatting sqref="C63:AG65">
    <cfRule type="expression" dxfId="93" priority="63">
      <formula>C$62="日"</formula>
    </cfRule>
    <cfRule type="expression" dxfId="92" priority="64">
      <formula>C$62="土"</formula>
    </cfRule>
  </conditionalFormatting>
  <conditionalFormatting sqref="C66:AG66">
    <cfRule type="cellIs" dxfId="91" priority="61" operator="equal">
      <formula>"土"</formula>
    </cfRule>
    <cfRule type="cellIs" dxfId="90" priority="62" operator="equal">
      <formula>"日"</formula>
    </cfRule>
  </conditionalFormatting>
  <conditionalFormatting sqref="C67:AG69">
    <cfRule type="expression" dxfId="89" priority="59">
      <formula>C$66="日"</formula>
    </cfRule>
    <cfRule type="expression" dxfId="88" priority="60">
      <formula>C$66="土"</formula>
    </cfRule>
  </conditionalFormatting>
  <conditionalFormatting sqref="C70:AG70">
    <cfRule type="cellIs" dxfId="87" priority="57" operator="equal">
      <formula>"土"</formula>
    </cfRule>
    <cfRule type="cellIs" dxfId="86" priority="58" operator="equal">
      <formula>"日"</formula>
    </cfRule>
  </conditionalFormatting>
  <conditionalFormatting sqref="C74:AG74">
    <cfRule type="cellIs" dxfId="85" priority="53" operator="equal">
      <formula>"土"</formula>
    </cfRule>
    <cfRule type="cellIs" dxfId="84" priority="54" operator="equal">
      <formula>"日"</formula>
    </cfRule>
  </conditionalFormatting>
  <conditionalFormatting sqref="C75:AG77">
    <cfRule type="expression" dxfId="83" priority="51">
      <formula>C$74="日"</formula>
    </cfRule>
    <cfRule type="expression" dxfId="82" priority="52">
      <formula>C$74="土"</formula>
    </cfRule>
  </conditionalFormatting>
  <conditionalFormatting sqref="C78:AG78">
    <cfRule type="cellIs" dxfId="81" priority="49" operator="equal">
      <formula>"土"</formula>
    </cfRule>
    <cfRule type="cellIs" dxfId="80" priority="50" operator="equal">
      <formula>"日"</formula>
    </cfRule>
  </conditionalFormatting>
  <conditionalFormatting sqref="C79:AG81">
    <cfRule type="expression" dxfId="79" priority="47">
      <formula>C$78="日"</formula>
    </cfRule>
    <cfRule type="expression" dxfId="78" priority="48">
      <formula>C$78="土"</formula>
    </cfRule>
  </conditionalFormatting>
  <conditionalFormatting sqref="C82:AG82">
    <cfRule type="cellIs" dxfId="77" priority="45" operator="equal">
      <formula>"土"</formula>
    </cfRule>
    <cfRule type="cellIs" dxfId="76" priority="46" operator="equal">
      <formula>"日"</formula>
    </cfRule>
  </conditionalFormatting>
  <conditionalFormatting sqref="C86:AG86">
    <cfRule type="cellIs" dxfId="75" priority="43" operator="equal">
      <formula>"土"</formula>
    </cfRule>
    <cfRule type="cellIs" dxfId="74" priority="44" operator="equal">
      <formula>"日"</formula>
    </cfRule>
  </conditionalFormatting>
  <conditionalFormatting sqref="C87:AG89">
    <cfRule type="expression" dxfId="73" priority="41">
      <formula>C$86="日"</formula>
    </cfRule>
    <cfRule type="expression" dxfId="72" priority="42">
      <formula>C$86="土"</formula>
    </cfRule>
  </conditionalFormatting>
  <conditionalFormatting sqref="C90:AG90">
    <cfRule type="cellIs" dxfId="71" priority="39" operator="equal">
      <formula>"土"</formula>
    </cfRule>
    <cfRule type="cellIs" dxfId="70" priority="40" operator="equal">
      <formula>"日"</formula>
    </cfRule>
  </conditionalFormatting>
  <conditionalFormatting sqref="C91:AG93">
    <cfRule type="expression" dxfId="69" priority="37">
      <formula>C$90="日"</formula>
    </cfRule>
    <cfRule type="expression" dxfId="68" priority="38">
      <formula>C$90="土"</formula>
    </cfRule>
  </conditionalFormatting>
  <conditionalFormatting sqref="C94:AG94">
    <cfRule type="cellIs" dxfId="67" priority="35" operator="equal">
      <formula>"土"</formula>
    </cfRule>
    <cfRule type="cellIs" dxfId="66" priority="36" operator="equal">
      <formula>"日"</formula>
    </cfRule>
  </conditionalFormatting>
  <conditionalFormatting sqref="C98:AG98">
    <cfRule type="cellIs" dxfId="65" priority="33" operator="equal">
      <formula>"土"</formula>
    </cfRule>
    <cfRule type="cellIs" dxfId="64" priority="34" operator="equal">
      <formula>"日"</formula>
    </cfRule>
  </conditionalFormatting>
  <conditionalFormatting sqref="C99:AG101">
    <cfRule type="expression" dxfId="63" priority="31">
      <formula>C$98="日"</formula>
    </cfRule>
    <cfRule type="expression" dxfId="62" priority="32">
      <formula>C$98="土"</formula>
    </cfRule>
  </conditionalFormatting>
  <conditionalFormatting sqref="C71:AG73">
    <cfRule type="expression" dxfId="61" priority="55">
      <formula>C$70="日"</formula>
    </cfRule>
    <cfRule type="expression" dxfId="60" priority="56">
      <formula>C$70="土"</formula>
    </cfRule>
  </conditionalFormatting>
  <conditionalFormatting sqref="C59:AG61">
    <cfRule type="expression" dxfId="59" priority="67">
      <formula>C$58="日"</formula>
    </cfRule>
    <cfRule type="expression" dxfId="58" priority="68">
      <formula>C$58="土"</formula>
    </cfRule>
  </conditionalFormatting>
  <conditionalFormatting sqref="C83:AG85">
    <cfRule type="expression" dxfId="57" priority="29">
      <formula>C$82="日"</formula>
    </cfRule>
    <cfRule type="expression" dxfId="56" priority="30">
      <formula>C$82="土"</formula>
    </cfRule>
  </conditionalFormatting>
  <conditionalFormatting sqref="C95:AG97">
    <cfRule type="expression" dxfId="55" priority="27">
      <formula>C$94="日"</formula>
    </cfRule>
    <cfRule type="expression" dxfId="54" priority="28">
      <formula>C$94="土"</formula>
    </cfRule>
  </conditionalFormatting>
  <conditionalFormatting sqref="C7:AG9">
    <cfRule type="expression" dxfId="53" priority="25">
      <formula>C$6="日"</formula>
    </cfRule>
    <cfRule type="expression" dxfId="52" priority="26">
      <formula>C$6="土"</formula>
    </cfRule>
  </conditionalFormatting>
  <conditionalFormatting sqref="C10:AG10">
    <cfRule type="cellIs" dxfId="51" priority="23" operator="equal">
      <formula>"土"</formula>
    </cfRule>
    <cfRule type="cellIs" dxfId="50" priority="24" operator="equal">
      <formula>"日"</formula>
    </cfRule>
  </conditionalFormatting>
  <conditionalFormatting sqref="C14:AG14">
    <cfRule type="cellIs" dxfId="49" priority="19" operator="equal">
      <formula>"土"</formula>
    </cfRule>
    <cfRule type="cellIs" dxfId="48" priority="20" operator="equal">
      <formula>"日"</formula>
    </cfRule>
  </conditionalFormatting>
  <conditionalFormatting sqref="C15:AG17">
    <cfRule type="expression" dxfId="47" priority="17">
      <formula>C$14="日"</formula>
    </cfRule>
    <cfRule type="expression" dxfId="46" priority="18">
      <formula>C$14="土"</formula>
    </cfRule>
  </conditionalFormatting>
  <conditionalFormatting sqref="C18:AG18">
    <cfRule type="cellIs" dxfId="45" priority="15" operator="equal">
      <formula>"土"</formula>
    </cfRule>
    <cfRule type="cellIs" dxfId="44" priority="16" operator="equal">
      <formula>"日"</formula>
    </cfRule>
  </conditionalFormatting>
  <conditionalFormatting sqref="C19:AG21">
    <cfRule type="expression" dxfId="43" priority="13">
      <formula>C$18="日"</formula>
    </cfRule>
    <cfRule type="expression" dxfId="42" priority="14">
      <formula>C$18="土"</formula>
    </cfRule>
  </conditionalFormatting>
  <conditionalFormatting sqref="C22:AG22">
    <cfRule type="cellIs" dxfId="41" priority="11" operator="equal">
      <formula>"土"</formula>
    </cfRule>
    <cfRule type="cellIs" dxfId="40" priority="12" operator="equal">
      <formula>"日"</formula>
    </cfRule>
  </conditionalFormatting>
  <conditionalFormatting sqref="C26:AG26">
    <cfRule type="cellIs" dxfId="39" priority="7" operator="equal">
      <formula>"土"</formula>
    </cfRule>
    <cfRule type="cellIs" dxfId="38" priority="8" operator="equal">
      <formula>"日"</formula>
    </cfRule>
  </conditionalFormatting>
  <conditionalFormatting sqref="C27:AG29">
    <cfRule type="expression" dxfId="37" priority="5">
      <formula>C$26="日"</formula>
    </cfRule>
    <cfRule type="expression" dxfId="36" priority="6">
      <formula>C$26="土"</formula>
    </cfRule>
  </conditionalFormatting>
  <conditionalFormatting sqref="C23:AG25">
    <cfRule type="expression" dxfId="35" priority="9">
      <formula>C$22="日"</formula>
    </cfRule>
    <cfRule type="expression" dxfId="34" priority="10">
      <formula>C$22="土"</formula>
    </cfRule>
  </conditionalFormatting>
  <conditionalFormatting sqref="C11:AG13">
    <cfRule type="expression" dxfId="33" priority="21">
      <formula>C$10="日"</formula>
    </cfRule>
    <cfRule type="expression" dxfId="32" priority="22">
      <formula>C$10="土"</formula>
    </cfRule>
  </conditionalFormatting>
  <conditionalFormatting sqref="C30:AG30">
    <cfRule type="cellIs" dxfId="31" priority="3" operator="equal">
      <formula>"土"</formula>
    </cfRule>
    <cfRule type="cellIs" dxfId="30" priority="4" operator="equal">
      <formula>"日"</formula>
    </cfRule>
  </conditionalFormatting>
  <conditionalFormatting sqref="C31:AG33">
    <cfRule type="expression" dxfId="29" priority="1">
      <formula>C$30="日"</formula>
    </cfRule>
    <cfRule type="expression" dxfId="28" priority="2">
      <formula>C$30="土"</formula>
    </cfRule>
  </conditionalFormatting>
  <dataValidations count="1">
    <dataValidation type="list" allowBlank="1" showInputMessage="1" showErrorMessage="1" sqref="C8:AG8 C12:AG12 C16:AG16 C20:AG20 C24:AG24 C28:AG28 C32:AG32 C36:AG36 C40:AG40 C44:AG44 C48:AG48 C52:AG52 C56:AG56 C60:AG60 C64:AG64 C68:AG68 C72:AG72 C76:AG76 C80:AG80 C84:AG84 C88:AG88 C92:AG92 C96:AG96 C100:AG100">
      <formula1>"　,■,休,雨"</formula1>
    </dataValidation>
  </dataValidations>
  <printOptions horizontalCentered="1"/>
  <pageMargins left="0.31496062992125984" right="0.31496062992125984" top="0.74803149606299213" bottom="0.55118110236220474" header="0.51181102362204722" footer="0.31496062992125984"/>
  <pageSetup paperSize="9" scale="90" orientation="landscape" r:id="rId1"/>
  <headerFooter>
    <oddHeader>&amp;C&amp;"-,太字"&amp;12週休２日工事実績表&amp;R&amp;P/&amp;N</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73"/>
  <sheetViews>
    <sheetView tabSelected="1" view="pageBreakPreview" topLeftCell="A7" zoomScale="120" zoomScaleNormal="100" zoomScaleSheetLayoutView="120" workbookViewId="0">
      <selection activeCell="M5" sqref="M5"/>
    </sheetView>
  </sheetViews>
  <sheetFormatPr defaultColWidth="4.625" defaultRowHeight="13.5"/>
  <cols>
    <col min="1" max="1" width="8.375" style="1" customWidth="1"/>
    <col min="2" max="2" width="6.625" style="1" customWidth="1"/>
    <col min="3" max="33" width="3.625" style="1" customWidth="1"/>
    <col min="34" max="34" width="5.125" style="1" customWidth="1"/>
    <col min="35" max="35" width="7.375" style="1" customWidth="1"/>
    <col min="36" max="36" width="4.625" style="1" customWidth="1"/>
    <col min="37" max="16384" width="4.625" style="1"/>
  </cols>
  <sheetData>
    <row r="1" spans="1:36" ht="13.5" customHeight="1">
      <c r="A1" s="18" t="s">
        <v>0</v>
      </c>
      <c r="B1" s="50" t="s">
        <v>46</v>
      </c>
      <c r="C1" s="50"/>
      <c r="D1" s="50"/>
      <c r="E1" s="50"/>
      <c r="F1" s="50"/>
      <c r="G1" s="50"/>
      <c r="H1" s="50"/>
      <c r="I1" s="50"/>
      <c r="J1" s="50"/>
      <c r="K1" s="50"/>
      <c r="M1" s="51" t="s">
        <v>5</v>
      </c>
      <c r="N1" s="51"/>
      <c r="O1" s="51"/>
      <c r="P1" s="52" t="s">
        <v>30</v>
      </c>
      <c r="Q1" s="52"/>
      <c r="R1" s="52"/>
      <c r="S1" s="52"/>
      <c r="T1" s="52"/>
      <c r="U1" s="52"/>
      <c r="V1" s="52"/>
      <c r="W1" s="52"/>
      <c r="X1" s="52"/>
      <c r="Y1" s="52"/>
      <c r="Z1" s="52"/>
      <c r="AA1" s="52"/>
      <c r="AB1" s="52"/>
      <c r="AC1" s="52"/>
      <c r="AD1" s="52"/>
      <c r="AE1" s="52"/>
      <c r="AF1" s="52"/>
      <c r="AG1" s="52"/>
      <c r="AH1" s="52"/>
      <c r="AI1" s="52"/>
    </row>
    <row r="2" spans="1:36">
      <c r="A2" s="19" t="s">
        <v>1</v>
      </c>
      <c r="B2" s="53" t="s">
        <v>47</v>
      </c>
      <c r="C2" s="53"/>
      <c r="D2" s="53"/>
      <c r="E2" s="53"/>
      <c r="F2" s="53"/>
      <c r="G2" s="53"/>
      <c r="H2" s="53"/>
      <c r="I2" s="53"/>
      <c r="J2" s="53"/>
      <c r="K2" s="53"/>
      <c r="M2" s="51"/>
      <c r="N2" s="51"/>
      <c r="O2" s="51"/>
      <c r="P2" s="51" t="s">
        <v>49</v>
      </c>
      <c r="Q2" s="51"/>
      <c r="R2" s="51"/>
      <c r="S2" s="51" t="s">
        <v>8</v>
      </c>
      <c r="T2" s="51"/>
      <c r="U2" s="51"/>
      <c r="V2" s="51" t="s">
        <v>9</v>
      </c>
      <c r="W2" s="51"/>
      <c r="X2" s="51"/>
      <c r="Y2" s="51" t="s">
        <v>10</v>
      </c>
      <c r="Z2" s="51"/>
      <c r="AA2" s="51"/>
      <c r="AB2" s="51" t="s">
        <v>11</v>
      </c>
      <c r="AC2" s="51"/>
      <c r="AD2" s="51"/>
      <c r="AE2" s="51" t="s">
        <v>12</v>
      </c>
      <c r="AF2" s="51"/>
      <c r="AG2" s="51"/>
      <c r="AH2" s="52" t="s">
        <v>50</v>
      </c>
      <c r="AI2" s="52"/>
    </row>
    <row r="3" spans="1:36">
      <c r="L3" s="2" t="s">
        <v>6</v>
      </c>
      <c r="M3" s="77">
        <v>45039</v>
      </c>
      <c r="N3" s="77"/>
      <c r="O3" s="77"/>
      <c r="P3" s="54">
        <f>M3</f>
        <v>45039</v>
      </c>
      <c r="Q3" s="54"/>
      <c r="R3" s="54"/>
      <c r="S3" s="54">
        <f>P4+7</f>
        <v>45076</v>
      </c>
      <c r="T3" s="54"/>
      <c r="U3" s="54"/>
      <c r="V3" s="54">
        <v>44027</v>
      </c>
      <c r="W3" s="54"/>
      <c r="X3" s="54"/>
      <c r="Y3" s="54"/>
      <c r="Z3" s="54"/>
      <c r="AA3" s="54"/>
      <c r="AB3" s="54">
        <v>44056</v>
      </c>
      <c r="AC3" s="54"/>
      <c r="AD3" s="54"/>
      <c r="AE3" s="54"/>
      <c r="AF3" s="54"/>
      <c r="AG3" s="54"/>
      <c r="AH3" s="54">
        <f>AH4-14</f>
        <v>45215</v>
      </c>
      <c r="AI3" s="55"/>
    </row>
    <row r="4" spans="1:36">
      <c r="L4" s="2" t="s">
        <v>7</v>
      </c>
      <c r="M4" s="78">
        <v>45229</v>
      </c>
      <c r="N4" s="78"/>
      <c r="O4" s="78"/>
      <c r="P4" s="58">
        <f>P3+30</f>
        <v>45069</v>
      </c>
      <c r="Q4" s="58"/>
      <c r="R4" s="58"/>
      <c r="S4" s="58">
        <f>S3+30</f>
        <v>45106</v>
      </c>
      <c r="T4" s="58"/>
      <c r="U4" s="58"/>
      <c r="V4" s="58">
        <v>44040</v>
      </c>
      <c r="W4" s="58"/>
      <c r="X4" s="58"/>
      <c r="Y4" s="58"/>
      <c r="Z4" s="58"/>
      <c r="AA4" s="58"/>
      <c r="AB4" s="58">
        <v>44058</v>
      </c>
      <c r="AC4" s="58"/>
      <c r="AD4" s="58"/>
      <c r="AE4" s="58"/>
      <c r="AF4" s="58"/>
      <c r="AG4" s="58"/>
      <c r="AH4" s="58">
        <f>M4</f>
        <v>45229</v>
      </c>
      <c r="AI4" s="59"/>
    </row>
    <row r="5" spans="1:36">
      <c r="C5" s="2">
        <v>1</v>
      </c>
      <c r="D5" s="2">
        <v>2</v>
      </c>
      <c r="E5" s="2">
        <v>3</v>
      </c>
      <c r="F5" s="2">
        <v>4</v>
      </c>
      <c r="G5" s="2">
        <v>5</v>
      </c>
      <c r="H5" s="2">
        <v>6</v>
      </c>
      <c r="I5" s="2">
        <v>7</v>
      </c>
      <c r="J5" s="2">
        <v>8</v>
      </c>
      <c r="K5" s="2">
        <v>9</v>
      </c>
      <c r="L5" s="2">
        <v>10</v>
      </c>
      <c r="M5" s="2">
        <v>11</v>
      </c>
      <c r="N5" s="2">
        <v>12</v>
      </c>
      <c r="O5" s="2">
        <v>13</v>
      </c>
      <c r="P5" s="2">
        <v>14</v>
      </c>
      <c r="Q5" s="2">
        <v>15</v>
      </c>
      <c r="R5" s="2">
        <v>16</v>
      </c>
      <c r="S5" s="2">
        <v>17</v>
      </c>
      <c r="T5" s="2">
        <v>18</v>
      </c>
      <c r="U5" s="2">
        <v>19</v>
      </c>
      <c r="V5" s="2">
        <v>20</v>
      </c>
      <c r="W5" s="2">
        <v>21</v>
      </c>
      <c r="X5" s="2">
        <v>22</v>
      </c>
      <c r="Y5" s="2">
        <v>23</v>
      </c>
      <c r="Z5" s="2">
        <v>24</v>
      </c>
      <c r="AA5" s="2">
        <v>25</v>
      </c>
      <c r="AB5" s="2">
        <v>26</v>
      </c>
      <c r="AC5" s="2">
        <v>27</v>
      </c>
      <c r="AD5" s="2">
        <v>28</v>
      </c>
      <c r="AE5" s="2">
        <v>29</v>
      </c>
      <c r="AF5" s="2">
        <v>30</v>
      </c>
      <c r="AG5" s="2">
        <v>31</v>
      </c>
      <c r="AH5" s="2"/>
      <c r="AI5" s="2"/>
    </row>
    <row r="6" spans="1:36">
      <c r="A6" s="20">
        <f>YEAR(M3)</f>
        <v>2023</v>
      </c>
      <c r="B6" s="29" t="s">
        <v>2</v>
      </c>
      <c r="C6" s="14" t="str">
        <f t="shared" ref="C6:AG6" si="0">IF(DAY(DATE($A6,$A7,C$5))=C$5,CHOOSE(WEEKDAY(DATE($A6,$A7,C$5)),"日","月","火","水","木","金","土"),"")</f>
        <v>土</v>
      </c>
      <c r="D6" s="15" t="str">
        <f t="shared" si="0"/>
        <v>日</v>
      </c>
      <c r="E6" s="15" t="str">
        <f t="shared" si="0"/>
        <v>月</v>
      </c>
      <c r="F6" s="15" t="str">
        <f t="shared" si="0"/>
        <v>火</v>
      </c>
      <c r="G6" s="15" t="str">
        <f t="shared" si="0"/>
        <v>水</v>
      </c>
      <c r="H6" s="15" t="str">
        <f>IF(DAY(DATE($A6,$A7,H$5))=H$5,CHOOSE(WEEKDAY(DATE($A6,$A7,H$5)),"日","月","火","水","木","金","土"),"")</f>
        <v>木</v>
      </c>
      <c r="I6" s="15" t="str">
        <f t="shared" si="0"/>
        <v>金</v>
      </c>
      <c r="J6" s="15" t="str">
        <f t="shared" si="0"/>
        <v>土</v>
      </c>
      <c r="K6" s="15" t="str">
        <f t="shared" si="0"/>
        <v>日</v>
      </c>
      <c r="L6" s="15" t="str">
        <f t="shared" si="0"/>
        <v>月</v>
      </c>
      <c r="M6" s="15" t="str">
        <f t="shared" si="0"/>
        <v>火</v>
      </c>
      <c r="N6" s="15" t="str">
        <f t="shared" si="0"/>
        <v>水</v>
      </c>
      <c r="O6" s="15" t="str">
        <f t="shared" si="0"/>
        <v>木</v>
      </c>
      <c r="P6" s="15" t="str">
        <f t="shared" si="0"/>
        <v>金</v>
      </c>
      <c r="Q6" s="15" t="str">
        <f t="shared" si="0"/>
        <v>土</v>
      </c>
      <c r="R6" s="15" t="str">
        <f t="shared" si="0"/>
        <v>日</v>
      </c>
      <c r="S6" s="15" t="str">
        <f t="shared" si="0"/>
        <v>月</v>
      </c>
      <c r="T6" s="15" t="str">
        <f t="shared" si="0"/>
        <v>火</v>
      </c>
      <c r="U6" s="15" t="str">
        <f t="shared" si="0"/>
        <v>水</v>
      </c>
      <c r="V6" s="15" t="str">
        <f t="shared" si="0"/>
        <v>木</v>
      </c>
      <c r="W6" s="15" t="str">
        <f t="shared" si="0"/>
        <v>金</v>
      </c>
      <c r="X6" s="15" t="str">
        <f t="shared" si="0"/>
        <v>土</v>
      </c>
      <c r="Y6" s="15" t="str">
        <f t="shared" si="0"/>
        <v>日</v>
      </c>
      <c r="Z6" s="15" t="str">
        <f t="shared" si="0"/>
        <v>月</v>
      </c>
      <c r="AA6" s="15" t="str">
        <f t="shared" si="0"/>
        <v>火</v>
      </c>
      <c r="AB6" s="15" t="str">
        <f t="shared" si="0"/>
        <v>水</v>
      </c>
      <c r="AC6" s="15" t="str">
        <f t="shared" si="0"/>
        <v>木</v>
      </c>
      <c r="AD6" s="15" t="str">
        <f t="shared" si="0"/>
        <v>金</v>
      </c>
      <c r="AE6" s="15" t="str">
        <f t="shared" si="0"/>
        <v>土</v>
      </c>
      <c r="AF6" s="15" t="str">
        <f t="shared" si="0"/>
        <v>日</v>
      </c>
      <c r="AG6" s="16" t="str">
        <f t="shared" si="0"/>
        <v/>
      </c>
      <c r="AH6" s="14" t="s">
        <v>13</v>
      </c>
      <c r="AI6" s="44" t="s">
        <v>52</v>
      </c>
      <c r="AJ6" s="1" t="s">
        <v>48</v>
      </c>
    </row>
    <row r="7" spans="1:36" ht="13.5" customHeight="1">
      <c r="A7" s="56">
        <f>MONTH(M3)</f>
        <v>4</v>
      </c>
      <c r="B7" s="30" t="s">
        <v>3</v>
      </c>
      <c r="C7" s="11" t="str">
        <f t="shared" ref="C7:AG7" si="1">IF(C6="","",IF(AND(DATE($A6,$A7,C$5)&gt;=$M$3,DATE($A6,$A7,C$5)&lt;=$M$4),IF(AND(DATE($A6,$A7,C$5)&gt;=$P$3,DATE($A6,$A7,C$5)&lt;=$P$4),"",IF(AND(DATE($A6,$A7,C$5)&gt;=$S$3,DATE($A6,$A7,C$5)&lt;=$S$4),"",IF(AND(DATE($A6,$A7,C$5)&gt;=$V$3,DATE($A6,$A7,C$5)&lt;=$V$4),"",IF(AND(DATE($A6,$A7,C$5)&gt;=$Y$3,DATE($A6,$A7,C$5)&lt;=$Y$4),"",IF(AND(DATE($A6,$A7,C$5)&gt;=$AB$3,DATE($A6,$A7,C$5)&lt;=$AB$4),"",IF(AND(DATE($A6,$A7,C$5)&gt;=$AE$3,DATE($A6,$A7,C$5)&lt;=$AE$4),"",IF(AND(DATE($A6,$A7,C$5)&gt;=$AH$3,DATE($A6,$A7,C$5)&lt;=$AH$4),"",IF(OR(C6="土",C6="日"),"休","□")))))))),""))</f>
        <v/>
      </c>
      <c r="D7" s="12" t="str">
        <f t="shared" si="1"/>
        <v/>
      </c>
      <c r="E7" s="12" t="str">
        <f t="shared" si="1"/>
        <v/>
      </c>
      <c r="F7" s="12" t="str">
        <f t="shared" si="1"/>
        <v/>
      </c>
      <c r="G7" s="12" t="str">
        <f t="shared" si="1"/>
        <v/>
      </c>
      <c r="H7" s="12" t="str">
        <f t="shared" si="1"/>
        <v/>
      </c>
      <c r="I7" s="12" t="str">
        <f t="shared" si="1"/>
        <v/>
      </c>
      <c r="J7" s="12" t="str">
        <f t="shared" si="1"/>
        <v/>
      </c>
      <c r="K7" s="12" t="str">
        <f t="shared" si="1"/>
        <v/>
      </c>
      <c r="L7" s="12" t="str">
        <f t="shared" si="1"/>
        <v/>
      </c>
      <c r="M7" s="12" t="str">
        <f t="shared" si="1"/>
        <v/>
      </c>
      <c r="N7" s="12" t="str">
        <f t="shared" si="1"/>
        <v/>
      </c>
      <c r="O7" s="12" t="str">
        <f t="shared" si="1"/>
        <v/>
      </c>
      <c r="P7" s="12" t="str">
        <f t="shared" si="1"/>
        <v/>
      </c>
      <c r="Q7" s="12" t="str">
        <f t="shared" si="1"/>
        <v/>
      </c>
      <c r="R7" s="12" t="str">
        <f t="shared" si="1"/>
        <v/>
      </c>
      <c r="S7" s="12" t="str">
        <f t="shared" si="1"/>
        <v/>
      </c>
      <c r="T7" s="12" t="str">
        <f t="shared" si="1"/>
        <v/>
      </c>
      <c r="U7" s="12" t="str">
        <f t="shared" si="1"/>
        <v/>
      </c>
      <c r="V7" s="12" t="str">
        <f t="shared" si="1"/>
        <v/>
      </c>
      <c r="W7" s="12" t="str">
        <f t="shared" si="1"/>
        <v/>
      </c>
      <c r="X7" s="12" t="str">
        <f t="shared" si="1"/>
        <v/>
      </c>
      <c r="Y7" s="12" t="str">
        <f t="shared" si="1"/>
        <v/>
      </c>
      <c r="Z7" s="12" t="str">
        <f t="shared" si="1"/>
        <v/>
      </c>
      <c r="AA7" s="12" t="str">
        <f t="shared" si="1"/>
        <v/>
      </c>
      <c r="AB7" s="12" t="str">
        <f t="shared" si="1"/>
        <v/>
      </c>
      <c r="AC7" s="12" t="str">
        <f t="shared" si="1"/>
        <v/>
      </c>
      <c r="AD7" s="12" t="str">
        <f t="shared" si="1"/>
        <v/>
      </c>
      <c r="AE7" s="12" t="str">
        <f t="shared" si="1"/>
        <v/>
      </c>
      <c r="AF7" s="12" t="str">
        <f t="shared" si="1"/>
        <v/>
      </c>
      <c r="AG7" s="17" t="str">
        <f t="shared" si="1"/>
        <v/>
      </c>
      <c r="AH7" s="11">
        <f>COUNTIF(C7:AG7,"□")</f>
        <v>0</v>
      </c>
      <c r="AI7" s="17">
        <f>COUNTIF(C7:AG7,"休")</f>
        <v>0</v>
      </c>
      <c r="AJ7" s="1">
        <f>COUNTIF(C6:AG6,"土")-COUNTIFS(C6:AG6,"土",C7:AG7,"")+COUNTIF(C6:AG6,"日")-COUNTIFS(C6:AG6,"日",C7:AG7,"")</f>
        <v>0</v>
      </c>
    </row>
    <row r="8" spans="1:36">
      <c r="A8" s="56"/>
      <c r="B8" s="8" t="s">
        <v>4</v>
      </c>
      <c r="C8" s="6" t="s">
        <v>14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4"/>
      <c r="AH8" s="11">
        <f>COUNTIF(C8:AG8,"■")</f>
        <v>0</v>
      </c>
      <c r="AI8" s="17">
        <f>COUNTIF(C8:AG8,"休")+COUNTIF(C8:AG8,"雨")</f>
        <v>0</v>
      </c>
    </row>
    <row r="9" spans="1:36">
      <c r="A9" s="57"/>
      <c r="B9" s="9"/>
      <c r="C9" s="34"/>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5"/>
      <c r="AH9" s="7"/>
      <c r="AI9" s="5"/>
    </row>
    <row r="10" spans="1:36">
      <c r="A10" s="20">
        <f>IF(A7=12,1,0)+A6</f>
        <v>2023</v>
      </c>
      <c r="B10" s="29" t="s">
        <v>2</v>
      </c>
      <c r="C10" s="14" t="str">
        <f t="shared" ref="C10:AG10" si="2">IF(DAY(DATE($A10,$A11,C$5))=C$5,CHOOSE(WEEKDAY(DATE($A10,$A11,C$5)),"日","月","火","水","木","金","土"),"")</f>
        <v>月</v>
      </c>
      <c r="D10" s="15" t="str">
        <f t="shared" si="2"/>
        <v>火</v>
      </c>
      <c r="E10" s="15" t="str">
        <f t="shared" si="2"/>
        <v>水</v>
      </c>
      <c r="F10" s="15" t="str">
        <f t="shared" si="2"/>
        <v>木</v>
      </c>
      <c r="G10" s="15" t="str">
        <f t="shared" si="2"/>
        <v>金</v>
      </c>
      <c r="H10" s="15" t="str">
        <f t="shared" si="2"/>
        <v>土</v>
      </c>
      <c r="I10" s="15" t="str">
        <f t="shared" si="2"/>
        <v>日</v>
      </c>
      <c r="J10" s="15" t="str">
        <f t="shared" si="2"/>
        <v>月</v>
      </c>
      <c r="K10" s="15" t="str">
        <f t="shared" si="2"/>
        <v>火</v>
      </c>
      <c r="L10" s="15" t="str">
        <f t="shared" si="2"/>
        <v>水</v>
      </c>
      <c r="M10" s="15" t="str">
        <f t="shared" si="2"/>
        <v>木</v>
      </c>
      <c r="N10" s="15" t="str">
        <f t="shared" si="2"/>
        <v>金</v>
      </c>
      <c r="O10" s="15" t="str">
        <f t="shared" si="2"/>
        <v>土</v>
      </c>
      <c r="P10" s="15" t="str">
        <f t="shared" si="2"/>
        <v>日</v>
      </c>
      <c r="Q10" s="15" t="str">
        <f t="shared" si="2"/>
        <v>月</v>
      </c>
      <c r="R10" s="15" t="str">
        <f t="shared" si="2"/>
        <v>火</v>
      </c>
      <c r="S10" s="15" t="str">
        <f t="shared" si="2"/>
        <v>水</v>
      </c>
      <c r="T10" s="15" t="str">
        <f t="shared" si="2"/>
        <v>木</v>
      </c>
      <c r="U10" s="15" t="str">
        <f t="shared" si="2"/>
        <v>金</v>
      </c>
      <c r="V10" s="15" t="str">
        <f t="shared" si="2"/>
        <v>土</v>
      </c>
      <c r="W10" s="15" t="str">
        <f t="shared" si="2"/>
        <v>日</v>
      </c>
      <c r="X10" s="15" t="str">
        <f t="shared" si="2"/>
        <v>月</v>
      </c>
      <c r="Y10" s="15" t="str">
        <f t="shared" si="2"/>
        <v>火</v>
      </c>
      <c r="Z10" s="15" t="str">
        <f t="shared" si="2"/>
        <v>水</v>
      </c>
      <c r="AA10" s="15" t="str">
        <f t="shared" si="2"/>
        <v>木</v>
      </c>
      <c r="AB10" s="15" t="str">
        <f t="shared" si="2"/>
        <v>金</v>
      </c>
      <c r="AC10" s="15" t="str">
        <f t="shared" si="2"/>
        <v>土</v>
      </c>
      <c r="AD10" s="15" t="str">
        <f t="shared" si="2"/>
        <v>日</v>
      </c>
      <c r="AE10" s="15" t="str">
        <f t="shared" si="2"/>
        <v>月</v>
      </c>
      <c r="AF10" s="15" t="str">
        <f t="shared" si="2"/>
        <v>火</v>
      </c>
      <c r="AG10" s="16" t="str">
        <f t="shared" si="2"/>
        <v>水</v>
      </c>
      <c r="AH10" s="14" t="s">
        <v>13</v>
      </c>
      <c r="AI10" s="44" t="s">
        <v>52</v>
      </c>
      <c r="AJ10" s="1" t="s">
        <v>48</v>
      </c>
    </row>
    <row r="11" spans="1:36">
      <c r="A11" s="56">
        <f>IF(A7=12,0,A7)+1</f>
        <v>5</v>
      </c>
      <c r="B11" s="30" t="s">
        <v>3</v>
      </c>
      <c r="C11" s="11" t="str">
        <f t="shared" ref="C11:AF11" si="3">IF(C10="","",IF(AND(DATE($A10,$A11,C$5)&gt;=$M$3,DATE($A10,$A11,C$5)&lt;=$M$4),IF(AND(DATE($A10,$A11,C$5)&gt;=$P$3,DATE($A10,$A11,C$5)&lt;=$P$4),"",IF(AND(DATE($A10,$A11,C$5)&gt;=$S$3,DATE($A10,$A11,C$5)&lt;=$S$4),"",IF(AND(DATE($A10,$A11,C$5)&gt;=$V$3,DATE($A10,$A11,C$5)&lt;=$V$4),"",IF(AND(DATE($A10,$A11,C$5)&gt;=$Y$3,DATE($A10,$A11,C$5)&lt;=$Y$4),"",IF(AND(DATE($A10,$A11,C$5)&gt;=$AB$3,DATE($A10,$A11,C$5)&lt;=$AB$4),"",IF(AND(DATE($A10,$A11,C$5)&gt;=$AE$3,DATE($A10,$A11,C$5)&lt;=$AE$4),"",IF(AND(DATE($A10,$A11,C$5)&gt;=$AH$3,DATE($A10,$A11,C$5)&lt;=$AH$4),"",IF(OR(C10="土",C10="日"),"休","□")))))))),""))</f>
        <v/>
      </c>
      <c r="D11" s="12" t="str">
        <f t="shared" si="3"/>
        <v/>
      </c>
      <c r="E11" s="12" t="str">
        <f t="shared" si="3"/>
        <v/>
      </c>
      <c r="F11" s="12" t="str">
        <f t="shared" si="3"/>
        <v/>
      </c>
      <c r="G11" s="12" t="str">
        <f t="shared" si="3"/>
        <v/>
      </c>
      <c r="H11" s="12" t="str">
        <f t="shared" si="3"/>
        <v/>
      </c>
      <c r="I11" s="12" t="str">
        <f t="shared" si="3"/>
        <v/>
      </c>
      <c r="J11" s="12" t="str">
        <f t="shared" si="3"/>
        <v/>
      </c>
      <c r="K11" s="12" t="str">
        <f t="shared" si="3"/>
        <v/>
      </c>
      <c r="L11" s="12" t="str">
        <f t="shared" si="3"/>
        <v/>
      </c>
      <c r="M11" s="12" t="str">
        <f t="shared" si="3"/>
        <v/>
      </c>
      <c r="N11" s="12" t="str">
        <f t="shared" si="3"/>
        <v/>
      </c>
      <c r="O11" s="12" t="str">
        <f t="shared" si="3"/>
        <v/>
      </c>
      <c r="P11" s="12" t="str">
        <f t="shared" si="3"/>
        <v/>
      </c>
      <c r="Q11" s="12" t="str">
        <f t="shared" si="3"/>
        <v/>
      </c>
      <c r="R11" s="12" t="str">
        <f t="shared" si="3"/>
        <v/>
      </c>
      <c r="S11" s="12" t="str">
        <f t="shared" si="3"/>
        <v/>
      </c>
      <c r="T11" s="12" t="str">
        <f t="shared" si="3"/>
        <v/>
      </c>
      <c r="U11" s="12" t="str">
        <f t="shared" si="3"/>
        <v/>
      </c>
      <c r="V11" s="12" t="str">
        <f t="shared" si="3"/>
        <v/>
      </c>
      <c r="W11" s="12" t="str">
        <f t="shared" si="3"/>
        <v/>
      </c>
      <c r="X11" s="12" t="str">
        <f t="shared" si="3"/>
        <v/>
      </c>
      <c r="Y11" s="12" t="str">
        <f t="shared" si="3"/>
        <v/>
      </c>
      <c r="Z11" s="12" t="str">
        <f t="shared" si="3"/>
        <v>□</v>
      </c>
      <c r="AA11" s="12" t="str">
        <f t="shared" si="3"/>
        <v>□</v>
      </c>
      <c r="AB11" s="12" t="str">
        <f t="shared" si="3"/>
        <v>□</v>
      </c>
      <c r="AC11" s="12" t="str">
        <f t="shared" si="3"/>
        <v>休</v>
      </c>
      <c r="AD11" s="12" t="str">
        <f t="shared" si="3"/>
        <v>休</v>
      </c>
      <c r="AE11" s="12" t="str">
        <f t="shared" si="3"/>
        <v>□</v>
      </c>
      <c r="AF11" s="12" t="str">
        <f t="shared" si="3"/>
        <v/>
      </c>
      <c r="AG11" s="17" t="str">
        <f>IF(AG10="","",IF(AND(DATE($A10,$A11,AG$5)&gt;=$M$3,DATE($A10,$A11,AG$5)&lt;=$M$4),IF(AND(DATE($A10,$A11,AG$5)&gt;=$P$3,DATE($A10,$A11,AG$5)&lt;=$P$4),"",IF(AND(DATE($A10,$A11,AG$5)&gt;=$S$3,DATE($A10,$A11,AG$5)&lt;=$S$4),"",IF(AND(DATE($A10,$A11,AG$5)&gt;=$V$3,DATE($A10,$A11,AG$5)&lt;=$V$4),"",IF(AND(DATE($A10,$A11,AG$5)&gt;=$Y$3,DATE($A10,$A11,AG$5)&lt;=$Y$4),"",IF(AND(DATE($A10,$A11,AG$5)&gt;=$AB$3,DATE($A10,$A11,AG$5)&lt;=$AB$4),"",IF(AND(DATE($A10,$A11,AG$5)&gt;=$AE$3,DATE($A10,$A11,AG$5)&lt;=$AE$4),"",IF(AND(DATE($A10,$A11,AG$5)&gt;=$AH$3,DATE($A10,$A11,AG$5)&lt;=$AH$4),"",IF(OR(AG10="土",AG10="日"),"休","□")))))))),""))</f>
        <v/>
      </c>
      <c r="AH11" s="11">
        <f>COUNTIF(C11:AG11,"□")</f>
        <v>4</v>
      </c>
      <c r="AI11" s="17">
        <f>COUNTIF(C11:AG11,"休")</f>
        <v>2</v>
      </c>
      <c r="AJ11" s="1">
        <f>COUNTIF(C10:AG10,"土")-COUNTIFS(C10:AG10,"土",C11:AG11,"")+COUNTIF(C10:AG10,"日")-COUNTIFS(C10:AG10,"日",C11:AG11,"")</f>
        <v>2</v>
      </c>
    </row>
    <row r="12" spans="1:36">
      <c r="A12" s="56"/>
      <c r="B12" s="8" t="s">
        <v>4</v>
      </c>
      <c r="C12" s="6"/>
      <c r="D12" s="3"/>
      <c r="E12" s="3"/>
      <c r="F12" s="3"/>
      <c r="G12" s="3"/>
      <c r="H12" s="3"/>
      <c r="I12" s="3"/>
      <c r="J12" s="3"/>
      <c r="K12" s="3"/>
      <c r="L12" s="3"/>
      <c r="M12" s="3"/>
      <c r="N12" s="3"/>
      <c r="O12" s="3"/>
      <c r="P12" s="3"/>
      <c r="Q12" s="3"/>
      <c r="R12" s="3"/>
      <c r="S12" s="3"/>
      <c r="T12" s="3"/>
      <c r="U12" s="3"/>
      <c r="V12" s="3"/>
      <c r="W12" s="3"/>
      <c r="X12" s="3"/>
      <c r="Y12" s="3"/>
      <c r="Z12" s="3" t="s">
        <v>36</v>
      </c>
      <c r="AA12" s="3" t="s">
        <v>37</v>
      </c>
      <c r="AB12" s="3" t="s">
        <v>37</v>
      </c>
      <c r="AC12" s="3" t="s">
        <v>38</v>
      </c>
      <c r="AD12" s="3" t="s">
        <v>37</v>
      </c>
      <c r="AE12" s="3" t="s">
        <v>37</v>
      </c>
      <c r="AF12" s="3" t="s">
        <v>37</v>
      </c>
      <c r="AG12" s="4"/>
      <c r="AH12" s="11">
        <f>COUNTIF(C12:AG12,"■")</f>
        <v>5</v>
      </c>
      <c r="AI12" s="17">
        <f>COUNTIF(C12:AG12,"休")+COUNTIF(C12:AG12,"雨")</f>
        <v>2</v>
      </c>
    </row>
    <row r="13" spans="1:36">
      <c r="A13" s="57"/>
      <c r="B13" s="9"/>
      <c r="C13" s="34"/>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2">
        <v>43978</v>
      </c>
      <c r="AG13" s="40"/>
      <c r="AH13" s="7"/>
      <c r="AI13" s="5"/>
    </row>
    <row r="14" spans="1:36">
      <c r="A14" s="20">
        <f>IF(A11=12,1,0)+A10</f>
        <v>2023</v>
      </c>
      <c r="B14" s="29" t="s">
        <v>2</v>
      </c>
      <c r="C14" s="14" t="str">
        <f t="shared" ref="C14:AG14" si="4">IF(DAY(DATE($A14,$A15,C$5))=C$5,CHOOSE(WEEKDAY(DATE($A14,$A15,C$5)),"日","月","火","水","木","金","土"),"")</f>
        <v>木</v>
      </c>
      <c r="D14" s="15" t="str">
        <f t="shared" si="4"/>
        <v>金</v>
      </c>
      <c r="E14" s="15" t="str">
        <f t="shared" si="4"/>
        <v>土</v>
      </c>
      <c r="F14" s="15" t="str">
        <f t="shared" si="4"/>
        <v>日</v>
      </c>
      <c r="G14" s="15" t="str">
        <f t="shared" si="4"/>
        <v>月</v>
      </c>
      <c r="H14" s="15" t="str">
        <f t="shared" si="4"/>
        <v>火</v>
      </c>
      <c r="I14" s="15" t="str">
        <f t="shared" si="4"/>
        <v>水</v>
      </c>
      <c r="J14" s="15" t="str">
        <f t="shared" si="4"/>
        <v>木</v>
      </c>
      <c r="K14" s="15" t="str">
        <f t="shared" si="4"/>
        <v>金</v>
      </c>
      <c r="L14" s="15" t="str">
        <f t="shared" si="4"/>
        <v>土</v>
      </c>
      <c r="M14" s="15" t="str">
        <f t="shared" si="4"/>
        <v>日</v>
      </c>
      <c r="N14" s="15" t="str">
        <f t="shared" si="4"/>
        <v>月</v>
      </c>
      <c r="O14" s="15" t="str">
        <f t="shared" si="4"/>
        <v>火</v>
      </c>
      <c r="P14" s="15" t="str">
        <f t="shared" si="4"/>
        <v>水</v>
      </c>
      <c r="Q14" s="15" t="str">
        <f t="shared" si="4"/>
        <v>木</v>
      </c>
      <c r="R14" s="15" t="str">
        <f t="shared" si="4"/>
        <v>金</v>
      </c>
      <c r="S14" s="15" t="str">
        <f t="shared" si="4"/>
        <v>土</v>
      </c>
      <c r="T14" s="15" t="str">
        <f t="shared" si="4"/>
        <v>日</v>
      </c>
      <c r="U14" s="15" t="str">
        <f t="shared" si="4"/>
        <v>月</v>
      </c>
      <c r="V14" s="15" t="str">
        <f t="shared" si="4"/>
        <v>火</v>
      </c>
      <c r="W14" s="15" t="str">
        <f t="shared" si="4"/>
        <v>水</v>
      </c>
      <c r="X14" s="15" t="str">
        <f t="shared" si="4"/>
        <v>木</v>
      </c>
      <c r="Y14" s="15" t="str">
        <f t="shared" si="4"/>
        <v>金</v>
      </c>
      <c r="Z14" s="15" t="str">
        <f t="shared" si="4"/>
        <v>土</v>
      </c>
      <c r="AA14" s="15" t="str">
        <f t="shared" si="4"/>
        <v>日</v>
      </c>
      <c r="AB14" s="15" t="str">
        <f t="shared" si="4"/>
        <v>月</v>
      </c>
      <c r="AC14" s="15" t="str">
        <f t="shared" si="4"/>
        <v>火</v>
      </c>
      <c r="AD14" s="15" t="str">
        <f t="shared" si="4"/>
        <v>水</v>
      </c>
      <c r="AE14" s="15" t="str">
        <f t="shared" si="4"/>
        <v>木</v>
      </c>
      <c r="AF14" s="15" t="str">
        <f t="shared" si="4"/>
        <v>金</v>
      </c>
      <c r="AG14" s="16" t="str">
        <f t="shared" si="4"/>
        <v/>
      </c>
      <c r="AH14" s="14" t="s">
        <v>13</v>
      </c>
      <c r="AI14" s="44" t="s">
        <v>52</v>
      </c>
      <c r="AJ14" s="1" t="s">
        <v>48</v>
      </c>
    </row>
    <row r="15" spans="1:36">
      <c r="A15" s="56">
        <f>IF(A11=12,0,A11)+1</f>
        <v>6</v>
      </c>
      <c r="B15" s="30" t="s">
        <v>3</v>
      </c>
      <c r="C15" s="11" t="str">
        <f t="shared" ref="C15:AG15" si="5">IF(C14="","",IF(AND(DATE($A14,$A15,C$5)&gt;=$M$3,DATE($A14,$A15,C$5)&lt;=$M$4),IF(AND(DATE($A14,$A15,C$5)&gt;=$P$3,DATE($A14,$A15,C$5)&lt;=$P$4),"",IF(AND(DATE($A14,$A15,C$5)&gt;=$S$3,DATE($A14,$A15,C$5)&lt;=$S$4),"",IF(AND(DATE($A14,$A15,C$5)&gt;=$V$3,DATE($A14,$A15,C$5)&lt;=$V$4),"",IF(AND(DATE($A14,$A15,C$5)&gt;=$Y$3,DATE($A14,$A15,C$5)&lt;=$Y$4),"",IF(AND(DATE($A14,$A15,C$5)&gt;=$AB$3,DATE($A14,$A15,C$5)&lt;=$AB$4),"",IF(AND(DATE($A14,$A15,C$5)&gt;=$AE$3,DATE($A14,$A15,C$5)&lt;=$AE$4),"",IF(AND(DATE($A14,$A15,C$5)&gt;=$AH$3,DATE($A14,$A15,C$5)&lt;=$AH$4),"",IF(OR(C14="土",C14="日"),"休","□")))))))),""))</f>
        <v/>
      </c>
      <c r="D15" s="12" t="str">
        <f t="shared" si="5"/>
        <v/>
      </c>
      <c r="E15" s="12" t="str">
        <f t="shared" si="5"/>
        <v/>
      </c>
      <c r="F15" s="12" t="str">
        <f t="shared" si="5"/>
        <v/>
      </c>
      <c r="G15" s="12" t="str">
        <f t="shared" si="5"/>
        <v/>
      </c>
      <c r="H15" s="12" t="str">
        <f t="shared" si="5"/>
        <v/>
      </c>
      <c r="I15" s="12" t="str">
        <f t="shared" si="5"/>
        <v/>
      </c>
      <c r="J15" s="12" t="str">
        <f t="shared" si="5"/>
        <v/>
      </c>
      <c r="K15" s="12" t="str">
        <f t="shared" si="5"/>
        <v/>
      </c>
      <c r="L15" s="12" t="str">
        <f t="shared" si="5"/>
        <v/>
      </c>
      <c r="M15" s="12" t="str">
        <f t="shared" si="5"/>
        <v/>
      </c>
      <c r="N15" s="12" t="str">
        <f t="shared" si="5"/>
        <v/>
      </c>
      <c r="O15" s="12" t="str">
        <f t="shared" si="5"/>
        <v/>
      </c>
      <c r="P15" s="12" t="str">
        <f t="shared" si="5"/>
        <v/>
      </c>
      <c r="Q15" s="12" t="str">
        <f t="shared" si="5"/>
        <v/>
      </c>
      <c r="R15" s="12" t="str">
        <f t="shared" si="5"/>
        <v/>
      </c>
      <c r="S15" s="12" t="str">
        <f t="shared" si="5"/>
        <v/>
      </c>
      <c r="T15" s="12" t="str">
        <f t="shared" si="5"/>
        <v/>
      </c>
      <c r="U15" s="12" t="str">
        <f t="shared" si="5"/>
        <v/>
      </c>
      <c r="V15" s="12" t="str">
        <f t="shared" si="5"/>
        <v/>
      </c>
      <c r="W15" s="12" t="str">
        <f t="shared" si="5"/>
        <v/>
      </c>
      <c r="X15" s="12" t="str">
        <f t="shared" si="5"/>
        <v/>
      </c>
      <c r="Y15" s="12" t="str">
        <f t="shared" si="5"/>
        <v/>
      </c>
      <c r="Z15" s="12" t="str">
        <f t="shared" si="5"/>
        <v/>
      </c>
      <c r="AA15" s="12" t="str">
        <f t="shared" si="5"/>
        <v/>
      </c>
      <c r="AB15" s="12" t="str">
        <f t="shared" si="5"/>
        <v/>
      </c>
      <c r="AC15" s="12" t="str">
        <f t="shared" si="5"/>
        <v/>
      </c>
      <c r="AD15" s="12" t="str">
        <f t="shared" si="5"/>
        <v/>
      </c>
      <c r="AE15" s="12" t="str">
        <f t="shared" si="5"/>
        <v/>
      </c>
      <c r="AF15" s="12" t="str">
        <f t="shared" si="5"/>
        <v>□</v>
      </c>
      <c r="AG15" s="17" t="str">
        <f t="shared" si="5"/>
        <v/>
      </c>
      <c r="AH15" s="11">
        <f>COUNTIF(C15:AG15,"□")</f>
        <v>1</v>
      </c>
      <c r="AI15" s="17">
        <f>COUNTIF(C15:AG15,"休")</f>
        <v>0</v>
      </c>
      <c r="AJ15" s="1">
        <f>COUNTIF(C14:AG14,"土")-COUNTIFS(C14:AG14,"土",C15:AG15,"")+COUNTIF(C14:AG14,"日")-COUNTIFS(C14:AG14,"日",C15:AG15,"")</f>
        <v>0</v>
      </c>
    </row>
    <row r="16" spans="1:36">
      <c r="A16" s="56"/>
      <c r="B16" s="8" t="s">
        <v>4</v>
      </c>
      <c r="C16" s="6"/>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4"/>
      <c r="AH16" s="11">
        <f>COUNTIF(C16:AG16,"■")</f>
        <v>0</v>
      </c>
      <c r="AI16" s="17">
        <f>COUNTIF(C16:AG16,"休")+COUNTIF(C16:AG16,"雨")</f>
        <v>0</v>
      </c>
    </row>
    <row r="17" spans="1:36">
      <c r="A17" s="57"/>
      <c r="B17" s="9"/>
      <c r="C17" s="41"/>
      <c r="D17" s="39"/>
      <c r="E17" s="39"/>
      <c r="F17" s="39"/>
      <c r="G17" s="39"/>
      <c r="H17" s="39"/>
      <c r="I17" s="39"/>
      <c r="J17" s="39"/>
      <c r="K17" s="39"/>
      <c r="L17" s="39"/>
      <c r="M17" s="39"/>
      <c r="N17" s="39"/>
      <c r="O17" s="39"/>
      <c r="P17" s="39"/>
      <c r="Q17" s="39"/>
      <c r="R17" s="39" t="s">
        <v>44</v>
      </c>
      <c r="S17" s="39" t="s">
        <v>41</v>
      </c>
      <c r="T17" s="39"/>
      <c r="U17" s="39"/>
      <c r="V17" s="39"/>
      <c r="W17" s="39"/>
      <c r="X17" s="39"/>
      <c r="Y17" s="39"/>
      <c r="Z17" s="39"/>
      <c r="AA17" s="39"/>
      <c r="AB17" s="39"/>
      <c r="AC17" s="39"/>
      <c r="AD17" s="39"/>
      <c r="AE17" s="39"/>
      <c r="AF17" s="39"/>
      <c r="AG17" s="35"/>
      <c r="AH17" s="7"/>
      <c r="AI17" s="5"/>
    </row>
    <row r="18" spans="1:36">
      <c r="A18" s="20">
        <f>IF(A15=12,1,0)+A14</f>
        <v>2023</v>
      </c>
      <c r="B18" s="29" t="s">
        <v>2</v>
      </c>
      <c r="C18" s="14" t="str">
        <f t="shared" ref="C18:AG18" si="6">IF(DAY(DATE($A18,$A19,C$5))=C$5,CHOOSE(WEEKDAY(DATE($A18,$A19,C$5)),"日","月","火","水","木","金","土"),"")</f>
        <v>土</v>
      </c>
      <c r="D18" s="15" t="str">
        <f t="shared" si="6"/>
        <v>日</v>
      </c>
      <c r="E18" s="15" t="str">
        <f t="shared" si="6"/>
        <v>月</v>
      </c>
      <c r="F18" s="15" t="str">
        <f t="shared" si="6"/>
        <v>火</v>
      </c>
      <c r="G18" s="15" t="str">
        <f t="shared" si="6"/>
        <v>水</v>
      </c>
      <c r="H18" s="15" t="str">
        <f t="shared" si="6"/>
        <v>木</v>
      </c>
      <c r="I18" s="15" t="str">
        <f t="shared" si="6"/>
        <v>金</v>
      </c>
      <c r="J18" s="15" t="str">
        <f t="shared" si="6"/>
        <v>土</v>
      </c>
      <c r="K18" s="15" t="str">
        <f t="shared" si="6"/>
        <v>日</v>
      </c>
      <c r="L18" s="15" t="str">
        <f t="shared" si="6"/>
        <v>月</v>
      </c>
      <c r="M18" s="15" t="str">
        <f t="shared" si="6"/>
        <v>火</v>
      </c>
      <c r="N18" s="15" t="str">
        <f t="shared" si="6"/>
        <v>水</v>
      </c>
      <c r="O18" s="15" t="str">
        <f t="shared" si="6"/>
        <v>木</v>
      </c>
      <c r="P18" s="15" t="str">
        <f t="shared" si="6"/>
        <v>金</v>
      </c>
      <c r="Q18" s="15" t="str">
        <f t="shared" si="6"/>
        <v>土</v>
      </c>
      <c r="R18" s="15" t="str">
        <f t="shared" si="6"/>
        <v>日</v>
      </c>
      <c r="S18" s="15" t="str">
        <f t="shared" si="6"/>
        <v>月</v>
      </c>
      <c r="T18" s="15" t="str">
        <f t="shared" si="6"/>
        <v>火</v>
      </c>
      <c r="U18" s="15" t="str">
        <f t="shared" si="6"/>
        <v>水</v>
      </c>
      <c r="V18" s="15" t="str">
        <f t="shared" si="6"/>
        <v>木</v>
      </c>
      <c r="W18" s="15" t="str">
        <f t="shared" si="6"/>
        <v>金</v>
      </c>
      <c r="X18" s="15" t="str">
        <f t="shared" si="6"/>
        <v>土</v>
      </c>
      <c r="Y18" s="15" t="str">
        <f t="shared" si="6"/>
        <v>日</v>
      </c>
      <c r="Z18" s="15" t="str">
        <f t="shared" si="6"/>
        <v>月</v>
      </c>
      <c r="AA18" s="15" t="str">
        <f t="shared" si="6"/>
        <v>火</v>
      </c>
      <c r="AB18" s="15" t="str">
        <f t="shared" si="6"/>
        <v>水</v>
      </c>
      <c r="AC18" s="15" t="str">
        <f t="shared" si="6"/>
        <v>木</v>
      </c>
      <c r="AD18" s="15" t="str">
        <f t="shared" si="6"/>
        <v>金</v>
      </c>
      <c r="AE18" s="15" t="str">
        <f t="shared" si="6"/>
        <v>土</v>
      </c>
      <c r="AF18" s="15" t="str">
        <f t="shared" si="6"/>
        <v>日</v>
      </c>
      <c r="AG18" s="16" t="str">
        <f t="shared" si="6"/>
        <v>月</v>
      </c>
      <c r="AH18" s="14" t="s">
        <v>13</v>
      </c>
      <c r="AI18" s="44" t="s">
        <v>52</v>
      </c>
      <c r="AJ18" s="1" t="s">
        <v>48</v>
      </c>
    </row>
    <row r="19" spans="1:36">
      <c r="A19" s="56">
        <f>IF(A15=12,0,A15)+1</f>
        <v>7</v>
      </c>
      <c r="B19" s="30" t="s">
        <v>3</v>
      </c>
      <c r="C19" s="11" t="str">
        <f>IF(C18="","",IF(AND(DATE($A18,$A19,C$5)&gt;=$M$3,DATE($A18,$A19,C$5)&lt;=$M$4),IF(AND(DATE($A18,$A19,C$5)&gt;=$P$3,DATE($A18,$A19,C$5)&lt;=$P$4),"",IF(AND(DATE($A18,$A19,C$5)&gt;=$S$3,DATE($A18,$A19,C$5)&lt;=$S$4),"",IF(AND(DATE($A18,$A19,C$5)&gt;=$V$3,DATE($A18,$A19,C$5)&lt;=$V$4),"",IF(AND(DATE($A18,$A19,C$5)&gt;=$Y$3,DATE($A18,$A19,C$5)&lt;=$Y$4),"",IF(AND(DATE($A18,$A19,C$5)&gt;=$AB$3,DATE($A18,$A19,C$5)&lt;=$AB$4),"",IF(AND(DATE($A18,$A19,C$5)&gt;=$AE$3,DATE($A18,$A19,C$5)&lt;=$AE$4),"",IF(AND(DATE($A18,$A19,C$5)&gt;=$AH$3,DATE($A18,$A19,C$5)&lt;=$AH$4),"",IF(OR(C18="土",C18="日"),"休","□")))))))),""))</f>
        <v>休</v>
      </c>
      <c r="D19" s="12" t="str">
        <f>IF(D18="","",IF(AND(DATE($A18,$A19,D$5)&gt;=$M$3,DATE($A18,$A19,D$5)&lt;=$M$4),IF(AND(DATE($A18,$A19,D$5)&gt;=$P$3,DATE($A18,$A19,D$5)&lt;=$P$4),"",IF(AND(DATE($A18,$A19,D$5)&gt;=$S$3,DATE($A18,$A19,D$5)&lt;=$S$4),"",IF(AND(DATE($A18,$A19,D$5)&gt;=$V$3,DATE($A18,$A19,D$5)&lt;=$V$4),"",IF(AND(DATE($A18,$A19,D$5)&gt;=$Y$3,DATE($A18,$A19,D$5)&lt;=$Y$4),"",IF(AND(DATE($A18,$A19,D$5)&gt;=$AB$3,DATE($A18,$A19,D$5)&lt;=$AB$4),"",IF(AND(DATE($A18,$A19,D$5)&gt;=$AE$3,DATE($A18,$A19,D$5)&lt;=$AE$4),"",IF(AND(DATE($A18,$A19,D$5)&gt;=$AH$3,DATE($A18,$A19,D$5)&lt;=$AH$4),"",IF(OR(D18="土",D18="日"),"休","□")))))))),""))</f>
        <v>休</v>
      </c>
      <c r="E19" s="12" t="str">
        <f>IF(E18="","",IF(AND(DATE($A18,$A19,E$5)&gt;=$M$3,DATE($A18,$A19,E$5)&lt;=$M$4),IF(AND(DATE($A18,$A19,E$5)&gt;=$P$3,DATE($A18,$A19,E$5)&lt;=$P$4),"",IF(AND(DATE($A18,$A19,E$5)&gt;=$S$3,DATE($A18,$A19,E$5)&lt;=$S$4),"",IF(AND(DATE($A18,$A19,E$5)&gt;=$V$3,DATE($A18,$A19,E$5)&lt;=$V$4),"",IF(AND(DATE($A18,$A19,E$5)&gt;=$Y$3,DATE($A18,$A19,E$5)&lt;=$Y$4),"",IF(AND(DATE($A18,$A19,E$5)&gt;=$AB$3,DATE($A18,$A19,E$5)&lt;=$AB$4),"",IF(AND(DATE($A18,$A19,E$5)&gt;=$AE$3,DATE($A18,$A19,E$5)&lt;=$AE$4),"",IF(AND(DATE($A18,$A19,E$5)&gt;=$AH$3,DATE($A18,$A19,E$5)&lt;=$AH$4),"",IF(OR(E18="土",E18="日"),"休","□")))))))),""))</f>
        <v>□</v>
      </c>
      <c r="F19" s="12" t="str">
        <f t="shared" ref="F19:AG19" si="7">IF(F18="","",IF(AND(DATE($A18,$A19,F$5)&gt;=$M$3,DATE($A18,$A19,F$5)&lt;=$M$4),IF(AND(DATE($A18,$A19,F$5)&gt;=$P$3,DATE($A18,$A19,F$5)&lt;=$P$4),"",IF(AND(DATE($A18,$A19,F$5)&gt;=$S$3,DATE($A18,$A19,F$5)&lt;=$S$4),"",IF(AND(DATE($A18,$A19,F$5)&gt;=$V$3,DATE($A18,$A19,F$5)&lt;=$V$4),"",IF(AND(DATE($A18,$A19,F$5)&gt;=$Y$3,DATE($A18,$A19,F$5)&lt;=$Y$4),"",IF(AND(DATE($A18,$A19,F$5)&gt;=$AB$3,DATE($A18,$A19,F$5)&lt;=$AB$4),"",IF(AND(DATE($A18,$A19,F$5)&gt;=$AE$3,DATE($A18,$A19,F$5)&lt;=$AE$4),"",IF(AND(DATE($A18,$A19,F$5)&gt;=$AH$3,DATE($A18,$A19,F$5)&lt;=$AH$4),"",IF(OR(F18="土",F18="日"),"休","□")))))))),""))</f>
        <v>□</v>
      </c>
      <c r="G19" s="12" t="str">
        <f t="shared" si="7"/>
        <v>□</v>
      </c>
      <c r="H19" s="12" t="str">
        <f t="shared" si="7"/>
        <v>□</v>
      </c>
      <c r="I19" s="12" t="str">
        <f t="shared" si="7"/>
        <v>□</v>
      </c>
      <c r="J19" s="12" t="str">
        <f t="shared" si="7"/>
        <v>休</v>
      </c>
      <c r="K19" s="12" t="str">
        <f t="shared" si="7"/>
        <v>休</v>
      </c>
      <c r="L19" s="12" t="str">
        <f t="shared" si="7"/>
        <v>□</v>
      </c>
      <c r="M19" s="12" t="str">
        <f t="shared" si="7"/>
        <v>□</v>
      </c>
      <c r="N19" s="12" t="str">
        <f t="shared" si="7"/>
        <v>□</v>
      </c>
      <c r="O19" s="12" t="str">
        <f t="shared" si="7"/>
        <v>□</v>
      </c>
      <c r="P19" s="12" t="str">
        <f t="shared" si="7"/>
        <v>□</v>
      </c>
      <c r="Q19" s="12" t="str">
        <f t="shared" si="7"/>
        <v>休</v>
      </c>
      <c r="R19" s="12" t="str">
        <f t="shared" si="7"/>
        <v>休</v>
      </c>
      <c r="S19" s="12" t="str">
        <f t="shared" si="7"/>
        <v>□</v>
      </c>
      <c r="T19" s="12" t="str">
        <f t="shared" si="7"/>
        <v>□</v>
      </c>
      <c r="U19" s="12" t="str">
        <f t="shared" si="7"/>
        <v>□</v>
      </c>
      <c r="V19" s="12" t="str">
        <f t="shared" si="7"/>
        <v>□</v>
      </c>
      <c r="W19" s="12" t="str">
        <f t="shared" si="7"/>
        <v>□</v>
      </c>
      <c r="X19" s="12" t="str">
        <f t="shared" si="7"/>
        <v>休</v>
      </c>
      <c r="Y19" s="12" t="str">
        <f t="shared" si="7"/>
        <v>休</v>
      </c>
      <c r="Z19" s="12" t="str">
        <f t="shared" si="7"/>
        <v>□</v>
      </c>
      <c r="AA19" s="12" t="str">
        <f t="shared" si="7"/>
        <v>□</v>
      </c>
      <c r="AB19" s="12" t="str">
        <f t="shared" si="7"/>
        <v>□</v>
      </c>
      <c r="AC19" s="12" t="str">
        <f t="shared" si="7"/>
        <v>□</v>
      </c>
      <c r="AD19" s="12" t="str">
        <f t="shared" si="7"/>
        <v>□</v>
      </c>
      <c r="AE19" s="12" t="str">
        <f t="shared" si="7"/>
        <v>休</v>
      </c>
      <c r="AF19" s="12" t="str">
        <f t="shared" si="7"/>
        <v>休</v>
      </c>
      <c r="AG19" s="17" t="str">
        <f t="shared" si="7"/>
        <v>□</v>
      </c>
      <c r="AH19" s="11">
        <f>COUNTIF(C19:AG19,"□")</f>
        <v>21</v>
      </c>
      <c r="AI19" s="17">
        <f>COUNTIF(C19:AG19,"休")</f>
        <v>10</v>
      </c>
      <c r="AJ19" s="1">
        <f>COUNTIF(C18:AG18,"土")-COUNTIFS(C18:AG18,"土",C19:AG19,"")+COUNTIF(C18:AG18,"日")-COUNTIFS(C18:AG18,"日",C19:AG19,"")</f>
        <v>10</v>
      </c>
    </row>
    <row r="20" spans="1:36">
      <c r="A20" s="56"/>
      <c r="B20" s="8" t="s">
        <v>4</v>
      </c>
      <c r="C20" s="6" t="s">
        <v>37</v>
      </c>
      <c r="D20" s="3" t="s">
        <v>37</v>
      </c>
      <c r="E20" s="3" t="s">
        <v>37</v>
      </c>
      <c r="F20" s="3" t="s">
        <v>36</v>
      </c>
      <c r="G20" s="3" t="s">
        <v>36</v>
      </c>
      <c r="H20" s="3" t="s">
        <v>37</v>
      </c>
      <c r="I20" s="3" t="s">
        <v>37</v>
      </c>
      <c r="J20" s="3" t="s">
        <v>37</v>
      </c>
      <c r="K20" s="3" t="s">
        <v>36</v>
      </c>
      <c r="L20" s="3" t="s">
        <v>36</v>
      </c>
      <c r="M20" s="3" t="s">
        <v>37</v>
      </c>
      <c r="N20" s="3" t="s">
        <v>37</v>
      </c>
      <c r="O20" s="3" t="s">
        <v>37</v>
      </c>
      <c r="P20" s="3" t="s">
        <v>38</v>
      </c>
      <c r="Q20" s="3" t="s">
        <v>37</v>
      </c>
      <c r="R20" s="3" t="s">
        <v>37</v>
      </c>
      <c r="S20" s="3"/>
      <c r="T20" s="3"/>
      <c r="U20" s="3"/>
      <c r="V20" s="3"/>
      <c r="W20" s="3"/>
      <c r="X20" s="3"/>
      <c r="Y20" s="3"/>
      <c r="Z20" s="3"/>
      <c r="AA20" s="3"/>
      <c r="AB20" s="3"/>
      <c r="AC20" s="3"/>
      <c r="AD20" s="3"/>
      <c r="AE20" s="3" t="s">
        <v>37</v>
      </c>
      <c r="AF20" s="3" t="s">
        <v>37</v>
      </c>
      <c r="AG20" s="4" t="s">
        <v>37</v>
      </c>
      <c r="AH20" s="11">
        <f>COUNTIF(C20:AG20,"■")</f>
        <v>14</v>
      </c>
      <c r="AI20" s="17">
        <f>COUNTIF(C20:AG20,"休")+COUNTIF(C20:AG20,"雨")</f>
        <v>5</v>
      </c>
    </row>
    <row r="21" spans="1:36">
      <c r="A21" s="57"/>
      <c r="B21" s="9"/>
      <c r="C21" s="34"/>
      <c r="D21" s="33"/>
      <c r="E21" s="33"/>
      <c r="F21" s="33"/>
      <c r="G21" s="33"/>
      <c r="H21" s="33"/>
      <c r="I21" s="33"/>
      <c r="J21" s="33"/>
      <c r="K21" s="33"/>
      <c r="L21" s="33"/>
      <c r="M21" s="33">
        <v>44021</v>
      </c>
      <c r="N21" s="33">
        <v>44022</v>
      </c>
      <c r="O21" s="33"/>
      <c r="P21" s="33"/>
      <c r="Q21" s="33"/>
      <c r="R21" s="33"/>
      <c r="S21" s="39"/>
      <c r="T21" s="39"/>
      <c r="U21" s="39"/>
      <c r="V21" s="39"/>
      <c r="W21" s="39"/>
      <c r="X21" s="39" t="s">
        <v>45</v>
      </c>
      <c r="Y21" s="39" t="s">
        <v>40</v>
      </c>
      <c r="Z21" s="39"/>
      <c r="AA21" s="39"/>
      <c r="AB21" s="39"/>
      <c r="AC21" s="39"/>
      <c r="AD21" s="39"/>
      <c r="AE21" s="33"/>
      <c r="AF21" s="33"/>
      <c r="AG21" s="35"/>
      <c r="AH21" s="7"/>
      <c r="AI21" s="5"/>
    </row>
    <row r="22" spans="1:36">
      <c r="A22" s="20">
        <f>IF(A19=12,1,0)+A18</f>
        <v>2023</v>
      </c>
      <c r="B22" s="29" t="s">
        <v>2</v>
      </c>
      <c r="C22" s="14" t="str">
        <f t="shared" ref="C22:AG22" si="8">IF(DAY(DATE($A22,$A23,C$5))=C$5,CHOOSE(WEEKDAY(DATE($A22,$A23,C$5)),"日","月","火","水","木","金","土"),"")</f>
        <v>火</v>
      </c>
      <c r="D22" s="15" t="str">
        <f t="shared" si="8"/>
        <v>水</v>
      </c>
      <c r="E22" s="15" t="str">
        <f t="shared" si="8"/>
        <v>木</v>
      </c>
      <c r="F22" s="15" t="str">
        <f t="shared" si="8"/>
        <v>金</v>
      </c>
      <c r="G22" s="15" t="str">
        <f t="shared" si="8"/>
        <v>土</v>
      </c>
      <c r="H22" s="15" t="str">
        <f t="shared" si="8"/>
        <v>日</v>
      </c>
      <c r="I22" s="15" t="str">
        <f t="shared" si="8"/>
        <v>月</v>
      </c>
      <c r="J22" s="15" t="str">
        <f t="shared" si="8"/>
        <v>火</v>
      </c>
      <c r="K22" s="15" t="str">
        <f t="shared" si="8"/>
        <v>水</v>
      </c>
      <c r="L22" s="15" t="str">
        <f t="shared" si="8"/>
        <v>木</v>
      </c>
      <c r="M22" s="15" t="str">
        <f t="shared" si="8"/>
        <v>金</v>
      </c>
      <c r="N22" s="15" t="str">
        <f t="shared" si="8"/>
        <v>土</v>
      </c>
      <c r="O22" s="15" t="str">
        <f t="shared" si="8"/>
        <v>日</v>
      </c>
      <c r="P22" s="15" t="str">
        <f t="shared" si="8"/>
        <v>月</v>
      </c>
      <c r="Q22" s="15" t="str">
        <f t="shared" si="8"/>
        <v>火</v>
      </c>
      <c r="R22" s="15" t="str">
        <f t="shared" si="8"/>
        <v>水</v>
      </c>
      <c r="S22" s="15" t="str">
        <f t="shared" si="8"/>
        <v>木</v>
      </c>
      <c r="T22" s="15" t="str">
        <f t="shared" si="8"/>
        <v>金</v>
      </c>
      <c r="U22" s="15" t="str">
        <f t="shared" si="8"/>
        <v>土</v>
      </c>
      <c r="V22" s="15" t="str">
        <f t="shared" si="8"/>
        <v>日</v>
      </c>
      <c r="W22" s="15" t="str">
        <f t="shared" si="8"/>
        <v>月</v>
      </c>
      <c r="X22" s="15" t="str">
        <f t="shared" si="8"/>
        <v>火</v>
      </c>
      <c r="Y22" s="15" t="str">
        <f t="shared" si="8"/>
        <v>水</v>
      </c>
      <c r="Z22" s="15" t="str">
        <f t="shared" si="8"/>
        <v>木</v>
      </c>
      <c r="AA22" s="15" t="str">
        <f t="shared" si="8"/>
        <v>金</v>
      </c>
      <c r="AB22" s="15" t="str">
        <f t="shared" si="8"/>
        <v>土</v>
      </c>
      <c r="AC22" s="15" t="str">
        <f t="shared" si="8"/>
        <v>日</v>
      </c>
      <c r="AD22" s="15" t="str">
        <f t="shared" si="8"/>
        <v>月</v>
      </c>
      <c r="AE22" s="15" t="str">
        <f t="shared" si="8"/>
        <v>火</v>
      </c>
      <c r="AF22" s="15" t="str">
        <f t="shared" si="8"/>
        <v>水</v>
      </c>
      <c r="AG22" s="16" t="str">
        <f t="shared" si="8"/>
        <v>木</v>
      </c>
      <c r="AH22" s="14" t="s">
        <v>13</v>
      </c>
      <c r="AI22" s="44" t="s">
        <v>52</v>
      </c>
      <c r="AJ22" s="1" t="s">
        <v>48</v>
      </c>
    </row>
    <row r="23" spans="1:36">
      <c r="A23" s="56">
        <f>IF(A19=12,0,A19)+1</f>
        <v>8</v>
      </c>
      <c r="B23" s="30" t="s">
        <v>3</v>
      </c>
      <c r="C23" s="11" t="str">
        <f>IF(C22="","",IF(AND(DATE($A22,$A23,C$5)&gt;=$M$3,DATE($A22,$A23,C$5)&lt;=$M$4),IF(AND(DATE($A22,$A23,C$5)&gt;=$P$3,DATE($A22,$A23,C$5)&lt;=$P$4),"",IF(AND(DATE($A22,$A23,C$5)&gt;=$S$3,DATE($A22,$A23,C$5)&lt;=$S$4),"",IF(AND(DATE($A22,$A23,C$5)&gt;=$V$3,DATE($A22,$A23,C$5)&lt;=$V$4),"",IF(AND(DATE($A22,$A23,C$5)&gt;=$Y$3,DATE($A22,$A23,C$5)&lt;=$Y$4),"",IF(AND(DATE($A22,$A23,C$5)&gt;=$AB$3,DATE($A22,$A23,C$5)&lt;=$AB$4),"",IF(AND(DATE($A22,$A23,C$5)&gt;=$AE$3,DATE($A22,$A23,C$5)&lt;=$AE$4),"",IF(AND(DATE($A22,$A23,C$5)&gt;=$AH$3,DATE($A22,$A23,C$5)&lt;=$AH$4),"",IF(OR(C22="土",C22="日"),"休","□")))))))),""))</f>
        <v>□</v>
      </c>
      <c r="D23" s="12" t="str">
        <f t="shared" ref="D23:AG23" si="9">IF(D22="","",IF(AND(DATE($A22,$A23,D$5)&gt;=$M$3,DATE($A22,$A23,D$5)&lt;=$M$4),IF(AND(DATE($A22,$A23,D$5)&gt;=$P$3,DATE($A22,$A23,D$5)&lt;=$P$4),"",IF(AND(DATE($A22,$A23,D$5)&gt;=$S$3,DATE($A22,$A23,D$5)&lt;=$S$4),"",IF(AND(DATE($A22,$A23,D$5)&gt;=$V$3,DATE($A22,$A23,D$5)&lt;=$V$4),"",IF(AND(DATE($A22,$A23,D$5)&gt;=$Y$3,DATE($A22,$A23,D$5)&lt;=$Y$4),"",IF(AND(DATE($A22,$A23,D$5)&gt;=$AB$3,DATE($A22,$A23,D$5)&lt;=$AB$4),"",IF(AND(DATE($A22,$A23,D$5)&gt;=$AE$3,DATE($A22,$A23,D$5)&lt;=$AE$4),"",IF(AND(DATE($A22,$A23,D$5)&gt;=$AH$3,DATE($A22,$A23,D$5)&lt;=$AH$4),"",IF(OR(D22="土",D22="日"),"休","□")))))))),""))</f>
        <v>□</v>
      </c>
      <c r="E23" s="12" t="str">
        <f t="shared" si="9"/>
        <v>□</v>
      </c>
      <c r="F23" s="12" t="str">
        <f t="shared" si="9"/>
        <v>□</v>
      </c>
      <c r="G23" s="12" t="str">
        <f t="shared" si="9"/>
        <v>休</v>
      </c>
      <c r="H23" s="12" t="str">
        <f t="shared" si="9"/>
        <v>休</v>
      </c>
      <c r="I23" s="12" t="str">
        <f t="shared" si="9"/>
        <v>□</v>
      </c>
      <c r="J23" s="12" t="str">
        <f t="shared" si="9"/>
        <v>□</v>
      </c>
      <c r="K23" s="12" t="str">
        <f t="shared" si="9"/>
        <v>□</v>
      </c>
      <c r="L23" s="12" t="str">
        <f t="shared" si="9"/>
        <v>□</v>
      </c>
      <c r="M23" s="12" t="str">
        <f t="shared" si="9"/>
        <v>□</v>
      </c>
      <c r="N23" s="12" t="str">
        <f t="shared" si="9"/>
        <v>休</v>
      </c>
      <c r="O23" s="12" t="str">
        <f t="shared" si="9"/>
        <v>休</v>
      </c>
      <c r="P23" s="12" t="str">
        <f t="shared" si="9"/>
        <v>□</v>
      </c>
      <c r="Q23" s="12" t="str">
        <f t="shared" si="9"/>
        <v>□</v>
      </c>
      <c r="R23" s="12" t="str">
        <f t="shared" si="9"/>
        <v>□</v>
      </c>
      <c r="S23" s="12" t="str">
        <f t="shared" si="9"/>
        <v>□</v>
      </c>
      <c r="T23" s="12" t="str">
        <f t="shared" si="9"/>
        <v>□</v>
      </c>
      <c r="U23" s="12" t="str">
        <f t="shared" si="9"/>
        <v>休</v>
      </c>
      <c r="V23" s="12" t="str">
        <f t="shared" si="9"/>
        <v>休</v>
      </c>
      <c r="W23" s="12" t="str">
        <f t="shared" si="9"/>
        <v>□</v>
      </c>
      <c r="X23" s="12" t="str">
        <f t="shared" si="9"/>
        <v>□</v>
      </c>
      <c r="Y23" s="12" t="str">
        <f t="shared" si="9"/>
        <v>□</v>
      </c>
      <c r="Z23" s="12" t="str">
        <f t="shared" si="9"/>
        <v>□</v>
      </c>
      <c r="AA23" s="12" t="str">
        <f t="shared" si="9"/>
        <v>□</v>
      </c>
      <c r="AB23" s="12" t="str">
        <f t="shared" si="9"/>
        <v>休</v>
      </c>
      <c r="AC23" s="12" t="str">
        <f t="shared" si="9"/>
        <v>休</v>
      </c>
      <c r="AD23" s="12" t="str">
        <f t="shared" si="9"/>
        <v>□</v>
      </c>
      <c r="AE23" s="12" t="str">
        <f t="shared" si="9"/>
        <v>□</v>
      </c>
      <c r="AF23" s="12" t="str">
        <f t="shared" si="9"/>
        <v>□</v>
      </c>
      <c r="AG23" s="17" t="str">
        <f t="shared" si="9"/>
        <v>□</v>
      </c>
      <c r="AH23" s="11">
        <f>COUNTIF(C23:AG23,"□")</f>
        <v>23</v>
      </c>
      <c r="AI23" s="17">
        <f>COUNTIF(C23:AG23,"休")</f>
        <v>8</v>
      </c>
      <c r="AJ23" s="1">
        <f>COUNTIF(C22:AG22,"土")-COUNTIFS(C22:AG22,"土",C23:AG23,"")+COUNTIF(C22:AG22,"日")-COUNTIFS(C22:AG22,"日",C23:AG23,"")</f>
        <v>8</v>
      </c>
    </row>
    <row r="24" spans="1:36">
      <c r="A24" s="56"/>
      <c r="B24" s="8" t="s">
        <v>4</v>
      </c>
      <c r="C24" s="6" t="s">
        <v>36</v>
      </c>
      <c r="D24" s="3" t="s">
        <v>36</v>
      </c>
      <c r="E24" s="3" t="s">
        <v>37</v>
      </c>
      <c r="F24" s="3" t="s">
        <v>37</v>
      </c>
      <c r="G24" s="3" t="s">
        <v>37</v>
      </c>
      <c r="H24" s="3" t="s">
        <v>37</v>
      </c>
      <c r="I24" s="3" t="s">
        <v>37</v>
      </c>
      <c r="J24" s="3" t="s">
        <v>37</v>
      </c>
      <c r="K24" s="3" t="s">
        <v>36</v>
      </c>
      <c r="L24" s="3" t="s">
        <v>37</v>
      </c>
      <c r="M24" s="3" t="s">
        <v>37</v>
      </c>
      <c r="N24" s="3" t="s">
        <v>37</v>
      </c>
      <c r="O24" s="3"/>
      <c r="P24" s="3"/>
      <c r="Q24" s="3"/>
      <c r="R24" s="3" t="s">
        <v>36</v>
      </c>
      <c r="S24" s="3" t="s">
        <v>36</v>
      </c>
      <c r="T24" s="3" t="s">
        <v>37</v>
      </c>
      <c r="U24" s="3" t="s">
        <v>37</v>
      </c>
      <c r="V24" s="3" t="s">
        <v>37</v>
      </c>
      <c r="W24" s="3" t="s">
        <v>37</v>
      </c>
      <c r="X24" s="3" t="s">
        <v>37</v>
      </c>
      <c r="Y24" s="3" t="s">
        <v>36</v>
      </c>
      <c r="Z24" s="3" t="s">
        <v>38</v>
      </c>
      <c r="AA24" s="3" t="s">
        <v>37</v>
      </c>
      <c r="AB24" s="3" t="s">
        <v>37</v>
      </c>
      <c r="AC24" s="3" t="s">
        <v>37</v>
      </c>
      <c r="AD24" s="3" t="s">
        <v>37</v>
      </c>
      <c r="AE24" s="3" t="s">
        <v>37</v>
      </c>
      <c r="AF24" s="3" t="s">
        <v>36</v>
      </c>
      <c r="AG24" s="4" t="s">
        <v>37</v>
      </c>
      <c r="AH24" s="11">
        <f>COUNTIF(C24:AG24,"■")</f>
        <v>20</v>
      </c>
      <c r="AI24" s="17">
        <f>COUNTIF(C24:AG24,"休")+COUNTIF(C24:AG24,"雨")</f>
        <v>8</v>
      </c>
    </row>
    <row r="25" spans="1:36">
      <c r="A25" s="57"/>
      <c r="B25" s="9"/>
      <c r="C25" s="34"/>
      <c r="D25" s="33"/>
      <c r="E25" s="33"/>
      <c r="F25" s="33"/>
      <c r="G25" s="33"/>
      <c r="H25" s="33"/>
      <c r="I25" s="33"/>
      <c r="J25" s="33"/>
      <c r="K25" s="33"/>
      <c r="L25" s="33"/>
      <c r="M25" s="33"/>
      <c r="N25" s="33"/>
      <c r="O25" s="42" t="s">
        <v>42</v>
      </c>
      <c r="P25" s="39" t="s">
        <v>39</v>
      </c>
      <c r="Q25" s="42" t="s">
        <v>43</v>
      </c>
      <c r="R25" s="33"/>
      <c r="S25" s="33"/>
      <c r="T25" s="33"/>
      <c r="U25" s="33"/>
      <c r="V25" s="33"/>
      <c r="W25" s="33"/>
      <c r="X25" s="33"/>
      <c r="Y25" s="33"/>
      <c r="Z25" s="33"/>
      <c r="AA25" s="33"/>
      <c r="AB25" s="33"/>
      <c r="AC25" s="33"/>
      <c r="AD25" s="33"/>
      <c r="AE25" s="33">
        <v>44067</v>
      </c>
      <c r="AF25" s="33"/>
      <c r="AG25" s="35"/>
      <c r="AH25" s="7"/>
      <c r="AI25" s="5"/>
    </row>
    <row r="26" spans="1:36">
      <c r="A26" s="20">
        <f>IF(A23=12,1,0)+A22</f>
        <v>2023</v>
      </c>
      <c r="B26" s="29" t="s">
        <v>2</v>
      </c>
      <c r="C26" s="14" t="str">
        <f t="shared" ref="C26:AG26" si="10">IF(DAY(DATE($A26,$A27,C$5))=C$5,CHOOSE(WEEKDAY(DATE($A26,$A27,C$5)),"日","月","火","水","木","金","土"),"")</f>
        <v>金</v>
      </c>
      <c r="D26" s="15" t="str">
        <f t="shared" si="10"/>
        <v>土</v>
      </c>
      <c r="E26" s="15" t="str">
        <f t="shared" si="10"/>
        <v>日</v>
      </c>
      <c r="F26" s="15" t="str">
        <f t="shared" si="10"/>
        <v>月</v>
      </c>
      <c r="G26" s="15" t="str">
        <f t="shared" si="10"/>
        <v>火</v>
      </c>
      <c r="H26" s="15" t="str">
        <f t="shared" si="10"/>
        <v>水</v>
      </c>
      <c r="I26" s="15" t="str">
        <f t="shared" si="10"/>
        <v>木</v>
      </c>
      <c r="J26" s="15" t="str">
        <f t="shared" si="10"/>
        <v>金</v>
      </c>
      <c r="K26" s="15" t="str">
        <f t="shared" si="10"/>
        <v>土</v>
      </c>
      <c r="L26" s="15" t="str">
        <f t="shared" si="10"/>
        <v>日</v>
      </c>
      <c r="M26" s="15" t="str">
        <f t="shared" si="10"/>
        <v>月</v>
      </c>
      <c r="N26" s="15" t="str">
        <f t="shared" si="10"/>
        <v>火</v>
      </c>
      <c r="O26" s="15" t="str">
        <f t="shared" si="10"/>
        <v>水</v>
      </c>
      <c r="P26" s="15" t="str">
        <f t="shared" si="10"/>
        <v>木</v>
      </c>
      <c r="Q26" s="15" t="str">
        <f t="shared" si="10"/>
        <v>金</v>
      </c>
      <c r="R26" s="15" t="str">
        <f t="shared" si="10"/>
        <v>土</v>
      </c>
      <c r="S26" s="15" t="str">
        <f t="shared" si="10"/>
        <v>日</v>
      </c>
      <c r="T26" s="15" t="str">
        <f t="shared" si="10"/>
        <v>月</v>
      </c>
      <c r="U26" s="15" t="str">
        <f t="shared" si="10"/>
        <v>火</v>
      </c>
      <c r="V26" s="15" t="str">
        <f t="shared" si="10"/>
        <v>水</v>
      </c>
      <c r="W26" s="15" t="str">
        <f t="shared" si="10"/>
        <v>木</v>
      </c>
      <c r="X26" s="15" t="str">
        <f t="shared" si="10"/>
        <v>金</v>
      </c>
      <c r="Y26" s="15" t="str">
        <f t="shared" si="10"/>
        <v>土</v>
      </c>
      <c r="Z26" s="15" t="str">
        <f t="shared" si="10"/>
        <v>日</v>
      </c>
      <c r="AA26" s="15" t="str">
        <f t="shared" si="10"/>
        <v>月</v>
      </c>
      <c r="AB26" s="15" t="str">
        <f t="shared" si="10"/>
        <v>火</v>
      </c>
      <c r="AC26" s="15" t="str">
        <f t="shared" si="10"/>
        <v>水</v>
      </c>
      <c r="AD26" s="15" t="str">
        <f t="shared" si="10"/>
        <v>木</v>
      </c>
      <c r="AE26" s="15" t="str">
        <f t="shared" si="10"/>
        <v>金</v>
      </c>
      <c r="AF26" s="15" t="str">
        <f t="shared" si="10"/>
        <v>土</v>
      </c>
      <c r="AG26" s="16" t="str">
        <f t="shared" si="10"/>
        <v/>
      </c>
      <c r="AH26" s="14" t="s">
        <v>13</v>
      </c>
      <c r="AI26" s="44" t="s">
        <v>52</v>
      </c>
      <c r="AJ26" s="1" t="s">
        <v>48</v>
      </c>
    </row>
    <row r="27" spans="1:36">
      <c r="A27" s="56">
        <f>IF(A23=12,0,A23)+1</f>
        <v>9</v>
      </c>
      <c r="B27" s="30" t="s">
        <v>3</v>
      </c>
      <c r="C27" s="11" t="str">
        <f t="shared" ref="C27:AG27" si="11">IF(C26="","",IF(AND(DATE($A26,$A27,C$5)&gt;=$M$3,DATE($A26,$A27,C$5)&lt;=$M$4),IF(AND(DATE($A26,$A27,C$5)&gt;=$P$3,DATE($A26,$A27,C$5)&lt;=$P$4),"",IF(AND(DATE($A26,$A27,C$5)&gt;=$S$3,DATE($A26,$A27,C$5)&lt;=$S$4),"",IF(AND(DATE($A26,$A27,C$5)&gt;=$V$3,DATE($A26,$A27,C$5)&lt;=$V$4),"",IF(AND(DATE($A26,$A27,C$5)&gt;=$Y$3,DATE($A26,$A27,C$5)&lt;=$Y$4),"",IF(AND(DATE($A26,$A27,C$5)&gt;=$AB$3,DATE($A26,$A27,C$5)&lt;=$AB$4),"",IF(AND(DATE($A26,$A27,C$5)&gt;=$AE$3,DATE($A26,$A27,C$5)&lt;=$AE$4),"",IF(AND(DATE($A26,$A27,C$5)&gt;=$AH$3,DATE($A26,$A27,C$5)&lt;=$AH$4),"",IF(OR(C26="土",C26="日"),"休","□")))))))),""))</f>
        <v>□</v>
      </c>
      <c r="D27" s="12" t="str">
        <f t="shared" si="11"/>
        <v>休</v>
      </c>
      <c r="E27" s="12" t="str">
        <f t="shared" si="11"/>
        <v>休</v>
      </c>
      <c r="F27" s="12" t="str">
        <f t="shared" si="11"/>
        <v>□</v>
      </c>
      <c r="G27" s="12" t="str">
        <f t="shared" si="11"/>
        <v>□</v>
      </c>
      <c r="H27" s="12" t="str">
        <f t="shared" si="11"/>
        <v>□</v>
      </c>
      <c r="I27" s="12" t="str">
        <f t="shared" si="11"/>
        <v>□</v>
      </c>
      <c r="J27" s="12" t="str">
        <f t="shared" si="11"/>
        <v>□</v>
      </c>
      <c r="K27" s="12" t="str">
        <f t="shared" si="11"/>
        <v>休</v>
      </c>
      <c r="L27" s="12" t="str">
        <f t="shared" si="11"/>
        <v>休</v>
      </c>
      <c r="M27" s="12" t="str">
        <f t="shared" si="11"/>
        <v>□</v>
      </c>
      <c r="N27" s="12" t="str">
        <f t="shared" si="11"/>
        <v>□</v>
      </c>
      <c r="O27" s="12" t="str">
        <f t="shared" si="11"/>
        <v>□</v>
      </c>
      <c r="P27" s="12" t="str">
        <f t="shared" si="11"/>
        <v>□</v>
      </c>
      <c r="Q27" s="12" t="str">
        <f t="shared" si="11"/>
        <v>□</v>
      </c>
      <c r="R27" s="12" t="str">
        <f t="shared" si="11"/>
        <v>休</v>
      </c>
      <c r="S27" s="12" t="str">
        <f t="shared" si="11"/>
        <v>休</v>
      </c>
      <c r="T27" s="12" t="str">
        <f t="shared" si="11"/>
        <v>□</v>
      </c>
      <c r="U27" s="12" t="str">
        <f t="shared" si="11"/>
        <v>□</v>
      </c>
      <c r="V27" s="12" t="str">
        <f t="shared" si="11"/>
        <v>□</v>
      </c>
      <c r="W27" s="12" t="str">
        <f t="shared" si="11"/>
        <v>□</v>
      </c>
      <c r="X27" s="12" t="str">
        <f t="shared" si="11"/>
        <v>□</v>
      </c>
      <c r="Y27" s="12" t="str">
        <f t="shared" si="11"/>
        <v>休</v>
      </c>
      <c r="Z27" s="12" t="str">
        <f t="shared" si="11"/>
        <v>休</v>
      </c>
      <c r="AA27" s="12" t="str">
        <f t="shared" si="11"/>
        <v>□</v>
      </c>
      <c r="AB27" s="12" t="str">
        <f t="shared" si="11"/>
        <v>□</v>
      </c>
      <c r="AC27" s="12" t="str">
        <f t="shared" si="11"/>
        <v>□</v>
      </c>
      <c r="AD27" s="12" t="str">
        <f t="shared" si="11"/>
        <v>□</v>
      </c>
      <c r="AE27" s="12" t="str">
        <f t="shared" si="11"/>
        <v>□</v>
      </c>
      <c r="AF27" s="12" t="str">
        <f t="shared" si="11"/>
        <v>休</v>
      </c>
      <c r="AG27" s="17" t="str">
        <f t="shared" si="11"/>
        <v/>
      </c>
      <c r="AH27" s="11">
        <f>COUNTIF(C27:AG27,"□")</f>
        <v>21</v>
      </c>
      <c r="AI27" s="17">
        <f>COUNTIF(C27:AG27,"休")</f>
        <v>9</v>
      </c>
      <c r="AJ27" s="1">
        <f>COUNTIF(C26:AG26,"土")-COUNTIFS(C26:AG26,"土",C27:AG27,"")+COUNTIF(C26:AG26,"日")-COUNTIFS(C26:AG26,"日",C27:AG27,"")</f>
        <v>9</v>
      </c>
    </row>
    <row r="28" spans="1:36">
      <c r="A28" s="56"/>
      <c r="B28" s="8" t="s">
        <v>4</v>
      </c>
      <c r="C28" s="6" t="s">
        <v>37</v>
      </c>
      <c r="D28" s="3" t="s">
        <v>37</v>
      </c>
      <c r="E28" s="3" t="s">
        <v>37</v>
      </c>
      <c r="F28" s="3" t="s">
        <v>37</v>
      </c>
      <c r="G28" s="3" t="s">
        <v>37</v>
      </c>
      <c r="H28" s="3" t="s">
        <v>36</v>
      </c>
      <c r="I28" s="3" t="s">
        <v>37</v>
      </c>
      <c r="J28" s="3" t="s">
        <v>37</v>
      </c>
      <c r="K28" s="3" t="s">
        <v>37</v>
      </c>
      <c r="L28" s="3" t="s">
        <v>38</v>
      </c>
      <c r="M28" s="3" t="s">
        <v>37</v>
      </c>
      <c r="N28" s="3" t="s">
        <v>37</v>
      </c>
      <c r="O28" s="3" t="s">
        <v>36</v>
      </c>
      <c r="P28" s="3" t="s">
        <v>37</v>
      </c>
      <c r="Q28" s="3" t="s">
        <v>37</v>
      </c>
      <c r="R28" s="3" t="s">
        <v>37</v>
      </c>
      <c r="S28" s="3" t="s">
        <v>37</v>
      </c>
      <c r="T28" s="3" t="s">
        <v>37</v>
      </c>
      <c r="U28" s="3" t="s">
        <v>37</v>
      </c>
      <c r="V28" s="3" t="s">
        <v>36</v>
      </c>
      <c r="W28" s="3" t="s">
        <v>37</v>
      </c>
      <c r="X28" s="3" t="s">
        <v>37</v>
      </c>
      <c r="Y28" s="3" t="s">
        <v>37</v>
      </c>
      <c r="Z28" s="3" t="s">
        <v>37</v>
      </c>
      <c r="AA28" s="3" t="s">
        <v>37</v>
      </c>
      <c r="AB28" s="3" t="s">
        <v>37</v>
      </c>
      <c r="AC28" s="3" t="s">
        <v>36</v>
      </c>
      <c r="AD28" s="3" t="s">
        <v>37</v>
      </c>
      <c r="AE28" s="3" t="s">
        <v>37</v>
      </c>
      <c r="AF28" s="3" t="s">
        <v>37</v>
      </c>
      <c r="AG28" s="4"/>
      <c r="AH28" s="11">
        <f>COUNTIF(C28:AG28,"■")</f>
        <v>25</v>
      </c>
      <c r="AI28" s="17">
        <f>COUNTIF(C28:AG28,"休")+COUNTIF(C28:AG28,"雨")</f>
        <v>5</v>
      </c>
    </row>
    <row r="29" spans="1:36">
      <c r="A29" s="57"/>
      <c r="B29" s="9"/>
      <c r="C29" s="34"/>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5"/>
      <c r="AH29" s="7"/>
      <c r="AI29" s="5"/>
    </row>
    <row r="30" spans="1:36">
      <c r="A30" s="20">
        <f>IF(A27=12,1,0)+A26</f>
        <v>2023</v>
      </c>
      <c r="B30" s="29" t="s">
        <v>2</v>
      </c>
      <c r="C30" s="14" t="str">
        <f t="shared" ref="C30:AG30" si="12">IF(DAY(DATE($A30,$A31,C$5))=C$5,CHOOSE(WEEKDAY(DATE($A30,$A31,C$5)),"日","月","火","水","木","金","土"),"")</f>
        <v>日</v>
      </c>
      <c r="D30" s="15" t="str">
        <f t="shared" si="12"/>
        <v>月</v>
      </c>
      <c r="E30" s="15" t="str">
        <f t="shared" si="12"/>
        <v>火</v>
      </c>
      <c r="F30" s="15" t="str">
        <f t="shared" si="12"/>
        <v>水</v>
      </c>
      <c r="G30" s="15" t="str">
        <f t="shared" si="12"/>
        <v>木</v>
      </c>
      <c r="H30" s="15" t="str">
        <f t="shared" si="12"/>
        <v>金</v>
      </c>
      <c r="I30" s="15" t="str">
        <f t="shared" si="12"/>
        <v>土</v>
      </c>
      <c r="J30" s="15" t="str">
        <f t="shared" si="12"/>
        <v>日</v>
      </c>
      <c r="K30" s="15" t="str">
        <f t="shared" si="12"/>
        <v>月</v>
      </c>
      <c r="L30" s="15" t="str">
        <f t="shared" si="12"/>
        <v>火</v>
      </c>
      <c r="M30" s="15" t="str">
        <f t="shared" si="12"/>
        <v>水</v>
      </c>
      <c r="N30" s="15" t="str">
        <f t="shared" si="12"/>
        <v>木</v>
      </c>
      <c r="O30" s="15" t="str">
        <f t="shared" si="12"/>
        <v>金</v>
      </c>
      <c r="P30" s="15" t="str">
        <f t="shared" si="12"/>
        <v>土</v>
      </c>
      <c r="Q30" s="15" t="str">
        <f t="shared" si="12"/>
        <v>日</v>
      </c>
      <c r="R30" s="15" t="str">
        <f t="shared" si="12"/>
        <v>月</v>
      </c>
      <c r="S30" s="15" t="str">
        <f t="shared" si="12"/>
        <v>火</v>
      </c>
      <c r="T30" s="15" t="str">
        <f t="shared" si="12"/>
        <v>水</v>
      </c>
      <c r="U30" s="15" t="str">
        <f t="shared" si="12"/>
        <v>木</v>
      </c>
      <c r="V30" s="15" t="str">
        <f t="shared" si="12"/>
        <v>金</v>
      </c>
      <c r="W30" s="15" t="str">
        <f t="shared" si="12"/>
        <v>土</v>
      </c>
      <c r="X30" s="15" t="str">
        <f t="shared" si="12"/>
        <v>日</v>
      </c>
      <c r="Y30" s="15" t="str">
        <f t="shared" si="12"/>
        <v>月</v>
      </c>
      <c r="Z30" s="15" t="str">
        <f t="shared" si="12"/>
        <v>火</v>
      </c>
      <c r="AA30" s="15" t="str">
        <f t="shared" si="12"/>
        <v>水</v>
      </c>
      <c r="AB30" s="15" t="str">
        <f t="shared" si="12"/>
        <v>木</v>
      </c>
      <c r="AC30" s="15" t="str">
        <f t="shared" si="12"/>
        <v>金</v>
      </c>
      <c r="AD30" s="15" t="str">
        <f t="shared" si="12"/>
        <v>土</v>
      </c>
      <c r="AE30" s="15" t="str">
        <f t="shared" si="12"/>
        <v>日</v>
      </c>
      <c r="AF30" s="15" t="str">
        <f t="shared" si="12"/>
        <v>月</v>
      </c>
      <c r="AG30" s="16" t="str">
        <f t="shared" si="12"/>
        <v>火</v>
      </c>
      <c r="AH30" s="14" t="s">
        <v>13</v>
      </c>
      <c r="AI30" s="44" t="s">
        <v>52</v>
      </c>
      <c r="AJ30" s="1" t="s">
        <v>48</v>
      </c>
    </row>
    <row r="31" spans="1:36">
      <c r="A31" s="56">
        <f>IF(A27=12,0,A27)+1</f>
        <v>10</v>
      </c>
      <c r="B31" s="30" t="s">
        <v>3</v>
      </c>
      <c r="C31" s="11" t="str">
        <f t="shared" ref="C31:AG31" si="13">IF(C30="","",IF(AND(DATE($A30,$A31,C$5)&gt;=$M$3,DATE($A30,$A31,C$5)&lt;=$M$4),IF(AND(DATE($A30,$A31,C$5)&gt;=$P$3,DATE($A30,$A31,C$5)&lt;=$P$4),"",IF(AND(DATE($A30,$A31,C$5)&gt;=$S$3,DATE($A30,$A31,C$5)&lt;=$S$4),"",IF(AND(DATE($A30,$A31,C$5)&gt;=$V$3,DATE($A30,$A31,C$5)&lt;=$V$4),"",IF(AND(DATE($A30,$A31,C$5)&gt;=$Y$3,DATE($A30,$A31,C$5)&lt;=$Y$4),"",IF(AND(DATE($A30,$A31,C$5)&gt;=$AB$3,DATE($A30,$A31,C$5)&lt;=$AB$4),"",IF(AND(DATE($A30,$A31,C$5)&gt;=$AE$3,DATE($A30,$A31,C$5)&lt;=$AE$4),"",IF(AND(DATE($A30,$A31,C$5)&gt;=$AH$3,DATE($A30,$A31,C$5)&lt;=$AH$4),"",IF(OR(C30="土",C30="日"),"休","□")))))))),""))</f>
        <v>休</v>
      </c>
      <c r="D31" s="12" t="str">
        <f t="shared" si="13"/>
        <v>□</v>
      </c>
      <c r="E31" s="12" t="str">
        <f t="shared" si="13"/>
        <v>□</v>
      </c>
      <c r="F31" s="12" t="str">
        <f t="shared" si="13"/>
        <v>□</v>
      </c>
      <c r="G31" s="12" t="str">
        <f t="shared" si="13"/>
        <v>□</v>
      </c>
      <c r="H31" s="12" t="str">
        <f t="shared" si="13"/>
        <v>□</v>
      </c>
      <c r="I31" s="12" t="str">
        <f t="shared" si="13"/>
        <v>休</v>
      </c>
      <c r="J31" s="12" t="str">
        <f t="shared" si="13"/>
        <v>休</v>
      </c>
      <c r="K31" s="12" t="str">
        <f t="shared" si="13"/>
        <v>□</v>
      </c>
      <c r="L31" s="12" t="str">
        <f t="shared" si="13"/>
        <v>□</v>
      </c>
      <c r="M31" s="12" t="str">
        <f t="shared" si="13"/>
        <v>□</v>
      </c>
      <c r="N31" s="12" t="str">
        <f t="shared" si="13"/>
        <v>□</v>
      </c>
      <c r="O31" s="12" t="str">
        <f t="shared" si="13"/>
        <v>□</v>
      </c>
      <c r="P31" s="12" t="str">
        <f t="shared" si="13"/>
        <v>休</v>
      </c>
      <c r="Q31" s="12" t="str">
        <f t="shared" si="13"/>
        <v>休</v>
      </c>
      <c r="R31" s="12" t="str">
        <f t="shared" si="13"/>
        <v/>
      </c>
      <c r="S31" s="12" t="str">
        <f t="shared" si="13"/>
        <v/>
      </c>
      <c r="T31" s="12" t="str">
        <f t="shared" si="13"/>
        <v/>
      </c>
      <c r="U31" s="12" t="str">
        <f t="shared" si="13"/>
        <v/>
      </c>
      <c r="V31" s="12" t="str">
        <f t="shared" si="13"/>
        <v/>
      </c>
      <c r="W31" s="12" t="str">
        <f t="shared" si="13"/>
        <v/>
      </c>
      <c r="X31" s="12" t="str">
        <f t="shared" si="13"/>
        <v/>
      </c>
      <c r="Y31" s="12" t="str">
        <f t="shared" si="13"/>
        <v/>
      </c>
      <c r="Z31" s="12" t="str">
        <f t="shared" si="13"/>
        <v/>
      </c>
      <c r="AA31" s="12" t="str">
        <f t="shared" si="13"/>
        <v/>
      </c>
      <c r="AB31" s="12" t="str">
        <f t="shared" si="13"/>
        <v/>
      </c>
      <c r="AC31" s="12" t="str">
        <f t="shared" si="13"/>
        <v/>
      </c>
      <c r="AD31" s="12" t="str">
        <f t="shared" si="13"/>
        <v/>
      </c>
      <c r="AE31" s="12" t="str">
        <f t="shared" si="13"/>
        <v/>
      </c>
      <c r="AF31" s="12" t="str">
        <f t="shared" si="13"/>
        <v/>
      </c>
      <c r="AG31" s="17" t="str">
        <f t="shared" si="13"/>
        <v/>
      </c>
      <c r="AH31" s="11">
        <f>COUNTIF(C31:AG31,"□")</f>
        <v>10</v>
      </c>
      <c r="AI31" s="17">
        <f>COUNTIF(C31:AG31,"休")</f>
        <v>5</v>
      </c>
      <c r="AJ31" s="1">
        <f>COUNTIF(C30:AG30,"土")-COUNTIFS(C30:AG30,"土",C31:AG31,"")+COUNTIF(C30:AG30,"日")-COUNTIFS(C30:AG30,"日",C31:AG31,"")</f>
        <v>5</v>
      </c>
    </row>
    <row r="32" spans="1:36">
      <c r="A32" s="56"/>
      <c r="B32" s="8" t="s">
        <v>4</v>
      </c>
      <c r="C32" s="6" t="s">
        <v>37</v>
      </c>
      <c r="D32" s="3" t="s">
        <v>37</v>
      </c>
      <c r="E32" s="3" t="s">
        <v>37</v>
      </c>
      <c r="F32" s="3" t="s">
        <v>36</v>
      </c>
      <c r="G32" s="3" t="s">
        <v>37</v>
      </c>
      <c r="H32" s="3" t="s">
        <v>37</v>
      </c>
      <c r="I32" s="3" t="s">
        <v>37</v>
      </c>
      <c r="J32" s="3" t="s">
        <v>37</v>
      </c>
      <c r="K32" s="3" t="s">
        <v>37</v>
      </c>
      <c r="L32" s="3" t="s">
        <v>37</v>
      </c>
      <c r="M32" s="3" t="s">
        <v>36</v>
      </c>
      <c r="N32" s="3" t="s">
        <v>37</v>
      </c>
      <c r="O32" s="3" t="s">
        <v>37</v>
      </c>
      <c r="P32" s="3" t="s">
        <v>37</v>
      </c>
      <c r="Q32" s="3" t="s">
        <v>37</v>
      </c>
      <c r="R32" s="3" t="s">
        <v>37</v>
      </c>
      <c r="S32" s="3"/>
      <c r="T32" s="3"/>
      <c r="U32" s="3"/>
      <c r="V32" s="3"/>
      <c r="W32" s="3"/>
      <c r="X32" s="3"/>
      <c r="Y32" s="3"/>
      <c r="Z32" s="3"/>
      <c r="AA32" s="3"/>
      <c r="AB32" s="3"/>
      <c r="AC32" s="3"/>
      <c r="AD32" s="3"/>
      <c r="AE32" s="3"/>
      <c r="AF32" s="3"/>
      <c r="AG32" s="4"/>
      <c r="AH32" s="11">
        <f>COUNTIF(C32:AG32,"■")</f>
        <v>14</v>
      </c>
      <c r="AI32" s="17">
        <f>COUNTIF(C32:AG32,"休")+COUNTIF(C32:AG32,"雨")</f>
        <v>2</v>
      </c>
    </row>
    <row r="33" spans="1:36">
      <c r="A33" s="57"/>
      <c r="B33" s="9"/>
      <c r="C33" s="34"/>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5"/>
      <c r="AH33" s="7"/>
      <c r="AI33" s="5"/>
    </row>
    <row r="34" spans="1:36">
      <c r="A34" s="21" t="s">
        <v>17</v>
      </c>
      <c r="B34" s="22" t="s">
        <v>3</v>
      </c>
      <c r="C34" s="1" t="s">
        <v>34</v>
      </c>
    </row>
    <row r="35" spans="1:36">
      <c r="B35" s="2" t="s">
        <v>4</v>
      </c>
      <c r="C35" s="1" t="s">
        <v>18</v>
      </c>
    </row>
    <row r="36" spans="1:36">
      <c r="A36" s="26" t="s">
        <v>51</v>
      </c>
      <c r="V36" s="52"/>
      <c r="W36" s="52"/>
      <c r="X36" s="67" t="s">
        <v>15</v>
      </c>
      <c r="Y36" s="68"/>
      <c r="Z36" s="68"/>
      <c r="AA36" s="68"/>
      <c r="AB36" s="68"/>
      <c r="AC36" s="68"/>
      <c r="AD36" s="68"/>
      <c r="AE36" s="69"/>
      <c r="AF36" s="52" t="s">
        <v>16</v>
      </c>
      <c r="AG36" s="52"/>
      <c r="AH36" s="23" t="s">
        <v>13</v>
      </c>
      <c r="AI36" s="44" t="s">
        <v>52</v>
      </c>
      <c r="AJ36" s="1" t="s">
        <v>48</v>
      </c>
    </row>
    <row r="37" spans="1:36">
      <c r="A37" s="26" t="s">
        <v>21</v>
      </c>
      <c r="V37" s="70" t="s">
        <v>3</v>
      </c>
      <c r="W37" s="70"/>
      <c r="X37" s="71">
        <f>IF(AF37=0,0,ROUNDDOWN(IF(AI37/AF37&lt;8/28,AI37/AF37,8/28),3))</f>
        <v>0.28499999999999998</v>
      </c>
      <c r="Y37" s="72"/>
      <c r="Z37" s="73" t="str">
        <f>IF(X37&lt;$A$40,"４週６休未満",VLOOKUP(X37,$A$40:$F$42,6))</f>
        <v>４週８休以上</v>
      </c>
      <c r="AA37" s="74"/>
      <c r="AB37" s="74"/>
      <c r="AC37" s="74"/>
      <c r="AD37" s="74"/>
      <c r="AE37" s="75"/>
      <c r="AF37" s="76">
        <f>AH37+AI37</f>
        <v>114</v>
      </c>
      <c r="AG37" s="76"/>
      <c r="AH37" s="24">
        <f>SUMIF($B$7:$B$33,$V37,AH$7:AH$33)</f>
        <v>80</v>
      </c>
      <c r="AI37" s="25">
        <f>SUMIF($B$7:$B$33,$V37,AI$7:AI$33)</f>
        <v>34</v>
      </c>
      <c r="AJ37" s="43">
        <f>SUMIF($B$7:$B33,$V37,AJ$7:AJ33)</f>
        <v>34</v>
      </c>
    </row>
    <row r="38" spans="1:36" s="46" customFormat="1">
      <c r="A38" s="45" t="s">
        <v>53</v>
      </c>
      <c r="V38" s="60" t="s">
        <v>4</v>
      </c>
      <c r="W38" s="60"/>
      <c r="X38" s="61">
        <f>IF(AF38=0,0,ROUNDDOWN(AI38/AF38,3))</f>
        <v>0.22</v>
      </c>
      <c r="Y38" s="62"/>
      <c r="Z38" s="63" t="str">
        <f>IF(X38&lt;$A$40,"４週６休未満",VLOOKUP(X38,$A$40:$F$42,6))</f>
        <v>４週６休以上４週７休未満</v>
      </c>
      <c r="AA38" s="64"/>
      <c r="AB38" s="64"/>
      <c r="AC38" s="64"/>
      <c r="AD38" s="64"/>
      <c r="AE38" s="65"/>
      <c r="AF38" s="66">
        <f>AH38+AI38</f>
        <v>100</v>
      </c>
      <c r="AG38" s="66"/>
      <c r="AH38" s="47">
        <f>SUMIF($B$7:$B$33,$V38,AH$7:AH$33)</f>
        <v>78</v>
      </c>
      <c r="AI38" s="48">
        <f>SUMIF($B$7:$B$33,$V38,AI$7:AI$33)</f>
        <v>22</v>
      </c>
    </row>
    <row r="39" spans="1:36">
      <c r="A39" s="26" t="s">
        <v>22</v>
      </c>
      <c r="O39" s="49"/>
      <c r="P39" s="49"/>
    </row>
    <row r="40" spans="1:36">
      <c r="A40" s="27">
        <f>ROUNDDOWN(6/28,3)</f>
        <v>0.214</v>
      </c>
      <c r="B40" s="28" t="s">
        <v>23</v>
      </c>
      <c r="E40" s="1" t="s">
        <v>24</v>
      </c>
      <c r="F40" s="1" t="s">
        <v>28</v>
      </c>
    </row>
    <row r="41" spans="1:36">
      <c r="A41" s="27">
        <f>ROUNDDOWN(7/28,3)</f>
        <v>0.25</v>
      </c>
      <c r="B41" s="28" t="s">
        <v>25</v>
      </c>
      <c r="E41" s="1" t="s">
        <v>24</v>
      </c>
      <c r="F41" s="1" t="s">
        <v>29</v>
      </c>
    </row>
    <row r="42" spans="1:36">
      <c r="A42" s="27">
        <f>X37</f>
        <v>0.28499999999999998</v>
      </c>
      <c r="B42" s="28" t="s">
        <v>26</v>
      </c>
      <c r="E42" s="1" t="s">
        <v>24</v>
      </c>
      <c r="F42" s="1" t="s">
        <v>27</v>
      </c>
      <c r="I42" s="1" t="s">
        <v>35</v>
      </c>
    </row>
    <row r="46" spans="1:36">
      <c r="A46" s="31"/>
    </row>
    <row r="47" spans="1:36">
      <c r="A47" s="31"/>
    </row>
    <row r="73" spans="1:1">
      <c r="A73" s="31"/>
    </row>
  </sheetData>
  <mergeCells count="46">
    <mergeCell ref="V37:W37"/>
    <mergeCell ref="X37:Y37"/>
    <mergeCell ref="Z37:AE37"/>
    <mergeCell ref="AF37:AG37"/>
    <mergeCell ref="V38:W38"/>
    <mergeCell ref="X38:Y38"/>
    <mergeCell ref="Z38:AE38"/>
    <mergeCell ref="AF38:AG38"/>
    <mergeCell ref="A23:A25"/>
    <mergeCell ref="A27:A29"/>
    <mergeCell ref="A31:A33"/>
    <mergeCell ref="V36:W36"/>
    <mergeCell ref="X36:AE36"/>
    <mergeCell ref="P4:R4"/>
    <mergeCell ref="S4:U4"/>
    <mergeCell ref="V4:X4"/>
    <mergeCell ref="Y4:AA4"/>
    <mergeCell ref="AB4:AD4"/>
    <mergeCell ref="A7:A9"/>
    <mergeCell ref="A11:A13"/>
    <mergeCell ref="A15:A17"/>
    <mergeCell ref="A19:A21"/>
    <mergeCell ref="M4:O4"/>
    <mergeCell ref="Y3:AA3"/>
    <mergeCell ref="AB3:AD3"/>
    <mergeCell ref="AE3:AG3"/>
    <mergeCell ref="AH3:AI3"/>
    <mergeCell ref="AF36:AG36"/>
    <mergeCell ref="AE4:AG4"/>
    <mergeCell ref="AH4:AI4"/>
    <mergeCell ref="O39:P39"/>
    <mergeCell ref="B1:K1"/>
    <mergeCell ref="M1:O2"/>
    <mergeCell ref="P1:AI1"/>
    <mergeCell ref="B2:K2"/>
    <mergeCell ref="P2:R2"/>
    <mergeCell ref="S2:U2"/>
    <mergeCell ref="V2:X2"/>
    <mergeCell ref="Y2:AA2"/>
    <mergeCell ref="AB2:AD2"/>
    <mergeCell ref="AE2:AG2"/>
    <mergeCell ref="AH2:AI2"/>
    <mergeCell ref="M3:O3"/>
    <mergeCell ref="P3:R3"/>
    <mergeCell ref="S3:U3"/>
    <mergeCell ref="V3:X3"/>
  </mergeCells>
  <phoneticPr fontId="2"/>
  <conditionalFormatting sqref="C6:AG6">
    <cfRule type="cellIs" dxfId="27" priority="27" operator="equal">
      <formula>"土"</formula>
    </cfRule>
    <cfRule type="cellIs" dxfId="26" priority="28" operator="equal">
      <formula>"日"</formula>
    </cfRule>
  </conditionalFormatting>
  <conditionalFormatting sqref="C7:AG9">
    <cfRule type="expression" dxfId="25" priority="25">
      <formula>C$6="日"</formula>
    </cfRule>
    <cfRule type="expression" dxfId="24" priority="26">
      <formula>C$6="土"</formula>
    </cfRule>
  </conditionalFormatting>
  <conditionalFormatting sqref="C10:AG10">
    <cfRule type="cellIs" dxfId="23" priority="23" operator="equal">
      <formula>"土"</formula>
    </cfRule>
    <cfRule type="cellIs" dxfId="22" priority="24" operator="equal">
      <formula>"日"</formula>
    </cfRule>
  </conditionalFormatting>
  <conditionalFormatting sqref="C14:AG14">
    <cfRule type="cellIs" dxfId="21" priority="19" operator="equal">
      <formula>"土"</formula>
    </cfRule>
    <cfRule type="cellIs" dxfId="20" priority="20" operator="equal">
      <formula>"日"</formula>
    </cfRule>
  </conditionalFormatting>
  <conditionalFormatting sqref="C15:AG17">
    <cfRule type="expression" dxfId="19" priority="17">
      <formula>C$14="日"</formula>
    </cfRule>
    <cfRule type="expression" dxfId="18" priority="18">
      <formula>C$14="土"</formula>
    </cfRule>
  </conditionalFormatting>
  <conditionalFormatting sqref="C18:AG18">
    <cfRule type="cellIs" dxfId="17" priority="15" operator="equal">
      <formula>"土"</formula>
    </cfRule>
    <cfRule type="cellIs" dxfId="16" priority="16" operator="equal">
      <formula>"日"</formula>
    </cfRule>
  </conditionalFormatting>
  <conditionalFormatting sqref="C19:AG21">
    <cfRule type="expression" dxfId="15" priority="13">
      <formula>C$18="日"</formula>
    </cfRule>
    <cfRule type="expression" dxfId="14" priority="14">
      <formula>C$18="土"</formula>
    </cfRule>
  </conditionalFormatting>
  <conditionalFormatting sqref="C22:AG22">
    <cfRule type="cellIs" dxfId="13" priority="11" operator="equal">
      <formula>"土"</formula>
    </cfRule>
    <cfRule type="cellIs" dxfId="12" priority="12" operator="equal">
      <formula>"日"</formula>
    </cfRule>
  </conditionalFormatting>
  <conditionalFormatting sqref="C26:AG26">
    <cfRule type="cellIs" dxfId="11" priority="7" operator="equal">
      <formula>"土"</formula>
    </cfRule>
    <cfRule type="cellIs" dxfId="10" priority="8" operator="equal">
      <formula>"日"</formula>
    </cfRule>
  </conditionalFormatting>
  <conditionalFormatting sqref="C27:AG29">
    <cfRule type="expression" dxfId="9" priority="5">
      <formula>C$26="日"</formula>
    </cfRule>
    <cfRule type="expression" dxfId="8" priority="6">
      <formula>C$26="土"</formula>
    </cfRule>
  </conditionalFormatting>
  <conditionalFormatting sqref="C23:AG25">
    <cfRule type="expression" dxfId="7" priority="9">
      <formula>C$22="日"</formula>
    </cfRule>
    <cfRule type="expression" dxfId="6" priority="10">
      <formula>C$22="土"</formula>
    </cfRule>
  </conditionalFormatting>
  <conditionalFormatting sqref="C11:AG13">
    <cfRule type="expression" dxfId="5" priority="21">
      <formula>C$10="日"</formula>
    </cfRule>
    <cfRule type="expression" dxfId="4" priority="22">
      <formula>C$10="土"</formula>
    </cfRule>
  </conditionalFormatting>
  <conditionalFormatting sqref="C30:AG30">
    <cfRule type="cellIs" dxfId="3" priority="3" operator="equal">
      <formula>"土"</formula>
    </cfRule>
    <cfRule type="cellIs" dxfId="2" priority="4" operator="equal">
      <formula>"日"</formula>
    </cfRule>
  </conditionalFormatting>
  <conditionalFormatting sqref="C31:AG33">
    <cfRule type="expression" dxfId="1" priority="1">
      <formula>C$30="日"</formula>
    </cfRule>
    <cfRule type="expression" dxfId="0" priority="2">
      <formula>C$30="土"</formula>
    </cfRule>
  </conditionalFormatting>
  <dataValidations count="1">
    <dataValidation type="list" allowBlank="1" showInputMessage="1" showErrorMessage="1" sqref="C8:AG8 C24:AG24 C16:AG16 C12:AG12 C20:AG20 C32:AG32 C28:AG28">
      <formula1>"　,■,休,雨"</formula1>
    </dataValidation>
  </dataValidations>
  <printOptions horizontalCentered="1"/>
  <pageMargins left="0" right="0" top="0.70866141732283472" bottom="0.51181102362204722" header="0.47244094488188981" footer="0.31496062992125984"/>
  <pageSetup paperSize="9" scale="90" orientation="landscape" r:id="rId1"/>
  <headerFooter>
    <oddHeader>&amp;C&amp;"-,太字"&amp;12週休２日工事実績表&amp;R&amp;P/&amp;N</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週休２日工事実績表</vt:lpstr>
      <vt:lpstr>週休２日工事実績表_2年</vt:lpstr>
      <vt:lpstr>週休２日工事実績表 (記入例)</vt:lpstr>
      <vt:lpstr>週休２日工事実績表!Print_Area</vt:lpstr>
      <vt:lpstr>'週休２日工事実績表 (記入例)'!Print_Area</vt:lpstr>
      <vt:lpstr>週休２日工事実績表_2年!Print_Area</vt:lpstr>
      <vt:lpstr>週休２日工事実績表!Print_Titles</vt:lpstr>
      <vt:lpstr>'週休２日工事実績表 (記入例)'!Print_Titles</vt:lpstr>
      <vt:lpstr>週休２日工事実績表_2年!Print_Titles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石田泰宣</dc:creator>
  <cp:lastModifiedBy>西宮市役所</cp:lastModifiedBy>
  <cp:lastPrinted>2020-11-16T04:00:25Z</cp:lastPrinted>
  <dcterms:created xsi:type="dcterms:W3CDTF">2020-07-22T00:28:01Z</dcterms:created>
  <dcterms:modified xsi:type="dcterms:W3CDTF">2023-08-03T02:18:39Z</dcterms:modified>
</cp:coreProperties>
</file>