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23.31\下水浄化センター\20_建設系チーム\71_電気設備チーム\20電力料金関係\R7\8.電力入札\8.【HP掲載】公告資料(250107~250203)\1_【下ポ】合流ポンプ場\"/>
    </mc:Choice>
  </mc:AlternateContent>
  <bookViews>
    <workbookView xWindow="10308" yWindow="-12" windowWidth="10236" windowHeight="4152" tabRatio="877"/>
  </bookViews>
  <sheets>
    <sheet name="設計書鏡_まとめ" sheetId="50" r:id="rId1"/>
    <sheet name="内訳書総括" sheetId="49" r:id="rId2"/>
    <sheet name="大浜ポンプ場" sheetId="46" r:id="rId3"/>
    <sheet name="浜ポンプ場" sheetId="30" r:id="rId4"/>
    <sheet name="津門川ポンプ場" sheetId="15" r:id="rId5"/>
    <sheet name="久寿川ポンプ場" sheetId="27" r:id="rId6"/>
    <sheet name="上田南ポンプ場" sheetId="18" r:id="rId7"/>
    <sheet name="甲子園中継ポンプ場" sheetId="21" r:id="rId8"/>
    <sheet name="西宮浜中継ポンプ場" sheetId="24" r:id="rId9"/>
  </sheets>
  <definedNames>
    <definedName name="_xlnm.Print_Area" localSheetId="5">久寿川ポンプ場!$B$2:$AB$36</definedName>
    <definedName name="_xlnm.Print_Area" localSheetId="7">甲子園中継ポンプ場!$B$2:$AB$36</definedName>
    <definedName name="_xlnm.Print_Area" localSheetId="6">上田南ポンプ場!$B$2:$AB$36</definedName>
    <definedName name="_xlnm.Print_Area" localSheetId="8">西宮浜中継ポンプ場!$B$2:$AB$36</definedName>
    <definedName name="_xlnm.Print_Area" localSheetId="0">設計書鏡_まとめ!$A$1:$AY$76</definedName>
    <definedName name="_xlnm.Print_Area" localSheetId="2">大浜ポンプ場!$B$2:$AB$36</definedName>
    <definedName name="_xlnm.Print_Area" localSheetId="4">津門川ポンプ場!$B$2:$AB$36</definedName>
    <definedName name="_xlnm.Print_Area" localSheetId="1">内訳書総括!$A$1:$CT$42</definedName>
    <definedName name="_xlnm.Print_Area" localSheetId="3">浜ポンプ場!$B$2:$AB$36</definedName>
  </definedNames>
  <calcPr calcId="162913"/>
</workbook>
</file>

<file path=xl/calcChain.xml><?xml version="1.0" encoding="utf-8"?>
<calcChain xmlns="http://schemas.openxmlformats.org/spreadsheetml/2006/main">
  <c r="P54" i="50" l="1"/>
  <c r="X54" i="50" s="1"/>
  <c r="H54" i="50"/>
  <c r="X51" i="50"/>
  <c r="O22" i="50"/>
  <c r="S24" i="46" l="1"/>
  <c r="P27" i="46"/>
  <c r="S27" i="46" s="1"/>
  <c r="L27" i="46"/>
  <c r="O27" i="46" s="1"/>
  <c r="C27" i="46"/>
  <c r="B27" i="46"/>
  <c r="P26" i="46"/>
  <c r="L26" i="46"/>
  <c r="C26" i="46"/>
  <c r="B26" i="46"/>
  <c r="P25" i="46"/>
  <c r="S25" i="46" s="1"/>
  <c r="L25" i="46"/>
  <c r="O25" i="46" s="1"/>
  <c r="C25" i="46"/>
  <c r="B25" i="46"/>
  <c r="P24" i="46"/>
  <c r="L24" i="46"/>
  <c r="O24" i="46" s="1"/>
  <c r="C24" i="46"/>
  <c r="B24" i="46"/>
  <c r="S23" i="46"/>
  <c r="P23" i="46"/>
  <c r="L23" i="46"/>
  <c r="O23" i="46" s="1"/>
  <c r="C23" i="46"/>
  <c r="B23" i="46"/>
  <c r="P22" i="46"/>
  <c r="L22" i="46"/>
  <c r="C22" i="46"/>
  <c r="B22" i="46"/>
  <c r="P21" i="46"/>
  <c r="S21" i="46" s="1"/>
  <c r="L21" i="46"/>
  <c r="H21" i="46"/>
  <c r="K21" i="46" s="1"/>
  <c r="C21" i="46"/>
  <c r="B21" i="46"/>
  <c r="P20" i="46"/>
  <c r="S20" i="46" s="1"/>
  <c r="L20" i="46"/>
  <c r="H20" i="46"/>
  <c r="C20" i="46"/>
  <c r="B20" i="46"/>
  <c r="P19" i="46"/>
  <c r="S19" i="46" s="1"/>
  <c r="L19" i="46"/>
  <c r="H19" i="46"/>
  <c r="C19" i="46"/>
  <c r="B19" i="46"/>
  <c r="S18" i="46"/>
  <c r="P18" i="46"/>
  <c r="L18" i="46"/>
  <c r="C18" i="46"/>
  <c r="B18" i="46"/>
  <c r="P17" i="46"/>
  <c r="L17" i="46"/>
  <c r="C17" i="46"/>
  <c r="B17" i="46"/>
  <c r="P16" i="46"/>
  <c r="S16" i="46" s="1"/>
  <c r="L16" i="46"/>
  <c r="O16" i="46" s="1"/>
  <c r="C16" i="46"/>
  <c r="B16" i="46"/>
  <c r="O19" i="46" l="1"/>
  <c r="O18" i="46"/>
  <c r="K20" i="46"/>
  <c r="S22" i="46"/>
  <c r="O20" i="46"/>
  <c r="O21" i="46"/>
  <c r="S26" i="46"/>
  <c r="S17" i="46"/>
  <c r="Q28" i="46"/>
  <c r="M28" i="46"/>
  <c r="O22" i="46"/>
  <c r="O26" i="46"/>
  <c r="O17" i="46"/>
  <c r="I28" i="46" l="1"/>
  <c r="K19" i="46"/>
  <c r="G27" i="46" l="1"/>
  <c r="Z27" i="46" s="1"/>
  <c r="G21" i="46"/>
  <c r="Z21" i="46" s="1"/>
  <c r="G24" i="46"/>
  <c r="Z24" i="46" s="1"/>
  <c r="G25" i="46"/>
  <c r="Z25" i="46" s="1"/>
  <c r="G23" i="46"/>
  <c r="Z23" i="46" s="1"/>
  <c r="G26" i="46"/>
  <c r="Z26" i="46" s="1"/>
  <c r="G20" i="46"/>
  <c r="Z20" i="46" s="1"/>
  <c r="G22" i="46"/>
  <c r="Z22" i="46" s="1"/>
  <c r="G17" i="46"/>
  <c r="Z17" i="46" s="1"/>
  <c r="G16" i="46"/>
  <c r="Z16" i="46" s="1"/>
  <c r="G19" i="46"/>
  <c r="Z19" i="46" s="1"/>
  <c r="G18" i="46"/>
  <c r="Z18" i="46" s="1"/>
  <c r="Z28" i="46" l="1"/>
  <c r="P27" i="30" l="1"/>
  <c r="O27" i="30"/>
  <c r="L27" i="30"/>
  <c r="C27" i="30"/>
  <c r="B27" i="30"/>
  <c r="P26" i="30"/>
  <c r="L26" i="30"/>
  <c r="O26" i="30" s="1"/>
  <c r="C26" i="30"/>
  <c r="B26" i="30"/>
  <c r="P25" i="30"/>
  <c r="L25" i="30"/>
  <c r="O25" i="30" s="1"/>
  <c r="C25" i="30"/>
  <c r="B25" i="30"/>
  <c r="P24" i="30"/>
  <c r="L24" i="30"/>
  <c r="C24" i="30"/>
  <c r="B24" i="30"/>
  <c r="P23" i="30"/>
  <c r="L23" i="30"/>
  <c r="C23" i="30"/>
  <c r="B23" i="30"/>
  <c r="P22" i="30"/>
  <c r="L22" i="30"/>
  <c r="C22" i="30"/>
  <c r="B22" i="30"/>
  <c r="P21" i="30"/>
  <c r="L21" i="30"/>
  <c r="O21" i="30" s="1"/>
  <c r="H21" i="30"/>
  <c r="C21" i="30"/>
  <c r="B21" i="30"/>
  <c r="P20" i="30"/>
  <c r="L20" i="30"/>
  <c r="H20" i="30"/>
  <c r="C20" i="30"/>
  <c r="B20" i="30"/>
  <c r="P19" i="30"/>
  <c r="L19" i="30"/>
  <c r="O19" i="30" s="1"/>
  <c r="H19" i="30"/>
  <c r="C19" i="30"/>
  <c r="B19" i="30"/>
  <c r="P18" i="30"/>
  <c r="L18" i="30"/>
  <c r="C18" i="30"/>
  <c r="B18" i="30"/>
  <c r="P17" i="30"/>
  <c r="L17" i="30"/>
  <c r="C17" i="30"/>
  <c r="B17" i="30"/>
  <c r="P16" i="30"/>
  <c r="L16" i="30"/>
  <c r="O16" i="30" s="1"/>
  <c r="C16" i="30"/>
  <c r="B16" i="30"/>
  <c r="S24" i="27"/>
  <c r="O23" i="27"/>
  <c r="P27" i="27"/>
  <c r="S27" i="27" s="1"/>
  <c r="L27" i="27"/>
  <c r="C27" i="27"/>
  <c r="B27" i="27"/>
  <c r="P26" i="27"/>
  <c r="L26" i="27"/>
  <c r="O26" i="27" s="1"/>
  <c r="C26" i="27"/>
  <c r="B26" i="27"/>
  <c r="P25" i="27"/>
  <c r="S25" i="27" s="1"/>
  <c r="O25" i="27"/>
  <c r="L25" i="27"/>
  <c r="C25" i="27"/>
  <c r="B25" i="27"/>
  <c r="P24" i="27"/>
  <c r="L24" i="27"/>
  <c r="C24" i="27"/>
  <c r="B24" i="27"/>
  <c r="P23" i="27"/>
  <c r="L23" i="27"/>
  <c r="C23" i="27"/>
  <c r="B23" i="27"/>
  <c r="P22" i="27"/>
  <c r="S22" i="27" s="1"/>
  <c r="L22" i="27"/>
  <c r="C22" i="27"/>
  <c r="B22" i="27"/>
  <c r="P21" i="27"/>
  <c r="O21" i="27"/>
  <c r="L21" i="27"/>
  <c r="H21" i="27"/>
  <c r="K21" i="27" s="1"/>
  <c r="C21" i="27"/>
  <c r="B21" i="27"/>
  <c r="P20" i="27"/>
  <c r="S20" i="27" s="1"/>
  <c r="L20" i="27"/>
  <c r="K20" i="27"/>
  <c r="H20" i="27"/>
  <c r="C20" i="27"/>
  <c r="B20" i="27"/>
  <c r="P19" i="27"/>
  <c r="S19" i="27" s="1"/>
  <c r="L19" i="27"/>
  <c r="O19" i="27" s="1"/>
  <c r="H19" i="27"/>
  <c r="C19" i="27"/>
  <c r="B19" i="27"/>
  <c r="P18" i="27"/>
  <c r="L18" i="27"/>
  <c r="O18" i="27" s="1"/>
  <c r="C18" i="27"/>
  <c r="B18" i="27"/>
  <c r="P17" i="27"/>
  <c r="L17" i="27"/>
  <c r="O17" i="27" s="1"/>
  <c r="C17" i="27"/>
  <c r="B17" i="27"/>
  <c r="P16" i="27"/>
  <c r="L16" i="27"/>
  <c r="C16" i="27"/>
  <c r="B16" i="27"/>
  <c r="S22" i="24"/>
  <c r="P27" i="24"/>
  <c r="S27" i="24" s="1"/>
  <c r="L27" i="24"/>
  <c r="C27" i="24"/>
  <c r="B27" i="24"/>
  <c r="P26" i="24"/>
  <c r="L26" i="24"/>
  <c r="O26" i="24" s="1"/>
  <c r="C26" i="24"/>
  <c r="B26" i="24"/>
  <c r="S25" i="24"/>
  <c r="P25" i="24"/>
  <c r="L25" i="24"/>
  <c r="C25" i="24"/>
  <c r="B25" i="24"/>
  <c r="P24" i="24"/>
  <c r="L24" i="24"/>
  <c r="C24" i="24"/>
  <c r="B24" i="24"/>
  <c r="P23" i="24"/>
  <c r="L23" i="24"/>
  <c r="O23" i="24" s="1"/>
  <c r="C23" i="24"/>
  <c r="B23" i="24"/>
  <c r="P22" i="24"/>
  <c r="L22" i="24"/>
  <c r="O22" i="24" s="1"/>
  <c r="C22" i="24"/>
  <c r="B22" i="24"/>
  <c r="P21" i="24"/>
  <c r="S21" i="24" s="1"/>
  <c r="O21" i="24"/>
  <c r="L21" i="24"/>
  <c r="H21" i="24"/>
  <c r="K21" i="24" s="1"/>
  <c r="C21" i="24"/>
  <c r="B21" i="24"/>
  <c r="P20" i="24"/>
  <c r="S20" i="24" s="1"/>
  <c r="L20" i="24"/>
  <c r="K20" i="24"/>
  <c r="H20" i="24"/>
  <c r="C20" i="24"/>
  <c r="B20" i="24"/>
  <c r="P19" i="24"/>
  <c r="S19" i="24" s="1"/>
  <c r="L19" i="24"/>
  <c r="O19" i="24" s="1"/>
  <c r="H19" i="24"/>
  <c r="C19" i="24"/>
  <c r="B19" i="24"/>
  <c r="P18" i="24"/>
  <c r="L18" i="24"/>
  <c r="C18" i="24"/>
  <c r="B18" i="24"/>
  <c r="P17" i="24"/>
  <c r="L17" i="24"/>
  <c r="O17" i="24" s="1"/>
  <c r="C17" i="24"/>
  <c r="B17" i="24"/>
  <c r="P16" i="24"/>
  <c r="L16" i="24"/>
  <c r="C16" i="24"/>
  <c r="B16" i="24"/>
  <c r="O27" i="21"/>
  <c r="P27" i="21"/>
  <c r="L27" i="21"/>
  <c r="C27" i="21"/>
  <c r="B27" i="21"/>
  <c r="P26" i="21"/>
  <c r="S26" i="21" s="1"/>
  <c r="L26" i="21"/>
  <c r="C26" i="21"/>
  <c r="B26" i="21"/>
  <c r="P25" i="21"/>
  <c r="L25" i="21"/>
  <c r="O25" i="21" s="1"/>
  <c r="C25" i="21"/>
  <c r="B25" i="21"/>
  <c r="S24" i="21"/>
  <c r="P24" i="21"/>
  <c r="L24" i="21"/>
  <c r="C24" i="21"/>
  <c r="B24" i="21"/>
  <c r="P23" i="21"/>
  <c r="L23" i="21"/>
  <c r="C23" i="21"/>
  <c r="B23" i="21"/>
  <c r="P22" i="21"/>
  <c r="L22" i="21"/>
  <c r="O22" i="21" s="1"/>
  <c r="C22" i="21"/>
  <c r="B22" i="21"/>
  <c r="S21" i="21"/>
  <c r="P21" i="21"/>
  <c r="L21" i="21"/>
  <c r="O21" i="21" s="1"/>
  <c r="H21" i="21"/>
  <c r="C21" i="21"/>
  <c r="B21" i="21"/>
  <c r="P20" i="21"/>
  <c r="L20" i="21"/>
  <c r="O20" i="21" s="1"/>
  <c r="H20" i="21"/>
  <c r="C20" i="21"/>
  <c r="B20" i="21"/>
  <c r="P19" i="21"/>
  <c r="L19" i="21"/>
  <c r="O19" i="21" s="1"/>
  <c r="H19" i="21"/>
  <c r="C19" i="21"/>
  <c r="B19" i="21"/>
  <c r="P18" i="21"/>
  <c r="L18" i="21"/>
  <c r="C18" i="21"/>
  <c r="B18" i="21"/>
  <c r="P17" i="21"/>
  <c r="L17" i="21"/>
  <c r="O17" i="21" s="1"/>
  <c r="C17" i="21"/>
  <c r="B17" i="21"/>
  <c r="P16" i="21"/>
  <c r="S16" i="21" s="1"/>
  <c r="L16" i="21"/>
  <c r="C16" i="21"/>
  <c r="B16" i="21"/>
  <c r="S21" i="18"/>
  <c r="O20" i="18"/>
  <c r="P27" i="18"/>
  <c r="L27" i="18"/>
  <c r="O27" i="18" s="1"/>
  <c r="C27" i="18"/>
  <c r="B27" i="18"/>
  <c r="P26" i="18"/>
  <c r="S26" i="18" s="1"/>
  <c r="L26" i="18"/>
  <c r="C26" i="18"/>
  <c r="B26" i="18"/>
  <c r="P25" i="18"/>
  <c r="L25" i="18"/>
  <c r="C25" i="18"/>
  <c r="B25" i="18"/>
  <c r="P24" i="18"/>
  <c r="L24" i="18"/>
  <c r="C24" i="18"/>
  <c r="B24" i="18"/>
  <c r="P23" i="18"/>
  <c r="L23" i="18"/>
  <c r="C23" i="18"/>
  <c r="B23" i="18"/>
  <c r="P22" i="18"/>
  <c r="L22" i="18"/>
  <c r="O22" i="18" s="1"/>
  <c r="C22" i="18"/>
  <c r="B22" i="18"/>
  <c r="P21" i="18"/>
  <c r="L21" i="18"/>
  <c r="H21" i="18"/>
  <c r="C21" i="18"/>
  <c r="B21" i="18"/>
  <c r="P20" i="18"/>
  <c r="L20" i="18"/>
  <c r="H20" i="18"/>
  <c r="C20" i="18"/>
  <c r="B20" i="18"/>
  <c r="P19" i="18"/>
  <c r="L19" i="18"/>
  <c r="H19" i="18"/>
  <c r="C19" i="18"/>
  <c r="B19" i="18"/>
  <c r="P18" i="18"/>
  <c r="L18" i="18"/>
  <c r="C18" i="18"/>
  <c r="B18" i="18"/>
  <c r="P17" i="18"/>
  <c r="L17" i="18"/>
  <c r="O17" i="18" s="1"/>
  <c r="C17" i="18"/>
  <c r="B17" i="18"/>
  <c r="P16" i="18"/>
  <c r="L16" i="18"/>
  <c r="C16" i="18"/>
  <c r="B16" i="18"/>
  <c r="S26" i="24" l="1"/>
  <c r="I28" i="18"/>
  <c r="O21" i="18"/>
  <c r="O26" i="18"/>
  <c r="S18" i="18"/>
  <c r="K20" i="30"/>
  <c r="K21" i="30"/>
  <c r="I28" i="24"/>
  <c r="O25" i="24"/>
  <c r="S17" i="24"/>
  <c r="O27" i="24"/>
  <c r="S18" i="24"/>
  <c r="O20" i="24"/>
  <c r="O22" i="27"/>
  <c r="S18" i="27"/>
  <c r="S21" i="27"/>
  <c r="I28" i="27"/>
  <c r="O20" i="27"/>
  <c r="S18" i="21"/>
  <c r="M28" i="18"/>
  <c r="K20" i="18"/>
  <c r="K19" i="18"/>
  <c r="S25" i="18"/>
  <c r="O19" i="18"/>
  <c r="S20" i="18"/>
  <c r="S27" i="18"/>
  <c r="S19" i="18"/>
  <c r="S26" i="30"/>
  <c r="S22" i="30"/>
  <c r="S17" i="30"/>
  <c r="S20" i="30"/>
  <c r="S25" i="30"/>
  <c r="S21" i="30"/>
  <c r="S27" i="30"/>
  <c r="S18" i="30"/>
  <c r="S23" i="30"/>
  <c r="S19" i="30"/>
  <c r="S24" i="30"/>
  <c r="G27" i="24"/>
  <c r="G17" i="24"/>
  <c r="G16" i="24"/>
  <c r="G17" i="27"/>
  <c r="G26" i="27"/>
  <c r="O23" i="21"/>
  <c r="G23" i="18"/>
  <c r="G18" i="18"/>
  <c r="G21" i="18"/>
  <c r="G26" i="18"/>
  <c r="Z26" i="18" s="1"/>
  <c r="G20" i="18"/>
  <c r="Q28" i="18"/>
  <c r="G16" i="18"/>
  <c r="O23" i="18"/>
  <c r="S23" i="18"/>
  <c r="S16" i="30"/>
  <c r="O18" i="30"/>
  <c r="O17" i="30"/>
  <c r="O23" i="30"/>
  <c r="O20" i="30"/>
  <c r="K19" i="30"/>
  <c r="M28" i="30"/>
  <c r="O22" i="30"/>
  <c r="O24" i="30"/>
  <c r="G24" i="27"/>
  <c r="S16" i="27"/>
  <c r="G19" i="27"/>
  <c r="K19" i="27"/>
  <c r="G21" i="27"/>
  <c r="O27" i="27"/>
  <c r="G22" i="27"/>
  <c r="S23" i="27"/>
  <c r="G25" i="27"/>
  <c r="Z25" i="27" s="1"/>
  <c r="S26" i="27"/>
  <c r="S17" i="27"/>
  <c r="Q28" i="27"/>
  <c r="M28" i="27"/>
  <c r="O24" i="27"/>
  <c r="G27" i="27"/>
  <c r="G16" i="27"/>
  <c r="G18" i="27"/>
  <c r="G23" i="27"/>
  <c r="O16" i="27"/>
  <c r="G20" i="27"/>
  <c r="S16" i="24"/>
  <c r="K19" i="24"/>
  <c r="O18" i="24"/>
  <c r="G22" i="24"/>
  <c r="Z22" i="24" s="1"/>
  <c r="S23" i="24"/>
  <c r="G25" i="24"/>
  <c r="O24" i="24"/>
  <c r="M28" i="24"/>
  <c r="S24" i="24"/>
  <c r="Q28" i="24"/>
  <c r="O16" i="24"/>
  <c r="G21" i="24"/>
  <c r="Z21" i="24" s="1"/>
  <c r="G18" i="24"/>
  <c r="G23" i="24"/>
  <c r="G20" i="24"/>
  <c r="G26" i="24"/>
  <c r="Z26" i="24" s="1"/>
  <c r="G19" i="24"/>
  <c r="G24" i="24"/>
  <c r="O16" i="21"/>
  <c r="S20" i="21"/>
  <c r="S19" i="21"/>
  <c r="I28" i="21"/>
  <c r="O24" i="21"/>
  <c r="M28" i="21"/>
  <c r="S17" i="21"/>
  <c r="G26" i="21"/>
  <c r="K19" i="21"/>
  <c r="G20" i="21"/>
  <c r="K21" i="21"/>
  <c r="O26" i="21"/>
  <c r="S27" i="21"/>
  <c r="K20" i="21"/>
  <c r="O18" i="21"/>
  <c r="S22" i="21"/>
  <c r="S25" i="21"/>
  <c r="Q28" i="21"/>
  <c r="S23" i="21"/>
  <c r="G27" i="21"/>
  <c r="G16" i="21"/>
  <c r="Z16" i="21" s="1"/>
  <c r="G17" i="21"/>
  <c r="G25" i="21"/>
  <c r="G24" i="21"/>
  <c r="G22" i="21"/>
  <c r="G21" i="21"/>
  <c r="G19" i="21"/>
  <c r="G18" i="21"/>
  <c r="G23" i="21"/>
  <c r="O18" i="18"/>
  <c r="K21" i="18"/>
  <c r="S22" i="18"/>
  <c r="O24" i="18"/>
  <c r="S24" i="18"/>
  <c r="O16" i="18"/>
  <c r="S17" i="18"/>
  <c r="O25" i="18"/>
  <c r="S16" i="18"/>
  <c r="G24" i="18"/>
  <c r="G17" i="18"/>
  <c r="G22" i="18"/>
  <c r="G25" i="18"/>
  <c r="G19" i="18"/>
  <c r="G27" i="18"/>
  <c r="Z18" i="27" l="1"/>
  <c r="Z20" i="27"/>
  <c r="Z21" i="27"/>
  <c r="Z26" i="27"/>
  <c r="I28" i="30"/>
  <c r="Z25" i="24"/>
  <c r="Z19" i="24"/>
  <c r="Z22" i="27"/>
  <c r="Z17" i="21"/>
  <c r="Z20" i="21"/>
  <c r="Z23" i="18"/>
  <c r="Z18" i="18"/>
  <c r="Z22" i="18"/>
  <c r="Z27" i="24"/>
  <c r="Z20" i="24"/>
  <c r="Z17" i="24"/>
  <c r="Z18" i="24"/>
  <c r="Z27" i="27"/>
  <c r="Z19" i="27"/>
  <c r="Z17" i="27"/>
  <c r="Z23" i="27"/>
  <c r="Z26" i="21"/>
  <c r="Z23" i="21"/>
  <c r="Z19" i="21"/>
  <c r="Z21" i="21"/>
  <c r="Z27" i="18"/>
  <c r="Z25" i="18"/>
  <c r="Z21" i="18"/>
  <c r="Z20" i="18"/>
  <c r="Z19" i="18"/>
  <c r="Z16" i="18"/>
  <c r="Z17" i="18"/>
  <c r="Q28" i="30"/>
  <c r="Z24" i="27"/>
  <c r="Z16" i="27"/>
  <c r="Z16" i="24"/>
  <c r="Z24" i="24"/>
  <c r="Z23" i="24"/>
  <c r="Z24" i="21"/>
  <c r="Z22" i="21"/>
  <c r="Z27" i="21"/>
  <c r="Z25" i="21"/>
  <c r="Z18" i="21"/>
  <c r="Z24" i="18"/>
  <c r="Z28" i="24" l="1"/>
  <c r="Z28" i="18"/>
  <c r="G27" i="30"/>
  <c r="Z27" i="30" s="1"/>
  <c r="G22" i="30"/>
  <c r="Z22" i="30" s="1"/>
  <c r="G19" i="30"/>
  <c r="Z19" i="30" s="1"/>
  <c r="G24" i="30"/>
  <c r="Z24" i="30" s="1"/>
  <c r="G25" i="30"/>
  <c r="Z25" i="30" s="1"/>
  <c r="G18" i="30"/>
  <c r="Z18" i="30" s="1"/>
  <c r="G21" i="30"/>
  <c r="Z21" i="30" s="1"/>
  <c r="G20" i="30"/>
  <c r="Z20" i="30" s="1"/>
  <c r="G17" i="30"/>
  <c r="Z17" i="30" s="1"/>
  <c r="G23" i="30"/>
  <c r="Z23" i="30" s="1"/>
  <c r="G16" i="30"/>
  <c r="Z16" i="30" s="1"/>
  <c r="G26" i="30"/>
  <c r="Z26" i="30" s="1"/>
  <c r="Z28" i="27"/>
  <c r="Z28" i="21"/>
  <c r="Z28" i="30" l="1"/>
  <c r="Q28" i="15"/>
  <c r="M28" i="15"/>
  <c r="I28" i="15" l="1"/>
  <c r="P27" i="15"/>
  <c r="S27" i="15" s="1"/>
  <c r="L27" i="15"/>
  <c r="O27" i="15" s="1"/>
  <c r="C27" i="15"/>
  <c r="B27" i="15"/>
  <c r="P26" i="15"/>
  <c r="S26" i="15" s="1"/>
  <c r="L26" i="15"/>
  <c r="O26" i="15" s="1"/>
  <c r="C26" i="15"/>
  <c r="B26" i="15"/>
  <c r="P25" i="15"/>
  <c r="S25" i="15" s="1"/>
  <c r="L25" i="15"/>
  <c r="O25" i="15" s="1"/>
  <c r="C25" i="15"/>
  <c r="B25" i="15"/>
  <c r="P24" i="15"/>
  <c r="S24" i="15" s="1"/>
  <c r="L24" i="15"/>
  <c r="O24" i="15" s="1"/>
  <c r="C24" i="15"/>
  <c r="B24" i="15"/>
  <c r="P23" i="15"/>
  <c r="S23" i="15" s="1"/>
  <c r="L23" i="15"/>
  <c r="O23" i="15" s="1"/>
  <c r="C23" i="15"/>
  <c r="B23" i="15"/>
  <c r="P22" i="15"/>
  <c r="S22" i="15" s="1"/>
  <c r="L22" i="15"/>
  <c r="O22" i="15" s="1"/>
  <c r="C22" i="15"/>
  <c r="B22" i="15"/>
  <c r="P21" i="15"/>
  <c r="S21" i="15" s="1"/>
  <c r="L21" i="15"/>
  <c r="O21" i="15" s="1"/>
  <c r="H21" i="15"/>
  <c r="K21" i="15" s="1"/>
  <c r="C21" i="15"/>
  <c r="B21" i="15"/>
  <c r="P20" i="15"/>
  <c r="S20" i="15" s="1"/>
  <c r="L20" i="15"/>
  <c r="O20" i="15" s="1"/>
  <c r="H20" i="15"/>
  <c r="K20" i="15" s="1"/>
  <c r="C20" i="15"/>
  <c r="B20" i="15"/>
  <c r="P19" i="15"/>
  <c r="S19" i="15" s="1"/>
  <c r="L19" i="15"/>
  <c r="O19" i="15" s="1"/>
  <c r="H19" i="15"/>
  <c r="K19" i="15" s="1"/>
  <c r="C19" i="15"/>
  <c r="B19" i="15"/>
  <c r="P18" i="15"/>
  <c r="S18" i="15" s="1"/>
  <c r="L18" i="15"/>
  <c r="O18" i="15" s="1"/>
  <c r="C18" i="15"/>
  <c r="B18" i="15"/>
  <c r="P17" i="15"/>
  <c r="S17" i="15" s="1"/>
  <c r="L17" i="15"/>
  <c r="O17" i="15" s="1"/>
  <c r="C17" i="15"/>
  <c r="B17" i="15"/>
  <c r="P16" i="15"/>
  <c r="S16" i="15" s="1"/>
  <c r="L16" i="15"/>
  <c r="O16" i="15" s="1"/>
  <c r="C16" i="15"/>
  <c r="B16" i="15"/>
  <c r="G26" i="15" l="1"/>
  <c r="Z26" i="15" s="1"/>
  <c r="G18" i="15"/>
  <c r="Z18" i="15" s="1"/>
  <c r="G19" i="15"/>
  <c r="Z19" i="15" s="1"/>
  <c r="G25" i="15"/>
  <c r="Z25" i="15" s="1"/>
  <c r="G17" i="15"/>
  <c r="Z17" i="15" s="1"/>
  <c r="G16" i="15"/>
  <c r="Z16" i="15" s="1"/>
  <c r="G24" i="15"/>
  <c r="Z24" i="15" s="1"/>
  <c r="G23" i="15"/>
  <c r="Z23" i="15" s="1"/>
  <c r="G22" i="15"/>
  <c r="Z22" i="15" s="1"/>
  <c r="G20" i="15"/>
  <c r="Z20" i="15" s="1"/>
  <c r="G27" i="15"/>
  <c r="Z27" i="15" s="1"/>
  <c r="G21" i="15"/>
  <c r="Z21" i="15" s="1"/>
  <c r="Z28" i="15" l="1"/>
</calcChain>
</file>

<file path=xl/sharedStrings.xml><?xml version="1.0" encoding="utf-8"?>
<sst xmlns="http://schemas.openxmlformats.org/spreadsheetml/2006/main" count="599" uniqueCount="123">
  <si>
    <t>基本料金</t>
    <rPh sb="0" eb="2">
      <t>キホン</t>
    </rPh>
    <rPh sb="2" eb="4">
      <t>リョウキン</t>
    </rPh>
    <phoneticPr fontId="3"/>
  </si>
  <si>
    <t>電力量料金</t>
    <rPh sb="0" eb="2">
      <t>デンリョク</t>
    </rPh>
    <rPh sb="2" eb="3">
      <t>リョウ</t>
    </rPh>
    <rPh sb="3" eb="5">
      <t>リョウキン</t>
    </rPh>
    <phoneticPr fontId="3"/>
  </si>
  <si>
    <t>合計</t>
    <rPh sb="0" eb="2">
      <t>ゴウケイ</t>
    </rPh>
    <phoneticPr fontId="3"/>
  </si>
  <si>
    <t>年度</t>
    <rPh sb="0" eb="2">
      <t>ネンド</t>
    </rPh>
    <phoneticPr fontId="3"/>
  </si>
  <si>
    <t>費目・工種・種別・細目</t>
    <rPh sb="0" eb="2">
      <t>ヒモク</t>
    </rPh>
    <rPh sb="3" eb="4">
      <t>コウ</t>
    </rPh>
    <rPh sb="4" eb="5">
      <t>シュ</t>
    </rPh>
    <rPh sb="6" eb="8">
      <t>シュベツ</t>
    </rPh>
    <rPh sb="9" eb="11">
      <t>サイモク</t>
    </rPh>
    <phoneticPr fontId="7"/>
  </si>
  <si>
    <t>数　　　量</t>
    <rPh sb="0" eb="1">
      <t>カズ</t>
    </rPh>
    <rPh sb="4" eb="5">
      <t>リョウ</t>
    </rPh>
    <phoneticPr fontId="7"/>
  </si>
  <si>
    <t>単　位</t>
    <rPh sb="0" eb="1">
      <t>タン</t>
    </rPh>
    <rPh sb="2" eb="3">
      <t>クライ</t>
    </rPh>
    <phoneticPr fontId="7"/>
  </si>
  <si>
    <t>単　　　価</t>
    <rPh sb="0" eb="1">
      <t>タン</t>
    </rPh>
    <rPh sb="4" eb="5">
      <t>アタイ</t>
    </rPh>
    <phoneticPr fontId="7"/>
  </si>
  <si>
    <t>金　　　額</t>
    <rPh sb="0" eb="1">
      <t>キン</t>
    </rPh>
    <rPh sb="4" eb="5">
      <t>ガク</t>
    </rPh>
    <phoneticPr fontId="7"/>
  </si>
  <si>
    <t>備　　　　　　　　考</t>
    <rPh sb="0" eb="1">
      <t>ビン</t>
    </rPh>
    <rPh sb="9" eb="10">
      <t>コウ</t>
    </rPh>
    <phoneticPr fontId="7"/>
  </si>
  <si>
    <t>式</t>
    <rPh sb="0" eb="1">
      <t>シキ</t>
    </rPh>
    <phoneticPr fontId="7"/>
  </si>
  <si>
    <t>頁0-0001/0001</t>
    <rPh sb="0" eb="1">
      <t>ペイジ</t>
    </rPh>
    <phoneticPr fontId="7"/>
  </si>
  <si>
    <t>式</t>
    <rPh sb="0" eb="1">
      <t>シキ</t>
    </rPh>
    <phoneticPr fontId="3"/>
  </si>
  <si>
    <t>契約電力</t>
    <rPh sb="0" eb="2">
      <t>ケイヤク</t>
    </rPh>
    <rPh sb="2" eb="4">
      <t>デンリョク</t>
    </rPh>
    <phoneticPr fontId="3"/>
  </si>
  <si>
    <t>燃料費調整単価</t>
    <rPh sb="0" eb="2">
      <t>ネンリョウ</t>
    </rPh>
    <rPh sb="2" eb="3">
      <t>ヒ</t>
    </rPh>
    <rPh sb="3" eb="5">
      <t>チョウセイ</t>
    </rPh>
    <rPh sb="5" eb="7">
      <t>タンカ</t>
    </rPh>
    <phoneticPr fontId="3"/>
  </si>
  <si>
    <t>再生可能ｴﾈﾙｷﾞｰ発電
促進賦課金単価</t>
    <rPh sb="0" eb="2">
      <t>サイセイ</t>
    </rPh>
    <rPh sb="2" eb="4">
      <t>カノウ</t>
    </rPh>
    <rPh sb="9" eb="11">
      <t>ハツデン</t>
    </rPh>
    <rPh sb="11" eb="12">
      <t xml:space="preserve">
</t>
    </rPh>
    <rPh sb="12" eb="14">
      <t>ソクシン</t>
    </rPh>
    <rPh sb="14" eb="17">
      <t>フカキン</t>
    </rPh>
    <rPh sb="17" eb="19">
      <t>タンカ</t>
    </rPh>
    <phoneticPr fontId="3"/>
  </si>
  <si>
    <t>商号</t>
    <rPh sb="0" eb="2">
      <t>ショウゴウ</t>
    </rPh>
    <phoneticPr fontId="3"/>
  </si>
  <si>
    <t>又は名称</t>
    <rPh sb="0" eb="1">
      <t>マタ</t>
    </rPh>
    <rPh sb="2" eb="4">
      <t>メイショウ</t>
    </rPh>
    <phoneticPr fontId="3"/>
  </si>
  <si>
    <t>※単価は消費税および地方消費税相当額を含みます。</t>
    <rPh sb="1" eb="3">
      <t>タンカ</t>
    </rPh>
    <rPh sb="4" eb="7">
      <t>ショウヒゼイ</t>
    </rPh>
    <rPh sb="10" eb="12">
      <t>チホウ</t>
    </rPh>
    <rPh sb="12" eb="15">
      <t>ショウヒゼイ</t>
    </rPh>
    <rPh sb="15" eb="17">
      <t>ソウトウ</t>
    </rPh>
    <rPh sb="17" eb="18">
      <t>ガク</t>
    </rPh>
    <rPh sb="19" eb="20">
      <t>フク</t>
    </rPh>
    <phoneticPr fontId="3"/>
  </si>
  <si>
    <t>※上記積算内訳書に疑義がある場合は事前に質問書にて連絡すること。</t>
    <phoneticPr fontId="3"/>
  </si>
  <si>
    <t>基本料金
単価※</t>
    <rPh sb="0" eb="2">
      <t>キホン</t>
    </rPh>
    <rPh sb="2" eb="4">
      <t>リョウキン</t>
    </rPh>
    <rPh sb="5" eb="7">
      <t>タンカ</t>
    </rPh>
    <phoneticPr fontId="3"/>
  </si>
  <si>
    <t>重負荷料金部分</t>
    <rPh sb="0" eb="1">
      <t>ジュウ</t>
    </rPh>
    <rPh sb="1" eb="3">
      <t>フカ</t>
    </rPh>
    <rPh sb="3" eb="5">
      <t>リョウキン</t>
    </rPh>
    <rPh sb="5" eb="7">
      <t>ブブン</t>
    </rPh>
    <phoneticPr fontId="3"/>
  </si>
  <si>
    <t>昼間料金部分</t>
    <rPh sb="0" eb="2">
      <t>ヒルマ</t>
    </rPh>
    <rPh sb="2" eb="4">
      <t>リョウキン</t>
    </rPh>
    <rPh sb="4" eb="6">
      <t>ブブン</t>
    </rPh>
    <phoneticPr fontId="3"/>
  </si>
  <si>
    <t>夜間料金部分</t>
    <rPh sb="0" eb="2">
      <t>ヤカン</t>
    </rPh>
    <rPh sb="2" eb="4">
      <t>リョウキン</t>
    </rPh>
    <rPh sb="4" eb="6">
      <t>ブブン</t>
    </rPh>
    <phoneticPr fontId="3"/>
  </si>
  <si>
    <t>市場価格調整単価</t>
    <rPh sb="6" eb="8">
      <t>タンカ</t>
    </rPh>
    <phoneticPr fontId="3"/>
  </si>
  <si>
    <t>N</t>
    <phoneticPr fontId="3"/>
  </si>
  <si>
    <t>Q=N×O-P</t>
    <phoneticPr fontId="3"/>
  </si>
  <si>
    <t>O</t>
    <phoneticPr fontId="3"/>
  </si>
  <si>
    <t>P</t>
    <phoneticPr fontId="3"/>
  </si>
  <si>
    <t>M=J×K-L</t>
    <phoneticPr fontId="3"/>
  </si>
  <si>
    <t>A</t>
    <phoneticPr fontId="3"/>
  </si>
  <si>
    <t>B</t>
    <phoneticPr fontId="3"/>
  </si>
  <si>
    <t>C</t>
    <phoneticPr fontId="3"/>
  </si>
  <si>
    <t>D</t>
    <phoneticPr fontId="3"/>
  </si>
  <si>
    <t>F</t>
    <phoneticPr fontId="3"/>
  </si>
  <si>
    <t>G</t>
    <phoneticPr fontId="3"/>
  </si>
  <si>
    <t>H</t>
    <phoneticPr fontId="3"/>
  </si>
  <si>
    <t>I=F×G-H</t>
    <phoneticPr fontId="3"/>
  </si>
  <si>
    <t>J</t>
    <phoneticPr fontId="3"/>
  </si>
  <si>
    <t>K</t>
    <phoneticPr fontId="3"/>
  </si>
  <si>
    <t>L</t>
    <phoneticPr fontId="3"/>
  </si>
  <si>
    <t>E=A×B×
(185-C)-D</t>
    <phoneticPr fontId="3"/>
  </si>
  <si>
    <t>R</t>
    <phoneticPr fontId="3"/>
  </si>
  <si>
    <t>S=(G+K+O)×N</t>
    <phoneticPr fontId="3"/>
  </si>
  <si>
    <t>T</t>
    <phoneticPr fontId="3"/>
  </si>
  <si>
    <t>U=(G+K+O)×T</t>
    <phoneticPr fontId="3"/>
  </si>
  <si>
    <t>V</t>
    <phoneticPr fontId="3"/>
  </si>
  <si>
    <t>W=(G+K+O)×V</t>
    <phoneticPr fontId="3"/>
  </si>
  <si>
    <t>(kW)</t>
    <phoneticPr fontId="3"/>
  </si>
  <si>
    <t>予定
力率
(%)</t>
    <phoneticPr fontId="3"/>
  </si>
  <si>
    <t>契約
電力
(kW)</t>
    <phoneticPr fontId="3"/>
  </si>
  <si>
    <t>固有
割引額
(円)</t>
    <phoneticPr fontId="3"/>
  </si>
  <si>
    <t>基本料金
(円)</t>
    <phoneticPr fontId="3"/>
  </si>
  <si>
    <t>予定
電力量
(kWh)</t>
    <phoneticPr fontId="3"/>
  </si>
  <si>
    <t>月額
(円)</t>
    <phoneticPr fontId="3"/>
  </si>
  <si>
    <t>燃料費調整額</t>
    <phoneticPr fontId="3"/>
  </si>
  <si>
    <t>市場価格調整額</t>
    <phoneticPr fontId="3"/>
  </si>
  <si>
    <t>再生可能ｴﾈﾙｷﾞｰ発電促進賦課金</t>
    <phoneticPr fontId="3"/>
  </si>
  <si>
    <t>合計金額
(税込)
(円)</t>
    <phoneticPr fontId="3"/>
  </si>
  <si>
    <t>燃料費
調整額
(円)</t>
    <phoneticPr fontId="3"/>
  </si>
  <si>
    <t>市場価格調整額
(円)</t>
    <phoneticPr fontId="3"/>
  </si>
  <si>
    <t>再生可能ｴﾈﾙｷﾞｰ発電促進賦課金
(円)</t>
    <phoneticPr fontId="3"/>
  </si>
  <si>
    <t>(円/kW)</t>
    <phoneticPr fontId="3"/>
  </si>
  <si>
    <t>重負荷</t>
    <phoneticPr fontId="3"/>
  </si>
  <si>
    <t>昼間</t>
    <phoneticPr fontId="3"/>
  </si>
  <si>
    <t>夜間</t>
    <phoneticPr fontId="3"/>
  </si>
  <si>
    <t>(円/kWh)</t>
    <phoneticPr fontId="3"/>
  </si>
  <si>
    <t>電力量料金単価※
(円/kWh)</t>
    <phoneticPr fontId="3"/>
  </si>
  <si>
    <t>単価
(円/kW)</t>
    <phoneticPr fontId="3"/>
  </si>
  <si>
    <r>
      <t xml:space="preserve">単価
</t>
    </r>
    <r>
      <rPr>
        <sz val="9"/>
        <rFont val="ＭＳ 明朝"/>
        <family val="1"/>
        <charset val="128"/>
      </rPr>
      <t>(円/kW)</t>
    </r>
    <phoneticPr fontId="3"/>
  </si>
  <si>
    <r>
      <t xml:space="preserve">単価
</t>
    </r>
    <r>
      <rPr>
        <sz val="9"/>
        <rFont val="ＭＳ 明朝"/>
        <family val="1"/>
        <charset val="128"/>
      </rPr>
      <t>(円/kW)</t>
    </r>
    <phoneticPr fontId="3"/>
  </si>
  <si>
    <t>E+I+M+Q+S+U+W</t>
    <phoneticPr fontId="3"/>
  </si>
  <si>
    <t>入札書積算内訳書　（西宮市津門川ポンプ場で使用する電気の調達）</t>
    <rPh sb="0" eb="2">
      <t>ニュウサツ</t>
    </rPh>
    <rPh sb="2" eb="3">
      <t>ショ</t>
    </rPh>
    <rPh sb="3" eb="5">
      <t>セキサン</t>
    </rPh>
    <rPh sb="5" eb="8">
      <t>ウチワケショ</t>
    </rPh>
    <rPh sb="19" eb="20">
      <t>ジョウ</t>
    </rPh>
    <rPh sb="21" eb="23">
      <t>シヨウ</t>
    </rPh>
    <phoneticPr fontId="3"/>
  </si>
  <si>
    <t>入札書積算内訳書　（西宮市上田南ポンプ場で使用する電気の調達）</t>
    <rPh sb="0" eb="2">
      <t>ニュウサツ</t>
    </rPh>
    <rPh sb="2" eb="3">
      <t>ショ</t>
    </rPh>
    <rPh sb="3" eb="5">
      <t>セキサン</t>
    </rPh>
    <rPh sb="5" eb="8">
      <t>ウチワケショ</t>
    </rPh>
    <rPh sb="19" eb="20">
      <t>ジョウ</t>
    </rPh>
    <rPh sb="21" eb="23">
      <t>シヨウ</t>
    </rPh>
    <phoneticPr fontId="3"/>
  </si>
  <si>
    <t>入札書積算内訳書　（西宮市甲子園中継ポンプ場で使用する電気の調達）</t>
    <rPh sb="0" eb="2">
      <t>ニュウサツ</t>
    </rPh>
    <rPh sb="2" eb="3">
      <t>ショ</t>
    </rPh>
    <rPh sb="3" eb="5">
      <t>セキサン</t>
    </rPh>
    <rPh sb="5" eb="8">
      <t>ウチワケショ</t>
    </rPh>
    <rPh sb="21" eb="22">
      <t>ジョウ</t>
    </rPh>
    <rPh sb="23" eb="25">
      <t>シヨウ</t>
    </rPh>
    <phoneticPr fontId="3"/>
  </si>
  <si>
    <t>入札書積算内訳書　（西宮市久寿川ポンプ場で使用する電気の調達）</t>
    <rPh sb="0" eb="2">
      <t>ニュウサツ</t>
    </rPh>
    <rPh sb="2" eb="3">
      <t>ショ</t>
    </rPh>
    <rPh sb="3" eb="5">
      <t>セキサン</t>
    </rPh>
    <rPh sb="5" eb="8">
      <t>ウチワケショ</t>
    </rPh>
    <rPh sb="19" eb="20">
      <t>ジョウ</t>
    </rPh>
    <rPh sb="21" eb="23">
      <t>シヨウ</t>
    </rPh>
    <phoneticPr fontId="3"/>
  </si>
  <si>
    <t>入札書積算内訳書　（西宮市西宮浜中継ポンプ場で使用する電気の調達）</t>
    <rPh sb="0" eb="2">
      <t>ニュウサツ</t>
    </rPh>
    <rPh sb="2" eb="3">
      <t>ショ</t>
    </rPh>
    <rPh sb="3" eb="5">
      <t>セキサン</t>
    </rPh>
    <rPh sb="5" eb="8">
      <t>ウチワケショ</t>
    </rPh>
    <rPh sb="21" eb="22">
      <t>ジョウ</t>
    </rPh>
    <rPh sb="23" eb="25">
      <t>シヨウ</t>
    </rPh>
    <phoneticPr fontId="3"/>
  </si>
  <si>
    <t>入札書積算内訳書　（西宮市浜ポンプ場で使用する電気の調達）</t>
    <rPh sb="0" eb="2">
      <t>ニュウサツ</t>
    </rPh>
    <rPh sb="2" eb="3">
      <t>ショ</t>
    </rPh>
    <rPh sb="3" eb="5">
      <t>セキサン</t>
    </rPh>
    <rPh sb="5" eb="8">
      <t>ウチワケショ</t>
    </rPh>
    <rPh sb="17" eb="18">
      <t>ジョウ</t>
    </rPh>
    <rPh sb="19" eb="21">
      <t>シヨウ</t>
    </rPh>
    <phoneticPr fontId="3"/>
  </si>
  <si>
    <t>入札書積算内訳書　（西宮市大浜ポンプ場で使用する電気の調達）</t>
    <rPh sb="0" eb="2">
      <t>ニュウサツ</t>
    </rPh>
    <rPh sb="2" eb="3">
      <t>ショ</t>
    </rPh>
    <rPh sb="3" eb="5">
      <t>セキサン</t>
    </rPh>
    <rPh sb="5" eb="8">
      <t>ウチワケショ</t>
    </rPh>
    <rPh sb="13" eb="14">
      <t>オオ</t>
    </rPh>
    <rPh sb="18" eb="19">
      <t>ジョウ</t>
    </rPh>
    <rPh sb="20" eb="22">
      <t>シヨウ</t>
    </rPh>
    <phoneticPr fontId="3"/>
  </si>
  <si>
    <t>大浜ポンプ場</t>
    <rPh sb="0" eb="2">
      <t>オオハマ</t>
    </rPh>
    <rPh sb="5" eb="6">
      <t>ジョウ</t>
    </rPh>
    <phoneticPr fontId="3"/>
  </si>
  <si>
    <t>浜ポンプ場</t>
    <rPh sb="0" eb="1">
      <t>ハマ</t>
    </rPh>
    <rPh sb="4" eb="5">
      <t>ジョウ</t>
    </rPh>
    <phoneticPr fontId="3"/>
  </si>
  <si>
    <t>津門川ポンプ場</t>
    <rPh sb="0" eb="3">
      <t>ツトガワ</t>
    </rPh>
    <rPh sb="6" eb="7">
      <t>ジョウ</t>
    </rPh>
    <phoneticPr fontId="3"/>
  </si>
  <si>
    <t>久寿川ポンプ場</t>
    <rPh sb="0" eb="3">
      <t>クスガワ</t>
    </rPh>
    <rPh sb="6" eb="7">
      <t>ジョウ</t>
    </rPh>
    <phoneticPr fontId="3"/>
  </si>
  <si>
    <t>上田南ポンプ場</t>
    <rPh sb="0" eb="3">
      <t>ウエダミナミ</t>
    </rPh>
    <rPh sb="6" eb="7">
      <t>ジョウ</t>
    </rPh>
    <phoneticPr fontId="3"/>
  </si>
  <si>
    <t>甲子園中継ポンプ場</t>
    <rPh sb="0" eb="5">
      <t>コウシエンチュウケイ</t>
    </rPh>
    <rPh sb="8" eb="9">
      <t>ジョウ</t>
    </rPh>
    <phoneticPr fontId="3"/>
  </si>
  <si>
    <t>西宮浜中継ポンプ場</t>
    <rPh sb="0" eb="5">
      <t>ニシノミヤハマチュウケイ</t>
    </rPh>
    <rPh sb="8" eb="9">
      <t>ジョウ</t>
    </rPh>
    <phoneticPr fontId="3"/>
  </si>
  <si>
    <t>入札積算内訳書　総括</t>
    <rPh sb="0" eb="2">
      <t>ニュウサツ</t>
    </rPh>
    <rPh sb="2" eb="4">
      <t>セキサン</t>
    </rPh>
    <rPh sb="4" eb="7">
      <t>ウチワケショ</t>
    </rPh>
    <rPh sb="8" eb="10">
      <t>ソウカツ</t>
    </rPh>
    <phoneticPr fontId="3"/>
  </si>
  <si>
    <t>設計書</t>
    <rPh sb="0" eb="3">
      <t>セッケイショ</t>
    </rPh>
    <phoneticPr fontId="3"/>
  </si>
  <si>
    <t>(当初設計)</t>
    <rPh sb="1" eb="3">
      <t>トウショ</t>
    </rPh>
    <rPh sb="3" eb="5">
      <t>セッケイ</t>
    </rPh>
    <phoneticPr fontId="3"/>
  </si>
  <si>
    <t>　　　</t>
    <phoneticPr fontId="3"/>
  </si>
  <si>
    <t>番　号</t>
    <rPh sb="0" eb="1">
      <t>バン</t>
    </rPh>
    <rPh sb="2" eb="3">
      <t>ゴウ</t>
    </rPh>
    <phoneticPr fontId="3"/>
  </si>
  <si>
    <t>第</t>
    <rPh sb="0" eb="1">
      <t>ダイ</t>
    </rPh>
    <phoneticPr fontId="3"/>
  </si>
  <si>
    <t>号</t>
    <rPh sb="0" eb="1">
      <t>ゴウ</t>
    </rPh>
    <phoneticPr fontId="3"/>
  </si>
  <si>
    <t>名　称</t>
    <rPh sb="0" eb="1">
      <t>ナ</t>
    </rPh>
    <rPh sb="2" eb="3">
      <t>ショウ</t>
    </rPh>
    <phoneticPr fontId="3"/>
  </si>
  <si>
    <t>場　所</t>
    <rPh sb="0" eb="1">
      <t>ジョウ</t>
    </rPh>
    <rPh sb="2" eb="3">
      <t>ショ</t>
    </rPh>
    <phoneticPr fontId="3"/>
  </si>
  <si>
    <t>西宮市</t>
    <rPh sb="0" eb="3">
      <t>ニシノミヤシ</t>
    </rPh>
    <phoneticPr fontId="3"/>
  </si>
  <si>
    <t>種　別</t>
    <rPh sb="0" eb="1">
      <t>シュ</t>
    </rPh>
    <rPh sb="2" eb="3">
      <t>ベツ</t>
    </rPh>
    <phoneticPr fontId="3"/>
  </si>
  <si>
    <t>電気需給契約</t>
    <rPh sb="0" eb="2">
      <t>デンキ</t>
    </rPh>
    <rPh sb="2" eb="4">
      <t>ジュキュウ</t>
    </rPh>
    <rPh sb="4" eb="6">
      <t>ケイヤク</t>
    </rPh>
    <phoneticPr fontId="3"/>
  </si>
  <si>
    <t>西宮市上下水道局</t>
    <rPh sb="0" eb="3">
      <t>ニシノミヤシ</t>
    </rPh>
    <rPh sb="3" eb="5">
      <t>ジョウゲ</t>
    </rPh>
    <rPh sb="5" eb="7">
      <t>スイドウ</t>
    </rPh>
    <rPh sb="7" eb="8">
      <t>キョク</t>
    </rPh>
    <phoneticPr fontId="3"/>
  </si>
  <si>
    <t>概　　　　要</t>
    <rPh sb="0" eb="1">
      <t>オオムネ</t>
    </rPh>
    <rPh sb="5" eb="6">
      <t>ヨウ</t>
    </rPh>
    <phoneticPr fontId="3"/>
  </si>
  <si>
    <t>基準適用日</t>
    <rPh sb="0" eb="2">
      <t>キジュン</t>
    </rPh>
    <rPh sb="2" eb="4">
      <t>テキヨウ</t>
    </rPh>
    <rPh sb="4" eb="5">
      <t>ビ</t>
    </rPh>
    <phoneticPr fontId="3"/>
  </si>
  <si>
    <t>実　　　　　施</t>
    <rPh sb="0" eb="1">
      <t>ジツ</t>
    </rPh>
    <rPh sb="6" eb="7">
      <t>シ</t>
    </rPh>
    <phoneticPr fontId="3"/>
  </si>
  <si>
    <t>今　回　変　更</t>
    <rPh sb="0" eb="1">
      <t>イマ</t>
    </rPh>
    <rPh sb="2" eb="3">
      <t>カイ</t>
    </rPh>
    <rPh sb="4" eb="5">
      <t>ヘン</t>
    </rPh>
    <rPh sb="6" eb="7">
      <t>サラ</t>
    </rPh>
    <phoneticPr fontId="3"/>
  </si>
  <si>
    <t>増 　減　 額</t>
    <rPh sb="0" eb="1">
      <t>ゾウ</t>
    </rPh>
    <rPh sb="3" eb="4">
      <t>ゲン</t>
    </rPh>
    <rPh sb="6" eb="7">
      <t>ガク</t>
    </rPh>
    <phoneticPr fontId="3"/>
  </si>
  <si>
    <t>設 計 額</t>
    <rPh sb="0" eb="1">
      <t>セツ</t>
    </rPh>
    <rPh sb="2" eb="3">
      <t>ケイ</t>
    </rPh>
    <rPh sb="4" eb="5">
      <t>ガク</t>
    </rPh>
    <phoneticPr fontId="3"/>
  </si>
  <si>
    <t>（内消費税相当額）</t>
    <rPh sb="1" eb="2">
      <t>ウチ</t>
    </rPh>
    <rPh sb="2" eb="5">
      <t>ショウヒゼイ</t>
    </rPh>
    <rPh sb="5" eb="7">
      <t>ソウトウ</t>
    </rPh>
    <rPh sb="7" eb="8">
      <t>ガク</t>
    </rPh>
    <phoneticPr fontId="3"/>
  </si>
  <si>
    <t>請 負 額</t>
    <rPh sb="0" eb="1">
      <t>ショウ</t>
    </rPh>
    <rPh sb="2" eb="3">
      <t>フ</t>
    </rPh>
    <rPh sb="4" eb="5">
      <t>ガク</t>
    </rPh>
    <phoneticPr fontId="3"/>
  </si>
  <si>
    <t>執行方法</t>
    <rPh sb="0" eb="2">
      <t>シッコウ</t>
    </rPh>
    <rPh sb="2" eb="4">
      <t>ホウホウ</t>
    </rPh>
    <phoneticPr fontId="3"/>
  </si>
  <si>
    <t>請　負</t>
    <rPh sb="0" eb="1">
      <t>ショウ</t>
    </rPh>
    <rPh sb="2" eb="3">
      <t>フ</t>
    </rPh>
    <phoneticPr fontId="3"/>
  </si>
  <si>
    <t>使用日数
または
使用期間</t>
    <rPh sb="0" eb="2">
      <t>シヨウ</t>
    </rPh>
    <rPh sb="2" eb="4">
      <t>ニッスウ</t>
    </rPh>
    <rPh sb="9" eb="11">
      <t>シヨウ</t>
    </rPh>
    <rPh sb="11" eb="13">
      <t>キカン</t>
    </rPh>
    <phoneticPr fontId="3"/>
  </si>
  <si>
    <t>概要欄記載のとおり</t>
    <rPh sb="0" eb="2">
      <t>ガイヨウ</t>
    </rPh>
    <rPh sb="2" eb="3">
      <t>ラン</t>
    </rPh>
    <rPh sb="3" eb="5">
      <t>キサイ</t>
    </rPh>
    <phoneticPr fontId="3"/>
  </si>
  <si>
    <t>（発注理由）</t>
    <rPh sb="1" eb="3">
      <t>ハッチュウ</t>
    </rPh>
    <rPh sb="3" eb="5">
      <t>リユウ</t>
    </rPh>
    <phoneticPr fontId="3"/>
  </si>
  <si>
    <t>■ 使用期間</t>
    <rPh sb="2" eb="4">
      <t>シヨウ</t>
    </rPh>
    <rPh sb="4" eb="6">
      <t>キカン</t>
    </rPh>
    <phoneticPr fontId="3"/>
  </si>
  <si>
    <t>令和7年4月1日から令和8年3月31日まで</t>
    <rPh sb="0" eb="2">
      <t>レイワ</t>
    </rPh>
    <rPh sb="3" eb="4">
      <t>ネン</t>
    </rPh>
    <rPh sb="5" eb="6">
      <t>ガツ</t>
    </rPh>
    <rPh sb="7" eb="8">
      <t>ニチ</t>
    </rPh>
    <rPh sb="10" eb="12">
      <t>レイワ</t>
    </rPh>
    <rPh sb="13" eb="14">
      <t>ネン</t>
    </rPh>
    <rPh sb="15" eb="16">
      <t>ガツ</t>
    </rPh>
    <rPh sb="18" eb="19">
      <t>ニチ</t>
    </rPh>
    <phoneticPr fontId="3"/>
  </si>
  <si>
    <t>西宮市下水道施設（合流ポンプ場）で使用する電気の調達</t>
    <rPh sb="0" eb="3">
      <t>ニシノミヤシ</t>
    </rPh>
    <rPh sb="3" eb="8">
      <t>ゲスイドウシセツ</t>
    </rPh>
    <rPh sb="9" eb="11">
      <t>ゴウリュウ</t>
    </rPh>
    <rPh sb="14" eb="15">
      <t>ジョウ</t>
    </rPh>
    <rPh sb="17" eb="19">
      <t>シヨウ</t>
    </rPh>
    <rPh sb="21" eb="23">
      <t>デンキ</t>
    </rPh>
    <rPh sb="24" eb="26">
      <t>チョウタツ</t>
    </rPh>
    <phoneticPr fontId="3"/>
  </si>
  <si>
    <t>大浜町外 所属</t>
    <rPh sb="0" eb="2">
      <t>オオハマ</t>
    </rPh>
    <rPh sb="2" eb="3">
      <t>チョウ</t>
    </rPh>
    <rPh sb="3" eb="4">
      <t>ソト</t>
    </rPh>
    <rPh sb="5" eb="7">
      <t>ショゾク</t>
    </rPh>
    <phoneticPr fontId="3"/>
  </si>
  <si>
    <t>西宮市甲子園中継ポンプ場で使用する電気　　1式</t>
    <rPh sb="3" eb="8">
      <t>コウシエンチュウケイ</t>
    </rPh>
    <phoneticPr fontId="3"/>
  </si>
  <si>
    <t>西宮市西宮浜中継ポンプ場で使用する電気　　1式</t>
    <rPh sb="3" eb="5">
      <t>ニシノミヤ</t>
    </rPh>
    <rPh sb="5" eb="6">
      <t>ハマ</t>
    </rPh>
    <rPh sb="6" eb="8">
      <t>チュウケイ</t>
    </rPh>
    <phoneticPr fontId="3"/>
  </si>
  <si>
    <t>西宮市上田南ポンプ場で使用する電気　　　　1式</t>
    <rPh sb="3" eb="6">
      <t>ウエダミナミ</t>
    </rPh>
    <phoneticPr fontId="3"/>
  </si>
  <si>
    <t>西宮市久寿川ポンプ場で使用する電気　　　　1式</t>
    <rPh sb="3" eb="6">
      <t>クスガワ</t>
    </rPh>
    <phoneticPr fontId="3"/>
  </si>
  <si>
    <t>西宮市津門川ポンプ場で使用する電気　　　　1式</t>
    <rPh sb="3" eb="6">
      <t>ツトガワ</t>
    </rPh>
    <phoneticPr fontId="3"/>
  </si>
  <si>
    <t>西宮市浜ポンプ場で使用する電気　　　　　　1式</t>
    <rPh sb="3" eb="4">
      <t>ハマ</t>
    </rPh>
    <phoneticPr fontId="3"/>
  </si>
  <si>
    <t>西宮市大浜ポンプ場で使用する電気　　　　　1式</t>
    <rPh sb="0" eb="3">
      <t>ニシノミヤシ</t>
    </rPh>
    <rPh sb="3" eb="5">
      <t>オオハマ</t>
    </rPh>
    <rPh sb="8" eb="9">
      <t>ジョウ</t>
    </rPh>
    <rPh sb="10" eb="12">
      <t>シヨウ</t>
    </rPh>
    <rPh sb="14" eb="16">
      <t>デンキ</t>
    </rPh>
    <rPh sb="22" eb="23">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</si>
</sst>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00;[Red]\-#,##0.0000"/>
    <numFmt numFmtId="178" formatCode="0.00_ "/>
    <numFmt numFmtId="180" formatCode="0.00_);[Red]\(0.00\)"/>
    <numFmt numFmtId="181" formatCode="0_ "/>
    <numFmt numFmtId="183" formatCode="[DBNum3]0"/>
    <numFmt numFmtId="184" formatCode="[DBNum3][$-411]#,##0"/>
    <numFmt numFmtId="185" formatCode="[$-411]&quot;基&quot;&quot;準&quot;&quot;適&quot;&quot;用&quot;&quot;日&quot;\ \ \ \ \ \ \ \ \ \ \ e&quot;/&quot;mm&quot;/&quot;dd"/>
    <numFmt numFmtId="186" formatCode="[$-411]e&quot;/&quot;mm&quot;/&quot;dd"/>
    <numFmt numFmtId="187" formatCode="#,###&quot;円 &quot;"/>
    <numFmt numFmtId="188" formatCode="\ \(\ #,###&quot;円&quot;\)"/>
    <numFmt numFmtId="189" formatCode="[$-411]ggge&quot;年&quot;&quot;（&quot;bbbb&quot;年&quot;&quot;）&quot;m&quot;月&quot;d&quot;日&quot;&quot;迄&quot;;@"/>
    <numFmt numFmtId="190" formatCode="[$-411]ggge&quot;年&quot;&quot;（&quot;bbbb&quot;年&quot;&quot;）&quot;mm&quot;月&quot;dd&quot;日&quot;&quot;迄&quot;;@"/>
    <numFmt numFmtId="191" formatCode="[$-411]&quot;契約締結日の翌日から&quot;ggge&quot;年&quot;&quot;（&quot;bbbb&quot;年&quot;&quot;）&quot;mm&quot;月&quot;dd&quot;日&quot;&quot;迄&quot;;@"/>
    <numFmt numFmtId="192" formatCode="@&quot; &quot;"/>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明朝"/>
      <family val="1"/>
      <charset val="128"/>
    </font>
    <font>
      <sz val="6"/>
      <name val="ＭＳ Ｐゴシック"/>
      <family val="3"/>
      <charset val="128"/>
    </font>
    <font>
      <sz val="10"/>
      <color theme="1"/>
      <name val="ＭＳ 明朝"/>
      <family val="1"/>
      <charset val="128"/>
    </font>
    <font>
      <sz val="28"/>
      <color theme="1"/>
      <name val="ＭＳ 明朝"/>
      <family val="1"/>
      <charset val="128"/>
    </font>
    <font>
      <sz val="24"/>
      <color theme="1"/>
      <name val="ＭＳ 明朝"/>
      <family val="1"/>
      <charset val="128"/>
    </font>
    <font>
      <sz val="18"/>
      <color theme="1"/>
      <name val="ＭＳ 明朝"/>
      <family val="1"/>
      <charset val="128"/>
    </font>
    <font>
      <b/>
      <sz val="10"/>
      <color theme="1"/>
      <name val="ＭＳ 明朝"/>
      <family val="1"/>
      <charset val="128"/>
    </font>
    <font>
      <b/>
      <sz val="11"/>
      <color indexed="12"/>
      <name val="ＭＳ 明朝"/>
      <family val="1"/>
      <charset val="128"/>
    </font>
    <font>
      <b/>
      <sz val="18"/>
      <name val="ＭＳ 明朝"/>
      <family val="1"/>
      <charset val="128"/>
    </font>
    <font>
      <sz val="8"/>
      <name val="ＭＳ 明朝"/>
      <family val="1"/>
      <charset val="128"/>
    </font>
    <font>
      <sz val="9"/>
      <name val="ＭＳ 明朝"/>
      <family val="1"/>
      <charset val="128"/>
    </font>
    <font>
      <sz val="11"/>
      <color rgb="FFFF0000"/>
      <name val="ＭＳ 明朝"/>
      <family val="1"/>
      <charset val="128"/>
    </font>
    <font>
      <b/>
      <sz val="11"/>
      <color rgb="FFFF0000"/>
      <name val="ＭＳ 明朝"/>
      <family val="1"/>
      <charset val="128"/>
    </font>
    <font>
      <sz val="16"/>
      <name val="ＭＳ 明朝"/>
      <family val="1"/>
      <charset val="128"/>
    </font>
    <font>
      <sz val="14"/>
      <name val="ＭＳ 明朝"/>
      <family val="1"/>
      <charset val="128"/>
    </font>
    <font>
      <sz val="10"/>
      <color indexed="10"/>
      <name val="ＭＳ 明朝"/>
      <family val="1"/>
      <charset val="128"/>
    </font>
    <font>
      <b/>
      <sz val="20"/>
      <color indexed="9"/>
      <name val="ＭＳ 明朝"/>
      <family val="1"/>
      <charset val="128"/>
    </font>
  </fonts>
  <fills count="8">
    <fill>
      <patternFill patternType="none"/>
    </fill>
    <fill>
      <patternFill patternType="gray125"/>
    </fill>
    <fill>
      <patternFill patternType="solid">
        <fgColor indexed="43"/>
        <bgColor indexed="64"/>
      </patternFill>
    </fill>
    <fill>
      <patternFill patternType="lightGray">
        <fgColor theme="1" tint="0.499984740745262"/>
        <bgColor indexed="65"/>
      </patternFill>
    </fill>
    <fill>
      <patternFill patternType="solid">
        <fgColor rgb="FFFFFF9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s>
  <borders count="109">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dotted">
        <color theme="0" tint="-0.499984740745262"/>
      </right>
      <top style="thin">
        <color theme="0" tint="-0.499984740745262"/>
      </top>
      <bottom/>
      <diagonal/>
    </border>
    <border>
      <left style="dotted">
        <color theme="0" tint="-0.499984740745262"/>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indexed="64"/>
      </right>
      <top style="thin">
        <color theme="0" tint="-0.499984740745262"/>
      </top>
      <bottom/>
      <diagonal/>
    </border>
    <border>
      <left style="dotted">
        <color theme="0" tint="-0.499984740745262"/>
      </left>
      <right/>
      <top/>
      <bottom/>
      <diagonal/>
    </border>
    <border>
      <left style="thin">
        <color theme="0" tint="-0.499984740745262"/>
      </left>
      <right/>
      <top/>
      <bottom/>
      <diagonal/>
    </border>
    <border>
      <left/>
      <right style="thin">
        <color theme="0" tint="-0.499984740745262"/>
      </right>
      <top/>
      <bottom/>
      <diagonal/>
    </border>
    <border>
      <left style="dotted">
        <color theme="0" tint="-0.499984740745262"/>
      </left>
      <right/>
      <top/>
      <bottom style="thin">
        <color theme="0" tint="-0.499984740745262"/>
      </bottom>
      <diagonal/>
    </border>
    <border>
      <left/>
      <right/>
      <top/>
      <bottom style="thin">
        <color theme="0" tint="-0.499984740745262"/>
      </bottom>
      <diagonal/>
    </border>
    <border>
      <left style="thin">
        <color indexed="64"/>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indexed="64"/>
      </right>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hair">
        <color indexed="64"/>
      </right>
      <top style="thin">
        <color indexed="64"/>
      </top>
      <bottom style="hair">
        <color indexed="64"/>
      </bottom>
      <diagonal/>
    </border>
    <border>
      <left style="hair">
        <color indexed="64"/>
      </left>
      <right/>
      <top/>
      <bottom/>
      <diagonal/>
    </border>
    <border>
      <left/>
      <right style="thin">
        <color indexed="64"/>
      </right>
      <top style="hair">
        <color indexed="64"/>
      </top>
      <bottom style="hair">
        <color indexed="64"/>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double">
        <color indexed="64"/>
      </bottom>
      <diagonal style="hair">
        <color indexed="64"/>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diagonalUp="1">
      <left style="hair">
        <color indexed="64"/>
      </left>
      <right style="thin">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right/>
      <top/>
      <bottom style="thin">
        <color indexed="23"/>
      </bottom>
      <diagonal/>
    </border>
    <border>
      <left/>
      <right/>
      <top/>
      <bottom style="thin">
        <color indexed="55"/>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style="thin">
        <color indexed="64"/>
      </right>
      <top style="medium">
        <color indexed="23"/>
      </top>
      <bottom/>
      <diagonal/>
    </border>
    <border>
      <left style="thin">
        <color indexed="64"/>
      </left>
      <right style="thin">
        <color indexed="64"/>
      </right>
      <top style="medium">
        <color indexed="23"/>
      </top>
      <bottom style="thin">
        <color indexed="64"/>
      </bottom>
      <diagonal/>
    </border>
    <border>
      <left style="thin">
        <color indexed="64"/>
      </left>
      <right style="medium">
        <color indexed="23"/>
      </right>
      <top style="medium">
        <color indexed="23"/>
      </top>
      <bottom style="thin">
        <color indexed="64"/>
      </bottom>
      <diagonal/>
    </border>
    <border>
      <left style="thin">
        <color indexed="64"/>
      </left>
      <right style="thin">
        <color indexed="64"/>
      </right>
      <top/>
      <bottom style="thin">
        <color indexed="64"/>
      </bottom>
      <diagonal/>
    </border>
    <border>
      <left style="thin">
        <color indexed="64"/>
      </left>
      <right style="medium">
        <color indexed="23"/>
      </right>
      <top/>
      <bottom style="thin">
        <color indexed="64"/>
      </bottom>
      <diagonal/>
    </border>
    <border>
      <left/>
      <right/>
      <top/>
      <bottom style="dotted">
        <color indexed="23"/>
      </bottom>
      <diagonal/>
    </border>
    <border>
      <left style="medium">
        <color indexed="2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23"/>
      </right>
      <top style="thin">
        <color indexed="64"/>
      </top>
      <bottom style="thin">
        <color indexed="64"/>
      </bottom>
      <diagonal/>
    </border>
    <border>
      <left/>
      <right/>
      <top style="dotted">
        <color indexed="23"/>
      </top>
      <bottom style="dotted">
        <color indexed="23"/>
      </bottom>
      <diagonal/>
    </border>
    <border>
      <left style="medium">
        <color indexed="23"/>
      </left>
      <right style="thin">
        <color indexed="64"/>
      </right>
      <top style="thin">
        <color indexed="64"/>
      </top>
      <bottom style="thin">
        <color indexed="64"/>
      </bottom>
      <diagonal/>
    </border>
    <border>
      <left style="medium">
        <color indexed="23"/>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23"/>
      </right>
      <top style="thin">
        <color indexed="64"/>
      </top>
      <bottom/>
      <diagonal/>
    </border>
    <border>
      <left style="medium">
        <color indexed="23"/>
      </left>
      <right style="thin">
        <color indexed="64"/>
      </right>
      <top/>
      <bottom style="thin">
        <color indexed="64"/>
      </bottom>
      <diagonal/>
    </border>
    <border>
      <left/>
      <right style="medium">
        <color indexed="23"/>
      </right>
      <top/>
      <bottom style="thin">
        <color indexed="64"/>
      </bottom>
      <diagonal/>
    </border>
    <border>
      <left/>
      <right style="medium">
        <color indexed="23"/>
      </right>
      <top style="thin">
        <color indexed="64"/>
      </top>
      <bottom/>
      <diagonal/>
    </border>
    <border>
      <left style="medium">
        <color indexed="23"/>
      </left>
      <right style="thin">
        <color indexed="64"/>
      </right>
      <top style="thin">
        <color indexed="64"/>
      </top>
      <bottom style="medium">
        <color indexed="23"/>
      </bottom>
      <diagonal/>
    </border>
    <border>
      <left style="thin">
        <color indexed="64"/>
      </left>
      <right style="thin">
        <color indexed="64"/>
      </right>
      <top style="thin">
        <color indexed="64"/>
      </top>
      <bottom style="medium">
        <color indexed="23"/>
      </bottom>
      <diagonal/>
    </border>
    <border>
      <left style="thin">
        <color indexed="64"/>
      </left>
      <right/>
      <top/>
      <bottom style="medium">
        <color indexed="23"/>
      </bottom>
      <diagonal/>
    </border>
    <border>
      <left/>
      <right style="thin">
        <color indexed="64"/>
      </right>
      <top/>
      <bottom style="medium">
        <color indexed="23"/>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399">
    <xf numFmtId="0" fontId="0" fillId="0" borderId="0" xfId="0">
      <alignment vertical="center"/>
    </xf>
    <xf numFmtId="0" fontId="8" fillId="0" borderId="0" xfId="0" applyFont="1">
      <alignment vertical="center"/>
    </xf>
    <xf numFmtId="0" fontId="8" fillId="0" borderId="15"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0" xfId="0" applyFont="1" applyBorder="1">
      <alignment vertical="center"/>
    </xf>
    <xf numFmtId="0" fontId="9" fillId="0" borderId="0" xfId="0" applyFont="1" applyBorder="1" applyAlignment="1">
      <alignment vertical="center"/>
    </xf>
    <xf numFmtId="0" fontId="8" fillId="0" borderId="17" xfId="0" applyFont="1" applyBorder="1">
      <alignment vertical="center"/>
    </xf>
    <xf numFmtId="0" fontId="11" fillId="0" borderId="0" xfId="0" applyFont="1" applyBorder="1" applyAlignment="1">
      <alignment vertical="center"/>
    </xf>
    <xf numFmtId="0" fontId="8" fillId="0" borderId="13" xfId="0" applyFont="1" applyBorder="1">
      <alignment vertical="center"/>
    </xf>
    <xf numFmtId="0" fontId="8" fillId="0" borderId="14" xfId="0" applyFont="1" applyBorder="1">
      <alignment vertical="center"/>
    </xf>
    <xf numFmtId="0" fontId="8" fillId="0" borderId="18"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lignment vertical="center"/>
    </xf>
    <xf numFmtId="0" fontId="8" fillId="3" borderId="33" xfId="0" applyFont="1" applyFill="1" applyBorder="1">
      <alignment vertical="center"/>
    </xf>
    <xf numFmtId="0" fontId="8" fillId="3" borderId="30" xfId="0" applyFont="1" applyFill="1" applyBorder="1">
      <alignment vertical="center"/>
    </xf>
    <xf numFmtId="0" fontId="8" fillId="3" borderId="34" xfId="0" applyFont="1" applyFill="1" applyBorder="1">
      <alignment vertical="center"/>
    </xf>
    <xf numFmtId="0" fontId="8" fillId="0" borderId="33" xfId="0" applyFont="1" applyBorder="1">
      <alignment vertical="center"/>
    </xf>
    <xf numFmtId="0" fontId="8" fillId="0" borderId="35" xfId="0" applyFont="1" applyBorder="1">
      <alignment vertical="center"/>
    </xf>
    <xf numFmtId="0" fontId="8" fillId="0" borderId="12" xfId="0" applyFont="1" applyBorder="1" applyAlignment="1">
      <alignment horizontal="center" vertical="center"/>
    </xf>
    <xf numFmtId="0" fontId="8" fillId="0" borderId="36" xfId="0" applyFont="1" applyBorder="1">
      <alignment vertical="center"/>
    </xf>
    <xf numFmtId="0" fontId="8" fillId="3" borderId="37" xfId="0" applyFont="1" applyFill="1" applyBorder="1">
      <alignment vertical="center"/>
    </xf>
    <xf numFmtId="0" fontId="8" fillId="3" borderId="0" xfId="0" applyFont="1" applyFill="1" applyBorder="1">
      <alignment vertical="center"/>
    </xf>
    <xf numFmtId="0" fontId="8" fillId="3" borderId="38" xfId="0" applyFont="1" applyFill="1" applyBorder="1">
      <alignment vertical="center"/>
    </xf>
    <xf numFmtId="0" fontId="8" fillId="0" borderId="1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lignment vertical="center"/>
    </xf>
    <xf numFmtId="0" fontId="8" fillId="0" borderId="40"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41" xfId="0" applyFont="1" applyBorder="1">
      <alignment vertical="center"/>
    </xf>
    <xf numFmtId="0" fontId="8" fillId="0" borderId="42" xfId="0" applyFont="1" applyBorder="1" applyAlignment="1">
      <alignment vertical="center"/>
    </xf>
    <xf numFmtId="0" fontId="8" fillId="0" borderId="43" xfId="0" applyFont="1" applyBorder="1">
      <alignment vertical="center"/>
    </xf>
    <xf numFmtId="38" fontId="8" fillId="0" borderId="42" xfId="1" applyFont="1" applyBorder="1" applyAlignment="1">
      <alignment vertical="center"/>
    </xf>
    <xf numFmtId="0" fontId="8" fillId="0" borderId="42" xfId="0" applyFont="1" applyBorder="1">
      <alignment vertical="center"/>
    </xf>
    <xf numFmtId="0" fontId="8" fillId="0" borderId="44" xfId="0" applyFont="1" applyBorder="1">
      <alignment vertical="center"/>
    </xf>
    <xf numFmtId="0" fontId="12" fillId="0" borderId="0" xfId="0" applyFont="1">
      <alignment vertical="center"/>
    </xf>
    <xf numFmtId="178" fontId="8" fillId="0" borderId="0" xfId="0" applyNumberFormat="1" applyFont="1">
      <alignment vertical="center"/>
    </xf>
    <xf numFmtId="180" fontId="8" fillId="0" borderId="0" xfId="0" applyNumberFormat="1" applyFont="1">
      <alignment vertical="center"/>
    </xf>
    <xf numFmtId="0" fontId="8" fillId="0" borderId="0" xfId="0" applyFont="1" applyFill="1" applyBorder="1">
      <alignment vertical="center"/>
    </xf>
    <xf numFmtId="0" fontId="8" fillId="3" borderId="37" xfId="0" applyNumberFormat="1" applyFont="1" applyFill="1" applyBorder="1">
      <alignment vertical="center"/>
    </xf>
    <xf numFmtId="0" fontId="8" fillId="0" borderId="37" xfId="0" applyFont="1" applyFill="1" applyBorder="1" applyAlignment="1">
      <alignment horizontal="left" vertical="center"/>
    </xf>
    <xf numFmtId="0" fontId="8" fillId="0" borderId="37" xfId="0" applyFont="1" applyFill="1" applyBorder="1">
      <alignment vertical="center"/>
    </xf>
    <xf numFmtId="0" fontId="8" fillId="0" borderId="0" xfId="0" applyFont="1" applyAlignment="1">
      <alignment horizontal="left" vertical="center"/>
    </xf>
    <xf numFmtId="0" fontId="8" fillId="0" borderId="40" xfId="0" applyFont="1" applyFill="1" applyBorder="1">
      <alignment vertical="center"/>
    </xf>
    <xf numFmtId="38" fontId="8" fillId="0" borderId="30" xfId="0" applyNumberFormat="1" applyFont="1" applyBorder="1" applyAlignment="1">
      <alignment vertical="center"/>
    </xf>
    <xf numFmtId="0" fontId="8" fillId="0" borderId="29" xfId="0" applyFont="1" applyFill="1" applyBorder="1">
      <alignment vertical="center"/>
    </xf>
    <xf numFmtId="0" fontId="8" fillId="0" borderId="30" xfId="0" applyFont="1" applyFill="1" applyBorder="1">
      <alignment vertical="center"/>
    </xf>
    <xf numFmtId="0" fontId="8" fillId="0" borderId="32"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41" xfId="0" applyFont="1" applyFill="1" applyBorder="1">
      <alignment vertical="center"/>
    </xf>
    <xf numFmtId="0" fontId="8" fillId="0" borderId="39" xfId="0" applyFont="1" applyFill="1" applyBorder="1">
      <alignment vertical="center"/>
    </xf>
    <xf numFmtId="38"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0" fontId="8" fillId="0" borderId="40" xfId="0" applyFont="1" applyFill="1" applyBorder="1" applyAlignment="1">
      <alignment vertical="center"/>
    </xf>
    <xf numFmtId="0" fontId="4" fillId="0" borderId="0" xfId="0" applyFont="1" applyProtection="1">
      <alignment vertical="center"/>
      <protection locked="0"/>
    </xf>
    <xf numFmtId="0" fontId="13" fillId="2" borderId="0" xfId="0" applyFont="1" applyFill="1" applyProtection="1">
      <alignment vertical="center"/>
      <protection locked="0"/>
    </xf>
    <xf numFmtId="0" fontId="6" fillId="0" borderId="0" xfId="0" applyFont="1" applyProtection="1">
      <alignment vertical="center"/>
      <protection locked="0"/>
    </xf>
    <xf numFmtId="0" fontId="4" fillId="0" borderId="0" xfId="0" applyFont="1" applyBorder="1" applyProtection="1">
      <alignment vertical="center"/>
      <protection locked="0"/>
    </xf>
    <xf numFmtId="0" fontId="14" fillId="0" borderId="0" xfId="0" applyFont="1" applyProtection="1">
      <alignment vertical="center"/>
      <protection locked="0"/>
    </xf>
    <xf numFmtId="181" fontId="4" fillId="0" borderId="4" xfId="0" applyNumberFormat="1" applyFont="1" applyBorder="1" applyAlignment="1" applyProtection="1">
      <alignment horizontal="center" vertical="center"/>
      <protection locked="0"/>
    </xf>
    <xf numFmtId="181" fontId="4" fillId="5" borderId="4" xfId="0" applyNumberFormat="1" applyFont="1" applyFill="1" applyBorder="1" applyAlignment="1" applyProtection="1">
      <alignment horizontal="center" vertical="center" wrapText="1"/>
    </xf>
    <xf numFmtId="38" fontId="4" fillId="5" borderId="10" xfId="1" applyFont="1" applyFill="1" applyBorder="1" applyProtection="1">
      <alignment vertical="center"/>
    </xf>
    <xf numFmtId="38" fontId="4" fillId="5" borderId="1" xfId="1" applyFont="1" applyFill="1" applyBorder="1" applyProtection="1">
      <alignment vertical="center"/>
    </xf>
    <xf numFmtId="40" fontId="4" fillId="5" borderId="1" xfId="1" applyNumberFormat="1" applyFont="1" applyFill="1" applyBorder="1" applyProtection="1">
      <alignment vertical="center"/>
    </xf>
    <xf numFmtId="40" fontId="4" fillId="5" borderId="4" xfId="1" applyNumberFormat="1" applyFont="1" applyFill="1" applyBorder="1" applyProtection="1">
      <alignment vertical="center"/>
    </xf>
    <xf numFmtId="38" fontId="4" fillId="5" borderId="4" xfId="1" applyFont="1" applyFill="1" applyBorder="1" applyProtection="1">
      <alignment vertical="center"/>
    </xf>
    <xf numFmtId="181" fontId="5" fillId="0" borderId="4" xfId="0" applyNumberFormat="1" applyFont="1" applyBorder="1" applyAlignment="1" applyProtection="1">
      <alignment horizontal="center" vertical="center"/>
      <protection locked="0"/>
    </xf>
    <xf numFmtId="181" fontId="5" fillId="5" borderId="4" xfId="0" applyNumberFormat="1" applyFont="1" applyFill="1" applyBorder="1" applyAlignment="1" applyProtection="1">
      <alignment horizontal="center" vertical="center" wrapText="1"/>
    </xf>
    <xf numFmtId="0" fontId="4" fillId="0" borderId="15" xfId="0" applyFont="1" applyFill="1" applyBorder="1" applyProtection="1">
      <alignment vertical="center"/>
      <protection locked="0"/>
    </xf>
    <xf numFmtId="0" fontId="4" fillId="0" borderId="11" xfId="0" applyFont="1" applyFill="1" applyBorder="1" applyProtection="1">
      <alignment vertical="center"/>
      <protection locked="0"/>
    </xf>
    <xf numFmtId="38" fontId="4" fillId="0" borderId="11" xfId="0" applyNumberFormat="1" applyFont="1" applyFill="1" applyBorder="1" applyProtection="1">
      <alignment vertical="center"/>
      <protection locked="0"/>
    </xf>
    <xf numFmtId="0" fontId="4" fillId="0" borderId="16" xfId="0" applyFont="1" applyFill="1" applyBorder="1" applyProtection="1">
      <alignment vertical="center"/>
      <protection locked="0"/>
    </xf>
    <xf numFmtId="0" fontId="4" fillId="0" borderId="12"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17" xfId="0" applyFont="1" applyFill="1" applyBorder="1" applyProtection="1">
      <alignment vertical="center"/>
      <protection locked="0"/>
    </xf>
    <xf numFmtId="0" fontId="4" fillId="0" borderId="13" xfId="0" applyFont="1" applyFill="1" applyBorder="1" applyProtection="1">
      <alignment vertical="center"/>
      <protection locked="0"/>
    </xf>
    <xf numFmtId="0" fontId="4" fillId="0" borderId="14" xfId="0" applyFont="1" applyFill="1" applyBorder="1" applyProtection="1">
      <alignment vertical="center"/>
      <protection locked="0"/>
    </xf>
    <xf numFmtId="0" fontId="4" fillId="0" borderId="18" xfId="0" applyFont="1" applyFill="1" applyBorder="1" applyProtection="1">
      <alignment vertical="center"/>
      <protection locked="0"/>
    </xf>
    <xf numFmtId="181" fontId="15" fillId="0" borderId="4"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181" fontId="4" fillId="0" borderId="4" xfId="0" applyNumberFormat="1" applyFont="1" applyFill="1" applyBorder="1" applyAlignment="1" applyProtection="1">
      <alignment horizontal="center" vertical="center"/>
      <protection locked="0"/>
    </xf>
    <xf numFmtId="38" fontId="4" fillId="6" borderId="10" xfId="1" applyFont="1" applyFill="1" applyBorder="1" applyAlignment="1" applyProtection="1">
      <alignment vertical="center"/>
      <protection locked="0"/>
    </xf>
    <xf numFmtId="38" fontId="4" fillId="6" borderId="10" xfId="1" applyFont="1" applyFill="1" applyBorder="1" applyProtection="1">
      <alignment vertical="center"/>
    </xf>
    <xf numFmtId="38" fontId="4" fillId="6" borderId="1" xfId="1" applyFont="1" applyFill="1" applyBorder="1" applyProtection="1">
      <alignment vertical="center"/>
    </xf>
    <xf numFmtId="38" fontId="4" fillId="6" borderId="1" xfId="1" applyFont="1" applyFill="1" applyBorder="1" applyProtection="1">
      <alignment vertical="center"/>
      <protection locked="0"/>
    </xf>
    <xf numFmtId="0" fontId="4" fillId="0" borderId="14" xfId="0" applyFont="1" applyBorder="1" applyProtection="1">
      <alignment vertical="center"/>
      <protection locked="0"/>
    </xf>
    <xf numFmtId="0" fontId="4" fillId="0" borderId="65" xfId="0" applyFont="1" applyFill="1" applyBorder="1" applyProtection="1">
      <alignment vertical="center"/>
      <protection locked="0"/>
    </xf>
    <xf numFmtId="40" fontId="4" fillId="5" borderId="71" xfId="1" applyNumberFormat="1" applyFont="1" applyFill="1" applyBorder="1" applyProtection="1">
      <alignment vertical="center"/>
    </xf>
    <xf numFmtId="38" fontId="4" fillId="5" borderId="71" xfId="1" applyFont="1" applyFill="1" applyBorder="1" applyProtection="1">
      <alignment vertical="center"/>
    </xf>
    <xf numFmtId="38" fontId="4" fillId="5" borderId="3" xfId="1" applyFont="1" applyFill="1" applyBorder="1" applyProtection="1">
      <alignment vertical="center"/>
    </xf>
    <xf numFmtId="0" fontId="4" fillId="0" borderId="72" xfId="0" applyFont="1" applyBorder="1" applyProtection="1">
      <alignment vertical="center"/>
      <protection locked="0"/>
    </xf>
    <xf numFmtId="38" fontId="4" fillId="0" borderId="72" xfId="0" applyNumberFormat="1" applyFont="1" applyBorder="1" applyProtection="1">
      <alignment vertical="center"/>
      <protection locked="0"/>
    </xf>
    <xf numFmtId="38" fontId="4" fillId="5" borderId="8" xfId="1" applyFont="1" applyFill="1" applyBorder="1" applyProtection="1">
      <alignment vertical="center"/>
    </xf>
    <xf numFmtId="40" fontId="4" fillId="0" borderId="1" xfId="0" applyNumberFormat="1" applyFont="1" applyBorder="1" applyAlignment="1" applyProtection="1">
      <alignment vertical="center" shrinkToFit="1"/>
      <protection locked="0"/>
    </xf>
    <xf numFmtId="40" fontId="4" fillId="0" borderId="4" xfId="0" applyNumberFormat="1" applyFont="1" applyBorder="1" applyAlignment="1" applyProtection="1">
      <alignment vertical="center" shrinkToFit="1"/>
      <protection locked="0"/>
    </xf>
    <xf numFmtId="40" fontId="4" fillId="0" borderId="10" xfId="1" applyNumberFormat="1" applyFont="1" applyFill="1" applyBorder="1" applyAlignment="1" applyProtection="1">
      <alignment vertical="center" shrinkToFit="1"/>
      <protection locked="0"/>
    </xf>
    <xf numFmtId="40" fontId="4" fillId="0" borderId="10" xfId="1" applyNumberFormat="1" applyFont="1" applyBorder="1" applyAlignment="1" applyProtection="1">
      <alignment vertical="center" shrinkToFit="1"/>
      <protection locked="0"/>
    </xf>
    <xf numFmtId="40" fontId="4" fillId="0" borderId="1" xfId="1" applyNumberFormat="1" applyFont="1" applyBorder="1" applyAlignment="1" applyProtection="1">
      <alignment vertical="center" shrinkToFit="1"/>
      <protection locked="0"/>
    </xf>
    <xf numFmtId="40" fontId="4" fillId="0" borderId="19" xfId="1" applyNumberFormat="1" applyFont="1" applyBorder="1" applyAlignment="1" applyProtection="1">
      <alignment vertical="center" shrinkToFit="1"/>
      <protection locked="0"/>
    </xf>
    <xf numFmtId="40" fontId="4" fillId="5" borderId="71" xfId="1" applyNumberFormat="1" applyFont="1" applyFill="1" applyBorder="1" applyAlignment="1" applyProtection="1">
      <alignment vertical="center" shrinkToFit="1"/>
    </xf>
    <xf numFmtId="40" fontId="4" fillId="5" borderId="1" xfId="1" applyNumberFormat="1" applyFont="1" applyFill="1" applyBorder="1" applyAlignment="1" applyProtection="1">
      <alignment vertical="center" shrinkToFit="1"/>
    </xf>
    <xf numFmtId="40" fontId="4" fillId="5" borderId="3" xfId="1" applyNumberFormat="1" applyFont="1" applyFill="1" applyBorder="1" applyAlignment="1" applyProtection="1">
      <alignment vertical="center" shrinkToFit="1"/>
    </xf>
    <xf numFmtId="40" fontId="4" fillId="5" borderId="8" xfId="1" applyNumberFormat="1" applyFont="1" applyFill="1" applyBorder="1" applyAlignment="1" applyProtection="1">
      <alignment vertical="center" shrinkToFit="1"/>
    </xf>
    <xf numFmtId="0" fontId="4" fillId="0" borderId="5" xfId="0" applyFont="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40" fontId="4" fillId="5" borderId="10" xfId="1" applyNumberFormat="1" applyFont="1" applyFill="1" applyBorder="1" applyAlignment="1" applyProtection="1">
      <alignment vertical="center" shrinkToFit="1"/>
    </xf>
    <xf numFmtId="0" fontId="4" fillId="0" borderId="73" xfId="0" applyFont="1" applyBorder="1" applyAlignment="1" applyProtection="1">
      <alignment horizontal="center" vertical="center"/>
      <protection locked="0"/>
    </xf>
    <xf numFmtId="38" fontId="4" fillId="0" borderId="72" xfId="0" applyNumberFormat="1" applyFont="1" applyBorder="1" applyAlignment="1" applyProtection="1">
      <alignment vertical="center" shrinkToFit="1"/>
      <protection locked="0"/>
    </xf>
    <xf numFmtId="0" fontId="4" fillId="5" borderId="72" xfId="0" applyFont="1" applyFill="1" applyBorder="1" applyProtection="1">
      <alignment vertical="center"/>
    </xf>
    <xf numFmtId="0" fontId="4" fillId="5" borderId="74" xfId="0" applyFont="1" applyFill="1" applyBorder="1" applyProtection="1">
      <alignment vertical="center"/>
    </xf>
    <xf numFmtId="0" fontId="4" fillId="0" borderId="75" xfId="0" applyFont="1" applyBorder="1" applyAlignment="1" applyProtection="1">
      <alignment horizontal="center" vertical="center"/>
      <protection locked="0"/>
    </xf>
    <xf numFmtId="40" fontId="4" fillId="0" borderId="71" xfId="0" applyNumberFormat="1" applyFont="1" applyBorder="1" applyAlignment="1" applyProtection="1">
      <alignment vertical="center" shrinkToFit="1"/>
      <protection locked="0"/>
    </xf>
    <xf numFmtId="38" fontId="4" fillId="6" borderId="71" xfId="1" applyFont="1" applyFill="1" applyBorder="1" applyAlignment="1" applyProtection="1">
      <alignment vertical="center"/>
      <protection locked="0"/>
    </xf>
    <xf numFmtId="40" fontId="4" fillId="0" borderId="71" xfId="1" applyNumberFormat="1" applyFont="1" applyFill="1" applyBorder="1" applyAlignment="1" applyProtection="1">
      <alignment vertical="center" shrinkToFit="1"/>
      <protection locked="0"/>
    </xf>
    <xf numFmtId="38" fontId="4" fillId="6" borderId="71" xfId="1" applyFont="1" applyFill="1" applyBorder="1" applyProtection="1">
      <alignment vertical="center"/>
    </xf>
    <xf numFmtId="40" fontId="4" fillId="0" borderId="71" xfId="1" applyNumberFormat="1" applyFont="1" applyBorder="1" applyAlignment="1" applyProtection="1">
      <alignment vertical="center" shrinkToFit="1"/>
      <protection locked="0"/>
    </xf>
    <xf numFmtId="38" fontId="4" fillId="6" borderId="71" xfId="1" applyFont="1" applyFill="1" applyBorder="1" applyProtection="1">
      <alignment vertical="center"/>
      <protection locked="0"/>
    </xf>
    <xf numFmtId="0" fontId="4" fillId="0" borderId="76" xfId="0" applyFont="1" applyBorder="1" applyAlignment="1" applyProtection="1">
      <alignment horizontal="center" vertical="center"/>
      <protection locked="0"/>
    </xf>
    <xf numFmtId="38" fontId="4" fillId="6" borderId="77" xfId="1" applyFont="1" applyFill="1" applyBorder="1" applyAlignment="1" applyProtection="1">
      <alignment vertical="center"/>
      <protection locked="0"/>
    </xf>
    <xf numFmtId="40" fontId="4" fillId="0" borderId="77" xfId="1" applyNumberFormat="1" applyFont="1" applyFill="1" applyBorder="1" applyAlignment="1" applyProtection="1">
      <alignment vertical="center" shrinkToFit="1"/>
      <protection locked="0"/>
    </xf>
    <xf numFmtId="38" fontId="4" fillId="6" borderId="4" xfId="1" applyFont="1" applyFill="1" applyBorder="1" applyProtection="1">
      <alignment vertical="center"/>
    </xf>
    <xf numFmtId="40" fontId="4" fillId="5" borderId="4" xfId="1" applyNumberFormat="1" applyFont="1" applyFill="1" applyBorder="1" applyAlignment="1" applyProtection="1">
      <alignment vertical="center" shrinkToFit="1"/>
    </xf>
    <xf numFmtId="40" fontId="4" fillId="0" borderId="77" xfId="1" applyNumberFormat="1" applyFont="1" applyBorder="1" applyAlignment="1" applyProtection="1">
      <alignment vertical="center" shrinkToFit="1"/>
      <protection locked="0"/>
    </xf>
    <xf numFmtId="38" fontId="4" fillId="6" borderId="4" xfId="1" applyFont="1" applyFill="1" applyBorder="1" applyProtection="1">
      <alignment vertical="center"/>
      <protection locked="0"/>
    </xf>
    <xf numFmtId="38" fontId="4" fillId="5" borderId="77" xfId="1" applyFont="1" applyFill="1" applyBorder="1" applyProtection="1">
      <alignment vertical="center"/>
    </xf>
    <xf numFmtId="0" fontId="8" fillId="0" borderId="32" xfId="0" applyFont="1" applyBorder="1" applyAlignment="1">
      <alignment vertical="center"/>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2" xfId="0" applyFont="1" applyBorder="1" applyAlignment="1">
      <alignment horizontal="center" vertical="center"/>
    </xf>
    <xf numFmtId="0" fontId="8" fillId="0" borderId="42" xfId="0" applyFont="1" applyBorder="1" applyAlignment="1">
      <alignment horizontal="center" vertical="center"/>
    </xf>
    <xf numFmtId="38" fontId="8" fillId="4" borderId="42" xfId="1" applyFont="1" applyFill="1" applyBorder="1" applyAlignment="1">
      <alignment vertical="center"/>
    </xf>
    <xf numFmtId="38" fontId="17" fillId="0" borderId="10" xfId="1" applyFont="1" applyFill="1" applyBorder="1" applyProtection="1">
      <alignment vertical="center"/>
      <protection locked="0"/>
    </xf>
    <xf numFmtId="38" fontId="17" fillId="0" borderId="1" xfId="1" applyFont="1" applyFill="1" applyBorder="1" applyProtection="1">
      <alignment vertical="center"/>
      <protection locked="0"/>
    </xf>
    <xf numFmtId="38" fontId="17" fillId="0" borderId="19" xfId="1" applyFont="1" applyFill="1" applyBorder="1" applyProtection="1">
      <alignment vertical="center"/>
      <protection locked="0"/>
    </xf>
    <xf numFmtId="38" fontId="17" fillId="0" borderId="71" xfId="1" applyFont="1" applyFill="1" applyBorder="1" applyProtection="1">
      <alignment vertical="center"/>
      <protection locked="0"/>
    </xf>
    <xf numFmtId="38" fontId="17" fillId="0" borderId="4" xfId="1" applyFont="1" applyFill="1" applyBorder="1" applyProtection="1">
      <alignment vertical="center"/>
      <protection locked="0"/>
    </xf>
    <xf numFmtId="38" fontId="17" fillId="0" borderId="71" xfId="1" applyFont="1" applyFill="1" applyBorder="1" applyAlignment="1" applyProtection="1">
      <alignment vertical="center"/>
      <protection locked="0"/>
    </xf>
    <xf numFmtId="38" fontId="17" fillId="0" borderId="1" xfId="1" applyFont="1" applyBorder="1" applyAlignment="1" applyProtection="1">
      <alignment vertical="center"/>
      <protection locked="0"/>
    </xf>
    <xf numFmtId="38" fontId="17" fillId="0" borderId="4" xfId="1" applyFont="1" applyBorder="1" applyAlignment="1" applyProtection="1">
      <alignment vertical="center"/>
      <protection locked="0"/>
    </xf>
    <xf numFmtId="38" fontId="17" fillId="0" borderId="1" xfId="1" applyFont="1" applyFill="1" applyBorder="1" applyAlignment="1" applyProtection="1">
      <alignment vertical="center"/>
      <protection locked="0"/>
    </xf>
    <xf numFmtId="38" fontId="17" fillId="0" borderId="4" xfId="1" applyFont="1" applyFill="1" applyBorder="1" applyAlignment="1" applyProtection="1">
      <alignment vertical="center"/>
      <protection locked="0"/>
    </xf>
    <xf numFmtId="0" fontId="4" fillId="0" borderId="0" xfId="0" applyFont="1" applyFill="1" applyBorder="1">
      <alignment vertical="center"/>
    </xf>
    <xf numFmtId="0" fontId="4" fillId="0" borderId="0" xfId="0" applyFont="1" applyFill="1">
      <alignment vertical="center"/>
    </xf>
    <xf numFmtId="0" fontId="5" fillId="0" borderId="0" xfId="0" applyFont="1" applyFill="1" applyBorder="1">
      <alignment vertical="center"/>
    </xf>
    <xf numFmtId="0" fontId="4" fillId="0" borderId="0" xfId="0" applyFont="1" applyFill="1" applyBorder="1" applyAlignment="1">
      <alignment horizontal="center" vertical="center"/>
    </xf>
    <xf numFmtId="183" fontId="19" fillId="0" borderId="0" xfId="0" applyNumberFormat="1" applyFont="1" applyFill="1" applyBorder="1" applyAlignment="1">
      <alignment vertical="center"/>
    </xf>
    <xf numFmtId="0" fontId="4" fillId="0" borderId="14" xfId="0" applyFont="1" applyFill="1" applyBorder="1">
      <alignment vertical="center"/>
    </xf>
    <xf numFmtId="0" fontId="4" fillId="0" borderId="17"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2" xfId="0" applyFont="1" applyFill="1" applyBorder="1">
      <alignment vertical="center"/>
    </xf>
    <xf numFmtId="0" fontId="19" fillId="0" borderId="0" xfId="0" applyFont="1" applyFill="1" applyBorder="1" applyAlignment="1">
      <alignment vertical="center"/>
    </xf>
    <xf numFmtId="0" fontId="4" fillId="0" borderId="78" xfId="0" applyFont="1" applyFill="1" applyBorder="1">
      <alignment vertical="center"/>
    </xf>
    <xf numFmtId="0" fontId="4" fillId="0" borderId="78" xfId="0" applyFont="1" applyFill="1" applyBorder="1" applyAlignment="1">
      <alignment vertical="center"/>
    </xf>
    <xf numFmtId="14" fontId="4" fillId="0" borderId="0" xfId="0" applyNumberFormat="1" applyFont="1" applyFill="1">
      <alignment vertical="center"/>
    </xf>
    <xf numFmtId="0" fontId="4" fillId="0" borderId="79" xfId="0" applyFont="1" applyFill="1" applyBorder="1">
      <alignment vertical="center"/>
    </xf>
    <xf numFmtId="0" fontId="4" fillId="0" borderId="13" xfId="0" applyFont="1" applyFill="1" applyBorder="1">
      <alignment vertical="center"/>
    </xf>
    <xf numFmtId="0" fontId="4" fillId="0" borderId="18" xfId="0" applyFont="1" applyFill="1" applyBorder="1">
      <alignment vertical="center"/>
    </xf>
    <xf numFmtId="0" fontId="4" fillId="0" borderId="11" xfId="0" applyFont="1" applyFill="1" applyBorder="1">
      <alignment vertical="center"/>
    </xf>
    <xf numFmtId="0" fontId="4" fillId="0" borderId="80" xfId="0" applyFont="1" applyFill="1" applyBorder="1" applyAlignment="1">
      <alignment vertical="center"/>
    </xf>
    <xf numFmtId="0" fontId="19" fillId="0" borderId="81" xfId="0" applyFont="1" applyFill="1" applyBorder="1" applyAlignment="1">
      <alignment vertical="center"/>
    </xf>
    <xf numFmtId="0" fontId="19" fillId="0" borderId="82" xfId="0" applyFont="1" applyFill="1" applyBorder="1" applyAlignment="1">
      <alignment vertical="center"/>
    </xf>
    <xf numFmtId="0" fontId="4" fillId="0" borderId="83" xfId="0" applyFont="1" applyFill="1" applyBorder="1" applyAlignment="1">
      <alignment vertical="center"/>
    </xf>
    <xf numFmtId="0" fontId="19" fillId="0" borderId="84" xfId="0" applyFont="1" applyFill="1" applyBorder="1" applyAlignment="1">
      <alignment vertical="center"/>
    </xf>
    <xf numFmtId="0" fontId="4" fillId="0" borderId="0" xfId="0" applyFont="1" applyFill="1" applyBorder="1" applyAlignment="1">
      <alignment vertical="center"/>
    </xf>
    <xf numFmtId="0" fontId="4" fillId="0" borderId="84" xfId="0" applyFont="1" applyFill="1" applyBorder="1" applyAlignment="1">
      <alignment vertical="center"/>
    </xf>
    <xf numFmtId="0" fontId="5" fillId="0" borderId="8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4" xfId="0" applyFont="1" applyFill="1" applyBorder="1" applyAlignment="1">
      <alignment horizontal="center" vertical="center"/>
    </xf>
    <xf numFmtId="0" fontId="4" fillId="0" borderId="93" xfId="0" applyFont="1" applyFill="1" applyBorder="1" applyAlignment="1">
      <alignment vertical="center"/>
    </xf>
    <xf numFmtId="0" fontId="4" fillId="0" borderId="97" xfId="0" applyFont="1" applyFill="1" applyBorder="1" applyAlignment="1">
      <alignment vertical="center"/>
    </xf>
    <xf numFmtId="189" fontId="5" fillId="0" borderId="97" xfId="0" applyNumberFormat="1" applyFont="1" applyFill="1" applyBorder="1" applyAlignment="1"/>
    <xf numFmtId="189" fontId="5" fillId="0" borderId="97" xfId="0" applyNumberFormat="1" applyFont="1" applyFill="1" applyBorder="1" applyAlignment="1">
      <alignment horizontal="left"/>
    </xf>
    <xf numFmtId="0" fontId="21" fillId="0" borderId="97" xfId="0" applyFont="1" applyFill="1" applyBorder="1" applyAlignment="1"/>
    <xf numFmtId="0" fontId="4" fillId="0" borderId="85" xfId="0" applyFont="1" applyFill="1" applyBorder="1" applyAlignment="1">
      <alignment vertical="center"/>
    </xf>
    <xf numFmtId="0" fontId="4" fillId="0" borderId="86" xfId="0" applyFont="1" applyFill="1" applyBorder="1" applyAlignment="1"/>
    <xf numFmtId="0" fontId="4" fillId="0" borderId="86" xfId="0" applyFont="1" applyFill="1" applyBorder="1" applyAlignment="1">
      <alignment vertical="center"/>
    </xf>
    <xf numFmtId="0" fontId="4" fillId="0" borderId="87" xfId="0" applyFont="1" applyFill="1" applyBorder="1" applyAlignment="1">
      <alignment vertical="center"/>
    </xf>
    <xf numFmtId="186" fontId="5" fillId="0" borderId="0" xfId="0" applyNumberFormat="1" applyFont="1" applyFill="1" applyBorder="1" applyAlignment="1">
      <alignment vertical="top"/>
    </xf>
    <xf numFmtId="0" fontId="5" fillId="0" borderId="0" xfId="0" applyFont="1" applyFill="1" applyBorder="1" applyAlignment="1">
      <alignment vertical="center"/>
    </xf>
    <xf numFmtId="0" fontId="5" fillId="0" borderId="0" xfId="0" applyNumberFormat="1" applyFont="1" applyFill="1" applyBorder="1" applyAlignment="1"/>
    <xf numFmtId="0" fontId="5" fillId="0" borderId="0" xfId="0" applyFont="1" applyFill="1" applyBorder="1" applyAlignment="1"/>
    <xf numFmtId="192" fontId="5" fillId="0" borderId="0" xfId="0" applyNumberFormat="1" applyFont="1" applyFill="1" applyBorder="1" applyAlignment="1"/>
    <xf numFmtId="0" fontId="4" fillId="0" borderId="0" xfId="0" applyFont="1" applyFill="1" applyBorder="1" applyAlignment="1">
      <alignment horizontal="right" vertical="center"/>
    </xf>
    <xf numFmtId="0" fontId="8" fillId="0" borderId="16" xfId="0" applyFont="1" applyBorder="1" applyAlignment="1">
      <alignment horizontal="right" vertical="center"/>
    </xf>
    <xf numFmtId="0" fontId="8" fillId="0" borderId="0" xfId="0" applyFont="1" applyBorder="1" applyAlignment="1">
      <alignment horizontal="right" vertical="center"/>
    </xf>
    <xf numFmtId="0" fontId="5" fillId="0" borderId="93" xfId="0" applyFont="1" applyFill="1" applyBorder="1" applyAlignment="1"/>
    <xf numFmtId="189" fontId="5" fillId="0" borderId="97" xfId="0" applyNumberFormat="1" applyFont="1" applyFill="1" applyBorder="1" applyAlignment="1">
      <alignment vertical="center"/>
    </xf>
    <xf numFmtId="0" fontId="5" fillId="0" borderId="97" xfId="0" applyNumberFormat="1" applyFont="1" applyFill="1" applyBorder="1" applyAlignment="1">
      <alignment horizontal="left" vertical="center"/>
    </xf>
    <xf numFmtId="0" fontId="5" fillId="0" borderId="0" xfId="0" applyFont="1" applyFill="1" applyBorder="1" applyAlignment="1">
      <alignment horizontal="left" vertical="center" indent="1"/>
    </xf>
    <xf numFmtId="0" fontId="22" fillId="0" borderId="0" xfId="0" applyFont="1" applyFill="1" applyAlignment="1">
      <alignment vertical="center"/>
    </xf>
    <xf numFmtId="49" fontId="5" fillId="0" borderId="97" xfId="0" applyNumberFormat="1" applyFont="1" applyFill="1" applyBorder="1" applyAlignment="1"/>
    <xf numFmtId="190" fontId="5" fillId="0" borderId="97" xfId="0" applyNumberFormat="1" applyFont="1" applyFill="1" applyBorder="1" applyAlignment="1">
      <alignment horizontal="left" vertical="center"/>
    </xf>
    <xf numFmtId="191" fontId="5" fillId="0" borderId="97" xfId="0" applyNumberFormat="1" applyFont="1" applyFill="1" applyBorder="1" applyAlignment="1"/>
    <xf numFmtId="0" fontId="5" fillId="0" borderId="93" xfId="0" quotePrefix="1" applyFont="1" applyFill="1" applyBorder="1" applyAlignment="1"/>
    <xf numFmtId="0" fontId="4" fillId="0" borderId="0"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5"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104"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84"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84" xfId="0" applyNumberFormat="1" applyFont="1" applyFill="1" applyBorder="1" applyAlignment="1">
      <alignment horizontal="center" vertical="center"/>
    </xf>
    <xf numFmtId="0" fontId="4" fillId="0" borderId="107" xfId="0" applyNumberFormat="1" applyFont="1" applyFill="1" applyBorder="1" applyAlignment="1">
      <alignment horizontal="center" vertical="center"/>
    </xf>
    <xf numFmtId="0" fontId="4" fillId="0" borderId="86" xfId="0" applyNumberFormat="1" applyFont="1" applyFill="1" applyBorder="1" applyAlignment="1">
      <alignment horizontal="center" vertical="center"/>
    </xf>
    <xf numFmtId="0" fontId="4" fillId="0" borderId="87" xfId="0" applyNumberFormat="1" applyFont="1" applyFill="1" applyBorder="1" applyAlignment="1">
      <alignment horizontal="center" vertical="center"/>
    </xf>
    <xf numFmtId="0" fontId="5" fillId="0" borderId="102" xfId="0" applyFont="1" applyFill="1" applyBorder="1" applyAlignment="1">
      <alignment horizontal="center" vertical="top"/>
    </xf>
    <xf numFmtId="0" fontId="5" fillId="0" borderId="91" xfId="0" applyFont="1" applyFill="1" applyBorder="1" applyAlignment="1">
      <alignment horizontal="center" vertical="top"/>
    </xf>
    <xf numFmtId="0" fontId="5" fillId="0" borderId="98" xfId="0" applyFont="1" applyFill="1" applyBorder="1" applyAlignment="1">
      <alignment horizontal="center" vertical="top"/>
    </xf>
    <xf numFmtId="0" fontId="5" fillId="0" borderId="95" xfId="0" applyFont="1" applyFill="1" applyBorder="1" applyAlignment="1">
      <alignment horizontal="center" vertical="top"/>
    </xf>
    <xf numFmtId="188" fontId="5" fillId="0" borderId="91" xfId="0" applyNumberFormat="1" applyFont="1" applyFill="1" applyBorder="1" applyAlignment="1">
      <alignment horizontal="right" vertical="top" indent="2"/>
    </xf>
    <xf numFmtId="188" fontId="5" fillId="0" borderId="95" xfId="0" applyNumberFormat="1" applyFont="1" applyFill="1" applyBorder="1" applyAlignment="1">
      <alignment horizontal="right" vertical="top" indent="2"/>
    </xf>
    <xf numFmtId="188" fontId="5" fillId="0" borderId="12" xfId="0" applyNumberFormat="1" applyFont="1" applyFill="1" applyBorder="1" applyAlignment="1">
      <alignment horizontal="right" vertical="top" indent="2"/>
    </xf>
    <xf numFmtId="188" fontId="5" fillId="0" borderId="0" xfId="0" applyNumberFormat="1" applyFont="1" applyFill="1" applyBorder="1" applyAlignment="1">
      <alignment horizontal="right" vertical="top" indent="2"/>
    </xf>
    <xf numFmtId="188" fontId="5" fillId="0" borderId="84" xfId="0" applyNumberFormat="1" applyFont="1" applyFill="1" applyBorder="1" applyAlignment="1">
      <alignment horizontal="right" vertical="top" indent="2"/>
    </xf>
    <xf numFmtId="188" fontId="5" fillId="0" borderId="13" xfId="0" applyNumberFormat="1" applyFont="1" applyFill="1" applyBorder="1" applyAlignment="1">
      <alignment horizontal="right" vertical="top" indent="2"/>
    </xf>
    <xf numFmtId="188" fontId="5" fillId="0" borderId="14" xfId="0" applyNumberFormat="1" applyFont="1" applyFill="1" applyBorder="1" applyAlignment="1">
      <alignment horizontal="right" vertical="top" indent="2"/>
    </xf>
    <xf numFmtId="188" fontId="5" fillId="0" borderId="103" xfId="0" applyNumberFormat="1" applyFont="1" applyFill="1" applyBorder="1" applyAlignment="1">
      <alignment horizontal="right" vertical="top" indent="2"/>
    </xf>
    <xf numFmtId="0" fontId="5" fillId="0" borderId="98" xfId="0" applyFont="1" applyFill="1" applyBorder="1" applyAlignment="1">
      <alignment horizontal="center"/>
    </xf>
    <xf numFmtId="0" fontId="5" fillId="0" borderId="95" xfId="0" applyFont="1" applyFill="1" applyBorder="1" applyAlignment="1">
      <alignment horizontal="center"/>
    </xf>
    <xf numFmtId="0" fontId="5" fillId="0" borderId="99" xfId="0" applyFont="1" applyFill="1" applyBorder="1" applyAlignment="1">
      <alignment horizontal="center"/>
    </xf>
    <xf numFmtId="0" fontId="5" fillId="0" borderId="100" xfId="0" applyFont="1" applyFill="1" applyBorder="1" applyAlignment="1">
      <alignment horizontal="center"/>
    </xf>
    <xf numFmtId="187" fontId="5" fillId="0" borderId="95" xfId="0" applyNumberFormat="1" applyFont="1" applyFill="1" applyBorder="1" applyAlignment="1">
      <alignment horizontal="right" indent="2"/>
    </xf>
    <xf numFmtId="187" fontId="5" fillId="0" borderId="100" xfId="0" applyNumberFormat="1" applyFont="1" applyFill="1" applyBorder="1" applyAlignment="1">
      <alignment horizontal="right" indent="2"/>
    </xf>
    <xf numFmtId="187" fontId="5" fillId="0" borderId="96" xfId="0" applyNumberFormat="1" applyFont="1" applyFill="1" applyBorder="1" applyAlignment="1">
      <alignment horizontal="right" indent="2"/>
    </xf>
    <xf numFmtId="187" fontId="5" fillId="0" borderId="101" xfId="0" applyNumberFormat="1" applyFont="1" applyFill="1" applyBorder="1" applyAlignment="1">
      <alignment horizontal="right" indent="2"/>
    </xf>
    <xf numFmtId="188" fontId="5" fillId="0" borderId="91" xfId="0" quotePrefix="1" applyNumberFormat="1" applyFont="1" applyFill="1" applyBorder="1" applyAlignment="1">
      <alignment horizontal="center" vertical="top"/>
    </xf>
    <xf numFmtId="188" fontId="5" fillId="0" borderId="91" xfId="0" applyNumberFormat="1" applyFont="1" applyFill="1" applyBorder="1" applyAlignment="1">
      <alignment horizontal="center" vertical="top"/>
    </xf>
    <xf numFmtId="188" fontId="5" fillId="0" borderId="95" xfId="0" applyNumberFormat="1" applyFont="1" applyFill="1" applyBorder="1" applyAlignment="1">
      <alignment horizontal="center" vertical="top"/>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8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4" xfId="0" applyFont="1" applyFill="1" applyBorder="1" applyAlignment="1">
      <alignment horizontal="center" vertical="center"/>
    </xf>
    <xf numFmtId="0" fontId="20" fillId="0" borderId="85" xfId="0" applyFont="1" applyFill="1" applyBorder="1" applyAlignment="1">
      <alignment horizontal="center" vertical="center"/>
    </xf>
    <xf numFmtId="0" fontId="20" fillId="0" borderId="86" xfId="0" applyFont="1" applyFill="1" applyBorder="1" applyAlignment="1">
      <alignment horizontal="center" vertical="center"/>
    </xf>
    <xf numFmtId="0" fontId="20" fillId="0" borderId="87" xfId="0" applyFont="1" applyFill="1" applyBorder="1" applyAlignment="1">
      <alignment horizontal="center" vertical="center"/>
    </xf>
    <xf numFmtId="185" fontId="5" fillId="0" borderId="80" xfId="0" applyNumberFormat="1" applyFont="1" applyFill="1" applyBorder="1" applyAlignment="1">
      <alignment horizontal="center"/>
    </xf>
    <xf numFmtId="185" fontId="5" fillId="0" borderId="81" xfId="0" applyNumberFormat="1" applyFont="1" applyFill="1" applyBorder="1" applyAlignment="1">
      <alignment horizontal="center"/>
    </xf>
    <xf numFmtId="185" fontId="5" fillId="0" borderId="88" xfId="0" applyNumberFormat="1" applyFont="1" applyFill="1" applyBorder="1" applyAlignment="1">
      <alignment horizontal="center"/>
    </xf>
    <xf numFmtId="185" fontId="5" fillId="0" borderId="83" xfId="0" applyNumberFormat="1" applyFont="1" applyFill="1" applyBorder="1" applyAlignment="1">
      <alignment horizontal="center"/>
    </xf>
    <xf numFmtId="185" fontId="5" fillId="0" borderId="0" xfId="0" applyNumberFormat="1" applyFont="1" applyFill="1" applyBorder="1" applyAlignment="1">
      <alignment horizontal="center"/>
    </xf>
    <xf numFmtId="185" fontId="5" fillId="0" borderId="17" xfId="0" applyNumberFormat="1" applyFont="1" applyFill="1" applyBorder="1" applyAlignment="1">
      <alignment horizontal="center"/>
    </xf>
    <xf numFmtId="0" fontId="5" fillId="0" borderId="89" xfId="0" applyFont="1" applyFill="1" applyBorder="1" applyAlignment="1">
      <alignment horizontal="center" vertical="center" wrapText="1"/>
    </xf>
    <xf numFmtId="0" fontId="5" fillId="0" borderId="89" xfId="0" applyFont="1" applyFill="1" applyBorder="1" applyAlignment="1">
      <alignment horizontal="center" vertical="center"/>
    </xf>
    <xf numFmtId="0" fontId="5" fillId="0" borderId="91" xfId="0" applyFont="1" applyFill="1" applyBorder="1" applyAlignment="1">
      <alignment horizontal="center" vertical="center" wrapText="1"/>
    </xf>
    <xf numFmtId="0" fontId="5" fillId="0" borderId="91"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96" xfId="0" applyFont="1" applyFill="1" applyBorder="1" applyAlignment="1">
      <alignment horizontal="center" vertical="center"/>
    </xf>
    <xf numFmtId="49" fontId="5" fillId="0" borderId="81" xfId="0" applyNumberFormat="1" applyFont="1" applyFill="1" applyBorder="1" applyAlignment="1"/>
    <xf numFmtId="49" fontId="5" fillId="0" borderId="0" xfId="0" applyNumberFormat="1" applyFont="1" applyFill="1" applyBorder="1" applyAlignment="1"/>
    <xf numFmtId="49" fontId="5" fillId="0" borderId="93" xfId="0" applyNumberFormat="1" applyFont="1" applyFill="1" applyBorder="1" applyAlignment="1"/>
    <xf numFmtId="186" fontId="5" fillId="0" borderId="83" xfId="0" applyNumberFormat="1" applyFont="1" applyFill="1" applyBorder="1" applyAlignment="1">
      <alignment horizontal="center" vertical="top"/>
    </xf>
    <xf numFmtId="186" fontId="5" fillId="0" borderId="0" xfId="0" applyNumberFormat="1" applyFont="1" applyFill="1" applyBorder="1" applyAlignment="1">
      <alignment horizontal="center" vertical="top"/>
    </xf>
    <xf numFmtId="186" fontId="5" fillId="0" borderId="17" xfId="0" applyNumberFormat="1" applyFont="1" applyFill="1" applyBorder="1" applyAlignment="1">
      <alignment horizontal="center" vertical="top"/>
    </xf>
    <xf numFmtId="186" fontId="5" fillId="0" borderId="94" xfId="0" applyNumberFormat="1" applyFont="1" applyFill="1" applyBorder="1" applyAlignment="1">
      <alignment horizontal="center" vertical="top"/>
    </xf>
    <xf numFmtId="186" fontId="5" fillId="0" borderId="14" xfId="0" applyNumberFormat="1" applyFont="1" applyFill="1" applyBorder="1" applyAlignment="1">
      <alignment horizontal="center" vertical="top"/>
    </xf>
    <xf numFmtId="186" fontId="5" fillId="0" borderId="18" xfId="0" applyNumberFormat="1" applyFont="1" applyFill="1" applyBorder="1" applyAlignment="1">
      <alignment horizontal="center" vertical="top"/>
    </xf>
    <xf numFmtId="0" fontId="5" fillId="0" borderId="78" xfId="0" applyFont="1" applyFill="1" applyBorder="1" applyAlignment="1">
      <alignment horizontal="center" vertical="center"/>
    </xf>
    <xf numFmtId="0" fontId="5" fillId="0" borderId="78" xfId="0" applyFont="1" applyFill="1" applyBorder="1" applyAlignment="1">
      <alignment vertical="center"/>
    </xf>
    <xf numFmtId="0" fontId="4" fillId="0" borderId="78" xfId="0" applyFont="1" applyFill="1" applyBorder="1" applyAlignment="1">
      <alignment vertical="center"/>
    </xf>
    <xf numFmtId="0" fontId="19" fillId="0" borderId="0" xfId="0" applyFont="1" applyFill="1" applyBorder="1" applyAlignment="1">
      <alignment horizontal="center" vertical="center"/>
    </xf>
    <xf numFmtId="183" fontId="5" fillId="0" borderId="78" xfId="0" applyNumberFormat="1" applyFont="1" applyFill="1" applyBorder="1" applyAlignment="1">
      <alignment horizontal="center" vertical="center"/>
    </xf>
    <xf numFmtId="0" fontId="4" fillId="0" borderId="78" xfId="0" applyFont="1" applyFill="1" applyBorder="1" applyAlignment="1">
      <alignment horizontal="center" vertical="center"/>
    </xf>
    <xf numFmtId="0" fontId="4" fillId="0" borderId="0" xfId="0" applyFont="1" applyFill="1" applyBorder="1" applyAlignment="1">
      <alignment horizontal="left" vertical="center"/>
    </xf>
    <xf numFmtId="184" fontId="19" fillId="0" borderId="0" xfId="0" applyNumberFormat="1" applyFont="1" applyFill="1" applyBorder="1" applyAlignment="1">
      <alignment horizontal="right" vertical="center"/>
    </xf>
    <xf numFmtId="183" fontId="19" fillId="0" borderId="0" xfId="0" quotePrefix="1" applyNumberFormat="1" applyFont="1" applyFill="1" applyBorder="1" applyAlignment="1">
      <alignment horizontal="center" vertical="center"/>
    </xf>
    <xf numFmtId="183" fontId="4" fillId="0" borderId="0" xfId="0" applyNumberFormat="1" applyFont="1" applyFill="1" applyAlignment="1">
      <alignment horizontal="center" vertical="center"/>
    </xf>
    <xf numFmtId="184" fontId="19" fillId="0" borderId="0" xfId="0" applyNumberFormat="1" applyFont="1" applyFill="1" applyBorder="1" applyAlignment="1">
      <alignment horizontal="left" vertical="center"/>
    </xf>
    <xf numFmtId="0" fontId="19" fillId="0" borderId="0" xfId="0" applyFont="1" applyFill="1" applyBorder="1" applyAlignment="1">
      <alignment vertical="center"/>
    </xf>
    <xf numFmtId="0" fontId="4" fillId="0" borderId="0" xfId="0" applyFont="1" applyFill="1" applyBorder="1" applyAlignment="1">
      <alignment vertical="center"/>
    </xf>
    <xf numFmtId="0" fontId="19" fillId="0" borderId="0" xfId="0" applyFont="1" applyFill="1" applyBorder="1" applyAlignment="1">
      <alignment horizontal="right" vertical="center" indent="1"/>
    </xf>
    <xf numFmtId="0" fontId="5" fillId="0" borderId="78" xfId="0" applyFont="1" applyFill="1" applyBorder="1" applyAlignment="1">
      <alignment horizontal="left"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49" xfId="0" applyFont="1" applyBorder="1" applyAlignment="1">
      <alignment horizontal="center" vertical="center"/>
    </xf>
    <xf numFmtId="0" fontId="8" fillId="0" borderId="16" xfId="0" applyFont="1" applyBorder="1" applyAlignment="1">
      <alignment horizontal="center" vertical="center"/>
    </xf>
    <xf numFmtId="0" fontId="8" fillId="0" borderId="42" xfId="0" applyFont="1" applyBorder="1" applyAlignment="1">
      <alignment horizontal="left" vertical="center" indent="1"/>
    </xf>
    <xf numFmtId="0" fontId="8" fillId="0" borderId="40" xfId="0" applyFont="1" applyBorder="1" applyAlignment="1">
      <alignment horizontal="left" vertical="center" indent="1"/>
    </xf>
    <xf numFmtId="0" fontId="8" fillId="0" borderId="44" xfId="0" applyFont="1" applyBorder="1" applyAlignment="1">
      <alignment horizontal="left" vertical="center" indent="1"/>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5" fillId="5" borderId="8"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5" borderId="8"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25" xfId="0" applyFont="1" applyFill="1" applyBorder="1" applyAlignment="1" applyProtection="1">
      <alignment horizontal="center" vertical="center"/>
    </xf>
    <xf numFmtId="0" fontId="4" fillId="5" borderId="52" xfId="0" applyFont="1" applyFill="1" applyBorder="1" applyAlignment="1" applyProtection="1">
      <alignment horizontal="center" vertical="center"/>
    </xf>
    <xf numFmtId="38" fontId="18" fillId="0" borderId="6" xfId="1" applyFont="1" applyFill="1" applyBorder="1" applyAlignment="1" applyProtection="1">
      <alignment horizontal="center" vertical="center"/>
      <protection locked="0"/>
    </xf>
    <xf numFmtId="38" fontId="18" fillId="0" borderId="3" xfId="1" applyFont="1" applyFill="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2" fontId="6" fillId="7" borderId="24" xfId="0" applyNumberFormat="1" applyFont="1" applyFill="1" applyBorder="1" applyAlignment="1" applyProtection="1">
      <alignment horizontal="center" vertical="center"/>
      <protection locked="0"/>
    </xf>
    <xf numFmtId="2" fontId="6" fillId="7" borderId="28" xfId="0" applyNumberFormat="1" applyFont="1" applyFill="1" applyBorder="1" applyAlignment="1" applyProtection="1">
      <alignment horizontal="center" vertical="center"/>
      <protection locked="0"/>
    </xf>
    <xf numFmtId="2" fontId="6" fillId="7" borderId="64" xfId="0" applyNumberFormat="1" applyFont="1" applyFill="1" applyBorder="1" applyAlignment="1" applyProtection="1">
      <alignment horizontal="center" vertical="center"/>
      <protection locked="0"/>
    </xf>
    <xf numFmtId="0" fontId="4" fillId="5" borderId="67" xfId="0" applyFont="1" applyFill="1" applyBorder="1" applyAlignment="1" applyProtection="1">
      <alignment horizontal="center" vertical="center"/>
    </xf>
    <xf numFmtId="0" fontId="4" fillId="5" borderId="66" xfId="0" applyFont="1" applyFill="1" applyBorder="1" applyAlignment="1" applyProtection="1">
      <alignment horizontal="center" vertical="center"/>
    </xf>
    <xf numFmtId="0" fontId="4" fillId="0" borderId="63" xfId="0" applyFont="1" applyBorder="1" applyAlignment="1" applyProtection="1">
      <alignment horizontal="center" vertical="center"/>
      <protection locked="0"/>
    </xf>
    <xf numFmtId="0" fontId="4" fillId="5" borderId="26" xfId="0" applyFont="1" applyFill="1" applyBorder="1" applyAlignment="1" applyProtection="1">
      <alignment horizontal="center" vertical="center"/>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shrinkToFit="1"/>
    </xf>
    <xf numFmtId="0" fontId="4" fillId="5" borderId="50" xfId="0" applyFont="1" applyFill="1" applyBorder="1" applyAlignment="1" applyProtection="1">
      <alignment horizontal="center" vertical="center" wrapText="1" shrinkToFit="1"/>
    </xf>
    <xf numFmtId="0" fontId="4" fillId="0" borderId="19"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38" fontId="4" fillId="4" borderId="59" xfId="0" applyNumberFormat="1" applyFont="1" applyFill="1" applyBorder="1" applyProtection="1">
      <alignment vertical="center"/>
      <protection locked="0"/>
    </xf>
    <xf numFmtId="38" fontId="4" fillId="4" borderId="60" xfId="0" applyNumberFormat="1" applyFont="1" applyFill="1" applyBorder="1" applyProtection="1">
      <alignment vertical="center"/>
      <protection locked="0"/>
    </xf>
    <xf numFmtId="38" fontId="4" fillId="4" borderId="61" xfId="0" applyNumberFormat="1" applyFont="1" applyFill="1" applyBorder="1" applyProtection="1">
      <alignment vertical="center"/>
      <protection locked="0"/>
    </xf>
    <xf numFmtId="181" fontId="5" fillId="0" borderId="56" xfId="0" applyNumberFormat="1" applyFont="1" applyBorder="1" applyAlignment="1" applyProtection="1">
      <alignment horizontal="center" vertical="center" wrapText="1"/>
      <protection locked="0"/>
    </xf>
    <xf numFmtId="181" fontId="5" fillId="0" borderId="57" xfId="0" applyNumberFormat="1" applyFont="1" applyBorder="1" applyAlignment="1" applyProtection="1">
      <alignment horizontal="center" vertical="center" wrapText="1"/>
      <protection locked="0"/>
    </xf>
    <xf numFmtId="181" fontId="5" fillId="0" borderId="58" xfId="0" applyNumberFormat="1" applyFont="1" applyBorder="1" applyAlignment="1" applyProtection="1">
      <alignment horizontal="center" vertical="center" wrapText="1"/>
      <protection locked="0"/>
    </xf>
    <xf numFmtId="38" fontId="17" fillId="0" borderId="71" xfId="1" applyFont="1" applyFill="1" applyBorder="1" applyAlignment="1" applyProtection="1">
      <alignment horizontal="center" vertical="center"/>
      <protection locked="0"/>
    </xf>
    <xf numFmtId="38" fontId="17" fillId="0" borderId="1" xfId="1" applyFont="1" applyFill="1" applyBorder="1" applyAlignment="1" applyProtection="1">
      <alignment horizontal="center" vertical="center"/>
      <protection locked="0"/>
    </xf>
    <xf numFmtId="38" fontId="17" fillId="0" borderId="4" xfId="1" applyFont="1" applyFill="1" applyBorder="1" applyAlignment="1" applyProtection="1">
      <alignment horizontal="center" vertical="center"/>
      <protection locked="0"/>
    </xf>
    <xf numFmtId="40" fontId="4" fillId="0" borderId="68" xfId="1" applyNumberFormat="1" applyFont="1" applyBorder="1" applyAlignment="1" applyProtection="1">
      <alignment vertical="center" shrinkToFit="1"/>
      <protection locked="0"/>
    </xf>
    <xf numFmtId="40" fontId="4" fillId="0" borderId="69" xfId="1" applyNumberFormat="1" applyFont="1" applyBorder="1" applyAlignment="1" applyProtection="1">
      <alignment vertical="center" shrinkToFit="1"/>
      <protection locked="0"/>
    </xf>
    <xf numFmtId="40" fontId="4" fillId="0" borderId="70" xfId="1" applyNumberFormat="1" applyFont="1" applyBorder="1" applyAlignment="1" applyProtection="1">
      <alignment vertical="center" shrinkToFit="1"/>
      <protection locked="0"/>
    </xf>
    <xf numFmtId="40" fontId="4" fillId="0" borderId="25" xfId="1" applyNumberFormat="1" applyFont="1" applyBorder="1" applyAlignment="1" applyProtection="1">
      <alignment vertical="center" shrinkToFit="1"/>
      <protection locked="0"/>
    </xf>
    <xf numFmtId="40" fontId="4" fillId="0" borderId="63" xfId="1" applyNumberFormat="1" applyFont="1" applyBorder="1" applyAlignment="1" applyProtection="1">
      <alignment vertical="center" shrinkToFit="1"/>
      <protection locked="0"/>
    </xf>
    <xf numFmtId="40" fontId="4" fillId="0" borderId="52" xfId="1" applyNumberFormat="1" applyFont="1" applyBorder="1" applyAlignment="1" applyProtection="1">
      <alignment vertical="center" shrinkToFit="1"/>
      <protection locked="0"/>
    </xf>
    <xf numFmtId="40" fontId="4" fillId="0" borderId="56" xfId="1" applyNumberFormat="1" applyFont="1" applyBorder="1" applyAlignment="1" applyProtection="1">
      <alignment vertical="center" shrinkToFit="1"/>
      <protection locked="0"/>
    </xf>
    <xf numFmtId="40" fontId="4" fillId="0" borderId="57" xfId="1" applyNumberFormat="1" applyFont="1" applyBorder="1" applyAlignment="1" applyProtection="1">
      <alignment vertical="center" shrinkToFit="1"/>
      <protection locked="0"/>
    </xf>
    <xf numFmtId="40" fontId="4" fillId="0" borderId="58" xfId="1" applyNumberFormat="1" applyFont="1" applyBorder="1" applyAlignment="1" applyProtection="1">
      <alignment vertical="center" shrinkToFit="1"/>
      <protection locked="0"/>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99"/>
      <color rgb="FFFFFF66"/>
      <color rgb="FFCCFFCC"/>
      <color rgb="FFFF3737"/>
      <color rgb="FFFFFFCC"/>
      <color rgb="FFFFFF00"/>
      <color rgb="FFFFCCFF"/>
      <color rgb="FF99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89"/>
  <sheetViews>
    <sheetView showGridLines="0" tabSelected="1" view="pageBreakPreview" zoomScaleNormal="50" zoomScaleSheetLayoutView="100" workbookViewId="0">
      <selection activeCell="AX3" sqref="AX3"/>
    </sheetView>
  </sheetViews>
  <sheetFormatPr defaultColWidth="9" defaultRowHeight="13.5" customHeight="1" x14ac:dyDescent="0.2"/>
  <cols>
    <col min="1" max="51" width="2.77734375" style="155" customWidth="1"/>
    <col min="52" max="52" width="9" style="155"/>
    <col min="53" max="53" width="10.88671875" style="155" bestFit="1" customWidth="1"/>
    <col min="54" max="16384" width="9" style="155"/>
  </cols>
  <sheetData>
    <row r="1" spans="1:52" ht="13.5" customHeight="1" x14ac:dyDescent="0.2">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98"/>
    </row>
    <row r="2" spans="1:52" ht="13.5" customHeight="1" x14ac:dyDescent="0.2">
      <c r="A2" s="154"/>
      <c r="B2" s="154"/>
      <c r="C2" s="156"/>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row>
    <row r="3" spans="1:52" ht="13.5" customHeight="1" x14ac:dyDescent="0.2">
      <c r="A3" s="157"/>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row>
    <row r="4" spans="1:52" ht="13.5" customHeight="1" x14ac:dyDescent="0.2">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row>
    <row r="5" spans="1:52" ht="13.5" customHeight="1" x14ac:dyDescent="0.2">
      <c r="A5" s="154"/>
      <c r="B5" s="154"/>
      <c r="C5" s="154"/>
      <c r="D5" s="154"/>
      <c r="E5" s="154"/>
      <c r="F5" s="154"/>
      <c r="G5" s="154"/>
      <c r="H5" s="154"/>
      <c r="I5" s="154"/>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154"/>
      <c r="AY5" s="154"/>
      <c r="AZ5" s="154"/>
    </row>
    <row r="6" spans="1:52" ht="13.5" customHeight="1" x14ac:dyDescent="0.2">
      <c r="A6" s="154"/>
      <c r="B6" s="154"/>
      <c r="C6" s="154"/>
      <c r="D6" s="154"/>
      <c r="E6" s="154"/>
      <c r="F6" s="154"/>
      <c r="G6" s="154"/>
      <c r="H6" s="154"/>
      <c r="I6" s="154"/>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154"/>
      <c r="AY6" s="154"/>
      <c r="AZ6" s="154"/>
    </row>
    <row r="7" spans="1:52" ht="13.5" customHeight="1" x14ac:dyDescent="0.2">
      <c r="A7" s="154"/>
      <c r="B7" s="154"/>
      <c r="C7" s="154"/>
      <c r="D7" s="154"/>
      <c r="E7" s="154"/>
      <c r="F7" s="154"/>
      <c r="G7" s="154"/>
      <c r="H7" s="154"/>
      <c r="I7" s="154"/>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154"/>
      <c r="AY7" s="154"/>
      <c r="AZ7" s="154"/>
    </row>
    <row r="8" spans="1:52" ht="13.5" customHeight="1" x14ac:dyDescent="0.2">
      <c r="A8" s="154"/>
      <c r="B8" s="154"/>
      <c r="C8" s="154"/>
      <c r="D8" s="158"/>
      <c r="E8" s="158"/>
      <c r="F8" s="158"/>
      <c r="G8" s="154"/>
      <c r="H8" s="154"/>
      <c r="I8" s="154"/>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154"/>
      <c r="AY8" s="154"/>
      <c r="AZ8" s="154"/>
    </row>
    <row r="9" spans="1:52" ht="13.5" customHeight="1" x14ac:dyDescent="0.2">
      <c r="A9" s="154"/>
      <c r="B9" s="154"/>
      <c r="C9" s="154"/>
      <c r="D9" s="154"/>
      <c r="E9" s="154"/>
      <c r="F9" s="154"/>
      <c r="G9" s="154"/>
      <c r="H9" s="154"/>
      <c r="I9" s="154"/>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154"/>
      <c r="AY9" s="154"/>
      <c r="AZ9" s="154"/>
    </row>
    <row r="10" spans="1:52" ht="13.5" customHeight="1" x14ac:dyDescent="0.2">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row>
    <row r="11" spans="1:52" ht="13.5" customHeight="1" x14ac:dyDescent="0.2">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row>
    <row r="12" spans="1:52" ht="13.5" customHeight="1" x14ac:dyDescent="0.2">
      <c r="A12" s="154"/>
      <c r="B12" s="154"/>
      <c r="C12" s="159"/>
      <c r="D12" s="306"/>
      <c r="E12" s="306"/>
      <c r="F12" s="306"/>
      <c r="G12" s="307"/>
      <c r="H12" s="308"/>
      <c r="I12" s="308"/>
      <c r="J12" s="309"/>
      <c r="K12" s="309"/>
      <c r="L12" s="309"/>
      <c r="M12" s="310" t="s">
        <v>114</v>
      </c>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1"/>
      <c r="AO12" s="311"/>
      <c r="AP12" s="311"/>
      <c r="AQ12" s="154"/>
      <c r="AR12" s="312" t="s">
        <v>87</v>
      </c>
      <c r="AS12" s="312"/>
      <c r="AT12" s="312"/>
      <c r="AU12" s="312"/>
      <c r="AV12" s="312"/>
      <c r="AW12" s="154"/>
      <c r="AX12" s="154"/>
      <c r="AY12" s="154"/>
      <c r="AZ12" s="154"/>
    </row>
    <row r="13" spans="1:52" ht="13.5" customHeight="1" x14ac:dyDescent="0.2">
      <c r="A13" s="154"/>
      <c r="B13" s="160"/>
      <c r="C13" s="161"/>
      <c r="D13" s="306"/>
      <c r="E13" s="306"/>
      <c r="F13" s="306"/>
      <c r="G13" s="308"/>
      <c r="H13" s="308"/>
      <c r="I13" s="308"/>
      <c r="J13" s="309"/>
      <c r="K13" s="309"/>
      <c r="L13" s="309"/>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1"/>
      <c r="AO13" s="311"/>
      <c r="AP13" s="311"/>
      <c r="AQ13" s="154"/>
      <c r="AR13" s="312"/>
      <c r="AS13" s="312"/>
      <c r="AT13" s="312"/>
      <c r="AU13" s="312"/>
      <c r="AV13" s="312"/>
      <c r="AW13" s="162"/>
      <c r="AX13" s="163"/>
      <c r="AY13" s="154"/>
      <c r="AZ13" s="154"/>
    </row>
    <row r="14" spans="1:52" ht="13.5" customHeight="1" x14ac:dyDescent="0.2">
      <c r="A14" s="154"/>
      <c r="B14" s="160"/>
      <c r="C14" s="163"/>
      <c r="D14" s="154"/>
      <c r="E14" s="154"/>
      <c r="F14" s="154"/>
      <c r="G14" s="154"/>
      <c r="H14" s="154"/>
      <c r="I14" s="154"/>
      <c r="J14" s="154"/>
      <c r="K14" s="154"/>
      <c r="L14" s="154"/>
      <c r="M14" s="302"/>
      <c r="N14" s="302"/>
      <c r="O14" s="302"/>
      <c r="P14" s="302"/>
      <c r="Q14" s="302"/>
      <c r="R14" s="302"/>
      <c r="S14" s="302"/>
      <c r="T14" s="302"/>
      <c r="U14" s="302"/>
      <c r="V14" s="154"/>
      <c r="W14" s="154"/>
      <c r="X14" s="154"/>
      <c r="Y14" s="154"/>
      <c r="Z14" s="154"/>
      <c r="AA14" s="154"/>
      <c r="AB14" s="154"/>
      <c r="AC14" s="154"/>
      <c r="AD14" s="154"/>
      <c r="AE14" s="154"/>
      <c r="AF14" s="154"/>
      <c r="AG14" s="154"/>
      <c r="AH14" s="164"/>
      <c r="AI14" s="164"/>
      <c r="AJ14" s="164"/>
      <c r="AK14" s="164"/>
      <c r="AL14" s="302" t="s">
        <v>88</v>
      </c>
      <c r="AM14" s="210"/>
      <c r="AN14" s="210"/>
      <c r="AO14" s="210"/>
      <c r="AP14" s="210"/>
      <c r="AQ14" s="210"/>
      <c r="AR14" s="210"/>
      <c r="AS14" s="210"/>
      <c r="AT14" s="210"/>
      <c r="AU14" s="154"/>
      <c r="AV14" s="154"/>
      <c r="AW14" s="160"/>
      <c r="AX14" s="163"/>
      <c r="AY14" s="154"/>
      <c r="AZ14" s="154" t="s">
        <v>89</v>
      </c>
    </row>
    <row r="15" spans="1:52" ht="13.5" customHeight="1" x14ac:dyDescent="0.2">
      <c r="A15" s="154"/>
      <c r="B15" s="160"/>
      <c r="C15" s="163"/>
      <c r="D15" s="154"/>
      <c r="E15" s="154"/>
      <c r="F15" s="154"/>
      <c r="G15" s="154"/>
      <c r="H15" s="154"/>
      <c r="I15" s="154"/>
      <c r="J15" s="154"/>
      <c r="K15" s="154"/>
      <c r="L15" s="154"/>
      <c r="M15" s="302"/>
      <c r="N15" s="302"/>
      <c r="O15" s="302"/>
      <c r="P15" s="302"/>
      <c r="Q15" s="302"/>
      <c r="R15" s="302"/>
      <c r="S15" s="302"/>
      <c r="T15" s="302"/>
      <c r="U15" s="302"/>
      <c r="V15" s="154"/>
      <c r="W15" s="154"/>
      <c r="X15" s="154"/>
      <c r="Y15" s="154"/>
      <c r="Z15" s="154"/>
      <c r="AA15" s="154"/>
      <c r="AB15" s="154"/>
      <c r="AC15" s="154"/>
      <c r="AD15" s="154"/>
      <c r="AE15" s="154"/>
      <c r="AF15" s="154"/>
      <c r="AG15" s="154"/>
      <c r="AH15" s="164"/>
      <c r="AI15" s="164"/>
      <c r="AJ15" s="164"/>
      <c r="AK15" s="164"/>
      <c r="AL15" s="210"/>
      <c r="AM15" s="210"/>
      <c r="AN15" s="210"/>
      <c r="AO15" s="210"/>
      <c r="AP15" s="210"/>
      <c r="AQ15" s="210"/>
      <c r="AR15" s="210"/>
      <c r="AS15" s="210"/>
      <c r="AT15" s="210"/>
      <c r="AU15" s="154"/>
      <c r="AV15" s="154"/>
      <c r="AW15" s="160"/>
      <c r="AX15" s="163"/>
      <c r="AY15" s="154"/>
      <c r="AZ15" s="154"/>
    </row>
    <row r="16" spans="1:52" ht="13.5" customHeight="1" x14ac:dyDescent="0.2">
      <c r="A16" s="154"/>
      <c r="B16" s="160"/>
      <c r="C16" s="163"/>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60"/>
      <c r="AX16" s="163"/>
      <c r="AY16" s="154"/>
      <c r="AZ16" s="154"/>
    </row>
    <row r="17" spans="1:53" ht="13.5" customHeight="1" x14ac:dyDescent="0.2">
      <c r="A17" s="154"/>
      <c r="B17" s="160"/>
      <c r="C17" s="163"/>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60"/>
      <c r="AX17" s="163"/>
      <c r="AY17" s="154"/>
      <c r="AZ17" s="154"/>
    </row>
    <row r="18" spans="1:53" ht="13.5" customHeight="1" x14ac:dyDescent="0.2">
      <c r="A18" s="154"/>
      <c r="B18" s="160"/>
      <c r="C18" s="163"/>
      <c r="D18" s="154"/>
      <c r="E18" s="154"/>
      <c r="F18" s="154"/>
      <c r="G18" s="154"/>
      <c r="H18" s="154"/>
      <c r="I18" s="165"/>
      <c r="J18" s="299" t="s">
        <v>90</v>
      </c>
      <c r="K18" s="299"/>
      <c r="L18" s="299"/>
      <c r="M18" s="299"/>
      <c r="N18" s="165"/>
      <c r="O18" s="300" t="s">
        <v>91</v>
      </c>
      <c r="P18" s="300"/>
      <c r="Q18" s="303">
        <v>1</v>
      </c>
      <c r="R18" s="303"/>
      <c r="S18" s="303"/>
      <c r="T18" s="304"/>
      <c r="U18" s="300" t="s">
        <v>92</v>
      </c>
      <c r="V18" s="300"/>
      <c r="W18" s="166"/>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54"/>
      <c r="AU18" s="154"/>
      <c r="AV18" s="154"/>
      <c r="AW18" s="160"/>
      <c r="AX18" s="163"/>
      <c r="AY18" s="154"/>
      <c r="AZ18" s="154"/>
    </row>
    <row r="19" spans="1:53" ht="13.5" customHeight="1" x14ac:dyDescent="0.2">
      <c r="A19" s="154"/>
      <c r="B19" s="160"/>
      <c r="C19" s="163"/>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60"/>
      <c r="AX19" s="163"/>
      <c r="AY19" s="154"/>
      <c r="AZ19" s="154"/>
    </row>
    <row r="20" spans="1:53" ht="13.5" customHeight="1" x14ac:dyDescent="0.2">
      <c r="A20" s="154"/>
      <c r="B20" s="160"/>
      <c r="C20" s="163"/>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60"/>
      <c r="AX20" s="163"/>
      <c r="AY20" s="154"/>
      <c r="AZ20" s="154"/>
    </row>
    <row r="21" spans="1:53" ht="13.5" customHeight="1" x14ac:dyDescent="0.2">
      <c r="A21" s="154"/>
      <c r="B21" s="160"/>
      <c r="C21" s="163"/>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60"/>
      <c r="AX21" s="163"/>
      <c r="AY21" s="154"/>
      <c r="AZ21" s="154"/>
      <c r="BA21" s="167"/>
    </row>
    <row r="22" spans="1:53" ht="13.5" customHeight="1" x14ac:dyDescent="0.2">
      <c r="A22" s="154"/>
      <c r="B22" s="160"/>
      <c r="C22" s="163"/>
      <c r="D22" s="154"/>
      <c r="E22" s="154"/>
      <c r="F22" s="154"/>
      <c r="G22" s="154"/>
      <c r="H22" s="154"/>
      <c r="I22" s="168"/>
      <c r="J22" s="299" t="s">
        <v>93</v>
      </c>
      <c r="K22" s="299"/>
      <c r="L22" s="299"/>
      <c r="M22" s="299"/>
      <c r="N22" s="165"/>
      <c r="O22" s="313" t="str">
        <f>M12</f>
        <v>西宮市下水道施設（合流ポンプ場）で使用する電気の調達</v>
      </c>
      <c r="P22" s="313"/>
      <c r="Q22" s="313"/>
      <c r="R22" s="313"/>
      <c r="S22" s="313"/>
      <c r="T22" s="313"/>
      <c r="U22" s="313"/>
      <c r="V22" s="313"/>
      <c r="W22" s="313"/>
      <c r="X22" s="313"/>
      <c r="Y22" s="313"/>
      <c r="Z22" s="313"/>
      <c r="AA22" s="313"/>
      <c r="AB22" s="313"/>
      <c r="AC22" s="313"/>
      <c r="AD22" s="313"/>
      <c r="AE22" s="313"/>
      <c r="AF22" s="313"/>
      <c r="AG22" s="313"/>
      <c r="AH22" s="165"/>
      <c r="AI22" s="165"/>
      <c r="AJ22" s="165"/>
      <c r="AK22" s="165"/>
      <c r="AL22" s="165"/>
      <c r="AM22" s="165"/>
      <c r="AN22" s="165"/>
      <c r="AO22" s="165"/>
      <c r="AP22" s="165"/>
      <c r="AQ22" s="165"/>
      <c r="AR22" s="165"/>
      <c r="AS22" s="165"/>
      <c r="AT22" s="154"/>
      <c r="AU22" s="154"/>
      <c r="AV22" s="154"/>
      <c r="AW22" s="160"/>
      <c r="AX22" s="163"/>
      <c r="AY22" s="154"/>
      <c r="AZ22" s="154"/>
    </row>
    <row r="23" spans="1:53" ht="13.5" customHeight="1" x14ac:dyDescent="0.2">
      <c r="A23" s="154"/>
      <c r="B23" s="160"/>
      <c r="C23" s="163"/>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60"/>
      <c r="AX23" s="163"/>
      <c r="AY23" s="154"/>
      <c r="AZ23" s="154"/>
    </row>
    <row r="24" spans="1:53" ht="13.5" customHeight="1" x14ac:dyDescent="0.2">
      <c r="A24" s="154"/>
      <c r="B24" s="160"/>
      <c r="C24" s="163"/>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60"/>
      <c r="AX24" s="163"/>
      <c r="AY24" s="154"/>
      <c r="AZ24" s="154"/>
    </row>
    <row r="25" spans="1:53" ht="13.5" customHeight="1" x14ac:dyDescent="0.2">
      <c r="A25" s="154"/>
      <c r="B25" s="160"/>
      <c r="C25" s="163"/>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60"/>
      <c r="AX25" s="163"/>
      <c r="AY25" s="154"/>
      <c r="AZ25" s="154"/>
    </row>
    <row r="26" spans="1:53" ht="13.5" customHeight="1" x14ac:dyDescent="0.2">
      <c r="A26" s="154"/>
      <c r="B26" s="160"/>
      <c r="C26" s="163"/>
      <c r="D26" s="154"/>
      <c r="E26" s="154"/>
      <c r="F26" s="154"/>
      <c r="G26" s="154"/>
      <c r="H26" s="154"/>
      <c r="I26" s="165"/>
      <c r="J26" s="299" t="s">
        <v>94</v>
      </c>
      <c r="K26" s="299"/>
      <c r="L26" s="299"/>
      <c r="M26" s="299"/>
      <c r="N26" s="165"/>
      <c r="O26" s="300" t="s">
        <v>95</v>
      </c>
      <c r="P26" s="301"/>
      <c r="Q26" s="301"/>
      <c r="R26" s="300" t="s">
        <v>115</v>
      </c>
      <c r="S26" s="301"/>
      <c r="T26" s="301"/>
      <c r="U26" s="301"/>
      <c r="V26" s="301"/>
      <c r="W26" s="301"/>
      <c r="X26" s="301"/>
      <c r="Y26" s="301"/>
      <c r="Z26" s="301"/>
      <c r="AA26" s="301"/>
      <c r="AB26" s="301"/>
      <c r="AC26" s="301"/>
      <c r="AD26" s="301"/>
      <c r="AE26" s="301"/>
      <c r="AF26" s="165"/>
      <c r="AG26" s="165"/>
      <c r="AH26" s="165"/>
      <c r="AI26" s="165"/>
      <c r="AJ26" s="165"/>
      <c r="AK26" s="165"/>
      <c r="AL26" s="165"/>
      <c r="AM26" s="165"/>
      <c r="AN26" s="165"/>
      <c r="AO26" s="165"/>
      <c r="AP26" s="165"/>
      <c r="AQ26" s="165"/>
      <c r="AR26" s="165"/>
      <c r="AS26" s="165"/>
      <c r="AT26" s="154"/>
      <c r="AU26" s="154"/>
      <c r="AV26" s="154"/>
      <c r="AW26" s="160"/>
      <c r="AX26" s="163"/>
      <c r="AY26" s="154"/>
      <c r="AZ26" s="154"/>
    </row>
    <row r="27" spans="1:53" ht="13.5" customHeight="1" x14ac:dyDescent="0.2">
      <c r="A27" s="154"/>
      <c r="B27" s="160"/>
      <c r="C27" s="163"/>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60"/>
      <c r="AX27" s="163"/>
      <c r="AY27" s="154"/>
      <c r="AZ27" s="154"/>
    </row>
    <row r="28" spans="1:53" ht="13.5" customHeight="1" x14ac:dyDescent="0.2">
      <c r="A28" s="154"/>
      <c r="B28" s="160"/>
      <c r="C28" s="163"/>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60"/>
      <c r="AX28" s="163"/>
      <c r="AY28" s="154"/>
      <c r="AZ28" s="154"/>
    </row>
    <row r="29" spans="1:53" ht="13.5" customHeight="1" x14ac:dyDescent="0.2">
      <c r="A29" s="154"/>
      <c r="B29" s="160"/>
      <c r="C29" s="163"/>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60"/>
      <c r="AX29" s="163"/>
      <c r="AY29" s="154"/>
      <c r="AZ29" s="154"/>
    </row>
    <row r="30" spans="1:53" ht="13.5" customHeight="1" x14ac:dyDescent="0.2">
      <c r="A30" s="154"/>
      <c r="B30" s="160"/>
      <c r="C30" s="163"/>
      <c r="D30" s="154"/>
      <c r="E30" s="154"/>
      <c r="F30" s="154"/>
      <c r="G30" s="154"/>
      <c r="H30" s="154"/>
      <c r="I30" s="165"/>
      <c r="J30" s="299" t="s">
        <v>96</v>
      </c>
      <c r="K30" s="299"/>
      <c r="L30" s="299"/>
      <c r="M30" s="299"/>
      <c r="N30" s="165"/>
      <c r="O30" s="300" t="s">
        <v>97</v>
      </c>
      <c r="P30" s="301"/>
      <c r="Q30" s="301"/>
      <c r="R30" s="301"/>
      <c r="S30" s="301"/>
      <c r="T30" s="301"/>
      <c r="U30" s="301"/>
      <c r="V30" s="301"/>
      <c r="W30" s="301"/>
      <c r="X30" s="301"/>
      <c r="Y30" s="301"/>
      <c r="Z30" s="301"/>
      <c r="AA30" s="301"/>
      <c r="AB30" s="301"/>
      <c r="AC30" s="301"/>
      <c r="AD30" s="301"/>
      <c r="AE30" s="301"/>
      <c r="AF30" s="165"/>
      <c r="AG30" s="165"/>
      <c r="AH30" s="165"/>
      <c r="AI30" s="165"/>
      <c r="AJ30" s="165"/>
      <c r="AK30" s="165"/>
      <c r="AL30" s="165"/>
      <c r="AM30" s="165"/>
      <c r="AN30" s="165"/>
      <c r="AO30" s="165"/>
      <c r="AP30" s="165"/>
      <c r="AQ30" s="165"/>
      <c r="AR30" s="165"/>
      <c r="AS30" s="165"/>
      <c r="AT30" s="154"/>
      <c r="AU30" s="154"/>
      <c r="AV30" s="154"/>
      <c r="AW30" s="160"/>
      <c r="AX30" s="163"/>
      <c r="AY30" s="154"/>
      <c r="AZ30" s="154"/>
    </row>
    <row r="31" spans="1:53" ht="13.5" customHeight="1" x14ac:dyDescent="0.2">
      <c r="A31" s="154"/>
      <c r="B31" s="160"/>
      <c r="C31" s="163"/>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60"/>
      <c r="AX31" s="163"/>
      <c r="AY31" s="154"/>
      <c r="AZ31" s="154"/>
    </row>
    <row r="32" spans="1:53" ht="13.5" customHeight="1" x14ac:dyDescent="0.2">
      <c r="A32" s="154"/>
      <c r="B32" s="160"/>
      <c r="C32" s="163"/>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60"/>
      <c r="AX32" s="163"/>
      <c r="AY32" s="154"/>
      <c r="AZ32" s="154"/>
    </row>
    <row r="33" spans="1:52" ht="13.5" customHeight="1" x14ac:dyDescent="0.2">
      <c r="A33" s="154"/>
      <c r="B33" s="160"/>
      <c r="C33" s="163"/>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60"/>
      <c r="AX33" s="163"/>
      <c r="AY33" s="154"/>
      <c r="AZ33" s="154"/>
    </row>
    <row r="34" spans="1:52" ht="13.5" customHeight="1" x14ac:dyDescent="0.2">
      <c r="A34" s="154"/>
      <c r="B34" s="160"/>
      <c r="C34" s="163"/>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60"/>
      <c r="AX34" s="163"/>
      <c r="AY34" s="154"/>
      <c r="AZ34" s="154"/>
    </row>
    <row r="35" spans="1:52" ht="13.5" customHeight="1" x14ac:dyDescent="0.2">
      <c r="A35" s="154"/>
      <c r="B35" s="160"/>
      <c r="C35" s="163"/>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60"/>
      <c r="AX35" s="163"/>
      <c r="AY35" s="154"/>
      <c r="AZ35" s="154"/>
    </row>
    <row r="36" spans="1:52" ht="13.5" customHeight="1" x14ac:dyDescent="0.2">
      <c r="A36" s="154"/>
      <c r="B36" s="160"/>
      <c r="C36" s="163"/>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60"/>
      <c r="AX36" s="163"/>
      <c r="AY36" s="154"/>
      <c r="AZ36" s="154"/>
    </row>
    <row r="37" spans="1:52" ht="13.5" customHeight="1" x14ac:dyDescent="0.2">
      <c r="A37" s="154"/>
      <c r="B37" s="160"/>
      <c r="C37" s="169"/>
      <c r="D37" s="159"/>
      <c r="E37" s="159"/>
      <c r="F37" s="159"/>
      <c r="G37" s="159"/>
      <c r="H37" s="159"/>
      <c r="I37" s="159"/>
      <c r="J37" s="159"/>
      <c r="K37" s="159"/>
      <c r="L37" s="159"/>
      <c r="M37" s="159"/>
      <c r="N37" s="159"/>
      <c r="O37" s="159"/>
      <c r="P37" s="159"/>
      <c r="Q37" s="159"/>
      <c r="R37" s="159"/>
      <c r="S37" s="159"/>
      <c r="T37" s="159"/>
      <c r="U37" s="159"/>
      <c r="V37" s="154"/>
      <c r="W37" s="154"/>
      <c r="X37" s="154"/>
      <c r="Y37" s="154"/>
      <c r="Z37" s="154"/>
      <c r="AA37" s="154"/>
      <c r="AB37" s="154"/>
      <c r="AC37" s="305" t="s">
        <v>98</v>
      </c>
      <c r="AD37" s="305"/>
      <c r="AE37" s="305"/>
      <c r="AF37" s="305"/>
      <c r="AG37" s="305"/>
      <c r="AH37" s="305"/>
      <c r="AI37" s="305"/>
      <c r="AJ37" s="154"/>
      <c r="AK37" s="154"/>
      <c r="AL37" s="154"/>
      <c r="AM37" s="154"/>
      <c r="AN37" s="154"/>
      <c r="AO37" s="154"/>
      <c r="AP37" s="154"/>
      <c r="AQ37" s="154"/>
      <c r="AR37" s="154"/>
      <c r="AS37" s="159"/>
      <c r="AT37" s="159"/>
      <c r="AU37" s="159"/>
      <c r="AV37" s="159"/>
      <c r="AW37" s="170"/>
      <c r="AX37" s="163"/>
      <c r="AY37" s="154"/>
      <c r="AZ37" s="154"/>
    </row>
    <row r="38" spans="1:52" ht="13.5" customHeight="1" thickBot="1" x14ac:dyDescent="0.25">
      <c r="A38" s="154"/>
      <c r="B38" s="154"/>
      <c r="C38" s="171"/>
      <c r="D38" s="171"/>
      <c r="E38" s="171"/>
      <c r="F38" s="171"/>
      <c r="G38" s="171"/>
      <c r="H38" s="171"/>
      <c r="I38" s="171"/>
      <c r="J38" s="171"/>
      <c r="K38" s="171"/>
      <c r="L38" s="171"/>
      <c r="M38" s="171"/>
      <c r="N38" s="171"/>
      <c r="O38" s="171"/>
      <c r="P38" s="171"/>
      <c r="Q38" s="171"/>
      <c r="R38" s="171"/>
      <c r="S38" s="171"/>
      <c r="T38" s="171"/>
      <c r="U38" s="171"/>
      <c r="V38" s="154"/>
      <c r="W38" s="154"/>
      <c r="X38" s="154"/>
      <c r="Y38" s="154"/>
      <c r="Z38" s="154"/>
      <c r="AA38" s="154"/>
      <c r="AB38" s="154"/>
      <c r="AC38" s="305"/>
      <c r="AD38" s="305"/>
      <c r="AE38" s="305"/>
      <c r="AF38" s="305"/>
      <c r="AG38" s="305"/>
      <c r="AH38" s="305"/>
      <c r="AI38" s="305"/>
      <c r="AJ38" s="154"/>
      <c r="AK38" s="154"/>
      <c r="AL38" s="154"/>
      <c r="AM38" s="154"/>
      <c r="AN38" s="154"/>
      <c r="AO38" s="154"/>
      <c r="AP38" s="154"/>
      <c r="AQ38" s="154"/>
      <c r="AR38" s="154"/>
      <c r="AS38" s="171"/>
      <c r="AT38" s="171"/>
      <c r="AU38" s="171"/>
      <c r="AV38" s="171"/>
      <c r="AW38" s="171"/>
      <c r="AX38" s="154"/>
      <c r="AY38" s="154"/>
      <c r="AZ38" s="154"/>
    </row>
    <row r="39" spans="1:52" ht="13.5" customHeight="1" x14ac:dyDescent="0.2">
      <c r="A39" s="268"/>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70"/>
      <c r="AF39" s="268" t="s">
        <v>99</v>
      </c>
      <c r="AG39" s="269"/>
      <c r="AH39" s="269"/>
      <c r="AI39" s="269"/>
      <c r="AJ39" s="269"/>
      <c r="AK39" s="269"/>
      <c r="AL39" s="269"/>
      <c r="AM39" s="269"/>
      <c r="AN39" s="269"/>
      <c r="AO39" s="269"/>
      <c r="AP39" s="269"/>
      <c r="AQ39" s="269"/>
      <c r="AR39" s="269"/>
      <c r="AS39" s="269"/>
      <c r="AT39" s="269"/>
      <c r="AU39" s="269"/>
      <c r="AV39" s="269"/>
      <c r="AW39" s="269"/>
      <c r="AX39" s="269"/>
      <c r="AY39" s="270"/>
    </row>
    <row r="40" spans="1:52" ht="13.5" customHeight="1" x14ac:dyDescent="0.2">
      <c r="A40" s="271"/>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3"/>
      <c r="AF40" s="271"/>
      <c r="AG40" s="272"/>
      <c r="AH40" s="272"/>
      <c r="AI40" s="272"/>
      <c r="AJ40" s="272"/>
      <c r="AK40" s="272"/>
      <c r="AL40" s="272"/>
      <c r="AM40" s="272"/>
      <c r="AN40" s="272"/>
      <c r="AO40" s="272"/>
      <c r="AP40" s="272"/>
      <c r="AQ40" s="272"/>
      <c r="AR40" s="272"/>
      <c r="AS40" s="272"/>
      <c r="AT40" s="272"/>
      <c r="AU40" s="272"/>
      <c r="AV40" s="272"/>
      <c r="AW40" s="272"/>
      <c r="AX40" s="272"/>
      <c r="AY40" s="273"/>
    </row>
    <row r="41" spans="1:52" ht="13.5" customHeight="1" thickBot="1" x14ac:dyDescent="0.25">
      <c r="A41" s="274"/>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6"/>
      <c r="AF41" s="274"/>
      <c r="AG41" s="275"/>
      <c r="AH41" s="275"/>
      <c r="AI41" s="275"/>
      <c r="AJ41" s="275"/>
      <c r="AK41" s="275"/>
      <c r="AL41" s="275"/>
      <c r="AM41" s="275"/>
      <c r="AN41" s="275"/>
      <c r="AO41" s="275"/>
      <c r="AP41" s="275"/>
      <c r="AQ41" s="275"/>
      <c r="AR41" s="275"/>
      <c r="AS41" s="275"/>
      <c r="AT41" s="275"/>
      <c r="AU41" s="275"/>
      <c r="AV41" s="275"/>
      <c r="AW41" s="275"/>
      <c r="AX41" s="275"/>
      <c r="AY41" s="276"/>
    </row>
    <row r="42" spans="1:52" ht="13.5" customHeight="1" x14ac:dyDescent="0.15">
      <c r="A42" s="277" t="s">
        <v>100</v>
      </c>
      <c r="B42" s="278"/>
      <c r="C42" s="278"/>
      <c r="D42" s="278"/>
      <c r="E42" s="278"/>
      <c r="F42" s="278"/>
      <c r="G42" s="279"/>
      <c r="H42" s="283" t="s">
        <v>101</v>
      </c>
      <c r="I42" s="284"/>
      <c r="J42" s="284"/>
      <c r="K42" s="284"/>
      <c r="L42" s="284"/>
      <c r="M42" s="284"/>
      <c r="N42" s="284"/>
      <c r="O42" s="284"/>
      <c r="P42" s="284" t="s">
        <v>102</v>
      </c>
      <c r="Q42" s="284"/>
      <c r="R42" s="284"/>
      <c r="S42" s="284"/>
      <c r="T42" s="284"/>
      <c r="U42" s="284"/>
      <c r="V42" s="284"/>
      <c r="W42" s="284"/>
      <c r="X42" s="284" t="s">
        <v>103</v>
      </c>
      <c r="Y42" s="284"/>
      <c r="Z42" s="284"/>
      <c r="AA42" s="284"/>
      <c r="AB42" s="284"/>
      <c r="AC42" s="284"/>
      <c r="AD42" s="284"/>
      <c r="AE42" s="287"/>
      <c r="AF42" s="172"/>
      <c r="AG42" s="290"/>
      <c r="AH42" s="290"/>
      <c r="AI42" s="290"/>
      <c r="AJ42" s="290"/>
      <c r="AK42" s="290"/>
      <c r="AL42" s="290"/>
      <c r="AM42" s="290"/>
      <c r="AN42" s="290"/>
      <c r="AO42" s="290"/>
      <c r="AP42" s="290"/>
      <c r="AQ42" s="290"/>
      <c r="AR42" s="290"/>
      <c r="AS42" s="290"/>
      <c r="AT42" s="290"/>
      <c r="AU42" s="290"/>
      <c r="AV42" s="290"/>
      <c r="AW42" s="290"/>
      <c r="AX42" s="173"/>
      <c r="AY42" s="174"/>
    </row>
    <row r="43" spans="1:52" ht="13.5" customHeight="1" x14ac:dyDescent="0.2">
      <c r="A43" s="280"/>
      <c r="B43" s="281"/>
      <c r="C43" s="281"/>
      <c r="D43" s="281"/>
      <c r="E43" s="281"/>
      <c r="F43" s="281"/>
      <c r="G43" s="282"/>
      <c r="H43" s="285"/>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8"/>
      <c r="AF43" s="175"/>
      <c r="AG43" s="291" t="s">
        <v>122</v>
      </c>
      <c r="AH43" s="291"/>
      <c r="AI43" s="291"/>
      <c r="AJ43" s="291"/>
      <c r="AK43" s="291"/>
      <c r="AL43" s="291"/>
      <c r="AM43" s="291"/>
      <c r="AN43" s="291"/>
      <c r="AO43" s="291"/>
      <c r="AP43" s="291"/>
      <c r="AQ43" s="291"/>
      <c r="AR43" s="291"/>
      <c r="AS43" s="291"/>
      <c r="AT43" s="291"/>
      <c r="AU43" s="291"/>
      <c r="AV43" s="291"/>
      <c r="AW43" s="291"/>
      <c r="AX43" s="164"/>
      <c r="AY43" s="176"/>
    </row>
    <row r="44" spans="1:52" ht="13.5" customHeight="1" x14ac:dyDescent="0.2">
      <c r="A44" s="293">
        <v>45627</v>
      </c>
      <c r="B44" s="294"/>
      <c r="C44" s="294"/>
      <c r="D44" s="294"/>
      <c r="E44" s="294"/>
      <c r="F44" s="294"/>
      <c r="G44" s="295"/>
      <c r="H44" s="285"/>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8"/>
      <c r="AF44" s="175"/>
      <c r="AG44" s="292"/>
      <c r="AH44" s="292"/>
      <c r="AI44" s="292"/>
      <c r="AJ44" s="292"/>
      <c r="AK44" s="292"/>
      <c r="AL44" s="292"/>
      <c r="AM44" s="292"/>
      <c r="AN44" s="292"/>
      <c r="AO44" s="292"/>
      <c r="AP44" s="292"/>
      <c r="AQ44" s="292"/>
      <c r="AR44" s="292"/>
      <c r="AS44" s="292"/>
      <c r="AT44" s="292"/>
      <c r="AU44" s="292"/>
      <c r="AV44" s="292"/>
      <c r="AW44" s="292"/>
      <c r="AX44" s="164"/>
      <c r="AY44" s="176"/>
    </row>
    <row r="45" spans="1:52" ht="13.5" customHeight="1" x14ac:dyDescent="0.15">
      <c r="A45" s="296"/>
      <c r="B45" s="297"/>
      <c r="C45" s="297"/>
      <c r="D45" s="297"/>
      <c r="E45" s="297"/>
      <c r="F45" s="297"/>
      <c r="G45" s="298"/>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89"/>
      <c r="AF45" s="175"/>
      <c r="AG45" s="206" t="s">
        <v>121</v>
      </c>
      <c r="AH45" s="206"/>
      <c r="AI45" s="206"/>
      <c r="AJ45" s="206"/>
      <c r="AK45" s="206"/>
      <c r="AL45" s="206"/>
      <c r="AM45" s="206"/>
      <c r="AN45" s="206"/>
      <c r="AO45" s="206"/>
      <c r="AP45" s="206"/>
      <c r="AQ45" s="206"/>
      <c r="AR45" s="206"/>
      <c r="AS45" s="206"/>
      <c r="AT45" s="206"/>
      <c r="AU45" s="206"/>
      <c r="AV45" s="206"/>
      <c r="AW45" s="206"/>
      <c r="AX45" s="177"/>
      <c r="AY45" s="178"/>
    </row>
    <row r="46" spans="1:52" ht="13.5" customHeight="1" x14ac:dyDescent="0.15">
      <c r="A46" s="257" t="s">
        <v>104</v>
      </c>
      <c r="B46" s="258"/>
      <c r="C46" s="258"/>
      <c r="D46" s="258"/>
      <c r="E46" s="258"/>
      <c r="F46" s="258"/>
      <c r="G46" s="258"/>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3"/>
      <c r="AF46" s="175"/>
      <c r="AG46" s="206" t="s">
        <v>120</v>
      </c>
      <c r="AH46" s="206"/>
      <c r="AI46" s="206"/>
      <c r="AJ46" s="206"/>
      <c r="AK46" s="206"/>
      <c r="AL46" s="206"/>
      <c r="AM46" s="206"/>
      <c r="AN46" s="206"/>
      <c r="AO46" s="206"/>
      <c r="AP46" s="206"/>
      <c r="AQ46" s="206"/>
      <c r="AR46" s="206"/>
      <c r="AS46" s="206"/>
      <c r="AT46" s="206"/>
      <c r="AU46" s="206"/>
      <c r="AV46" s="206"/>
      <c r="AW46" s="206"/>
      <c r="AX46" s="177"/>
      <c r="AY46" s="178"/>
    </row>
    <row r="47" spans="1:52" ht="13.5" customHeight="1" x14ac:dyDescent="0.15">
      <c r="A47" s="259"/>
      <c r="B47" s="260"/>
      <c r="C47" s="260"/>
      <c r="D47" s="260"/>
      <c r="E47" s="260"/>
      <c r="F47" s="260"/>
      <c r="G47" s="260"/>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4"/>
      <c r="AF47" s="175"/>
      <c r="AG47" s="206" t="s">
        <v>119</v>
      </c>
      <c r="AH47" s="206"/>
      <c r="AI47" s="206"/>
      <c r="AJ47" s="206"/>
      <c r="AK47" s="206"/>
      <c r="AL47" s="206"/>
      <c r="AM47" s="206"/>
      <c r="AN47" s="206"/>
      <c r="AO47" s="206"/>
      <c r="AP47" s="206"/>
      <c r="AQ47" s="206"/>
      <c r="AR47" s="206"/>
      <c r="AS47" s="206"/>
      <c r="AT47" s="206"/>
      <c r="AU47" s="206"/>
      <c r="AV47" s="206"/>
      <c r="AW47" s="206"/>
      <c r="AX47" s="177"/>
      <c r="AY47" s="178"/>
    </row>
    <row r="48" spans="1:52" ht="13.5" customHeight="1" x14ac:dyDescent="0.15">
      <c r="A48" s="179"/>
      <c r="B48" s="180"/>
      <c r="C48" s="180"/>
      <c r="D48" s="180"/>
      <c r="E48" s="180"/>
      <c r="F48" s="180"/>
      <c r="G48" s="181"/>
      <c r="H48" s="182"/>
      <c r="I48" s="180"/>
      <c r="J48" s="180"/>
      <c r="K48" s="180"/>
      <c r="L48" s="180"/>
      <c r="M48" s="180"/>
      <c r="N48" s="180"/>
      <c r="O48" s="181"/>
      <c r="P48" s="180"/>
      <c r="Q48" s="180"/>
      <c r="R48" s="180"/>
      <c r="S48" s="180"/>
      <c r="T48" s="180"/>
      <c r="U48" s="180"/>
      <c r="V48" s="180"/>
      <c r="W48" s="180"/>
      <c r="X48" s="182"/>
      <c r="Y48" s="180"/>
      <c r="Z48" s="180"/>
      <c r="AA48" s="180"/>
      <c r="AB48" s="180"/>
      <c r="AC48" s="180"/>
      <c r="AD48" s="180"/>
      <c r="AE48" s="183"/>
      <c r="AF48" s="175"/>
      <c r="AG48" s="206" t="s">
        <v>118</v>
      </c>
      <c r="AH48" s="206"/>
      <c r="AI48" s="206"/>
      <c r="AJ48" s="206"/>
      <c r="AK48" s="206"/>
      <c r="AL48" s="206"/>
      <c r="AM48" s="206"/>
      <c r="AN48" s="206"/>
      <c r="AO48" s="206"/>
      <c r="AP48" s="206"/>
      <c r="AQ48" s="206"/>
      <c r="AR48" s="206"/>
      <c r="AS48" s="206"/>
      <c r="AT48" s="206"/>
      <c r="AU48" s="206"/>
      <c r="AV48" s="206"/>
      <c r="AW48" s="206"/>
      <c r="AX48" s="177"/>
      <c r="AY48" s="178"/>
    </row>
    <row r="49" spans="1:51" ht="13.5" customHeight="1" x14ac:dyDescent="0.15">
      <c r="A49" s="245" t="s">
        <v>105</v>
      </c>
      <c r="B49" s="246"/>
      <c r="C49" s="246"/>
      <c r="D49" s="246"/>
      <c r="E49" s="246"/>
      <c r="F49" s="246"/>
      <c r="G49" s="246"/>
      <c r="H49" s="265"/>
      <c r="I49" s="266"/>
      <c r="J49" s="266"/>
      <c r="K49" s="266"/>
      <c r="L49" s="266"/>
      <c r="M49" s="266"/>
      <c r="N49" s="266"/>
      <c r="O49" s="266"/>
      <c r="P49" s="249"/>
      <c r="Q49" s="249"/>
      <c r="R49" s="249"/>
      <c r="S49" s="249"/>
      <c r="T49" s="249"/>
      <c r="U49" s="249"/>
      <c r="V49" s="249"/>
      <c r="W49" s="249"/>
      <c r="X49" s="251"/>
      <c r="Y49" s="252"/>
      <c r="Z49" s="252"/>
      <c r="AA49" s="252"/>
      <c r="AB49" s="252"/>
      <c r="AC49" s="252"/>
      <c r="AD49" s="252"/>
      <c r="AE49" s="253"/>
      <c r="AF49" s="175"/>
      <c r="AG49" s="206" t="s">
        <v>116</v>
      </c>
      <c r="AH49" s="206"/>
      <c r="AI49" s="206"/>
      <c r="AJ49" s="206"/>
      <c r="AK49" s="206"/>
      <c r="AL49" s="206"/>
      <c r="AM49" s="206"/>
      <c r="AN49" s="206"/>
      <c r="AO49" s="206"/>
      <c r="AP49" s="206"/>
      <c r="AQ49" s="206"/>
      <c r="AR49" s="206"/>
      <c r="AS49" s="206"/>
      <c r="AT49" s="206"/>
      <c r="AU49" s="206"/>
      <c r="AV49" s="206"/>
      <c r="AW49" s="206"/>
      <c r="AX49" s="177"/>
      <c r="AY49" s="178"/>
    </row>
    <row r="50" spans="1:51" ht="13.5" customHeight="1" x14ac:dyDescent="0.15">
      <c r="A50" s="247"/>
      <c r="B50" s="248"/>
      <c r="C50" s="248"/>
      <c r="D50" s="248"/>
      <c r="E50" s="248"/>
      <c r="F50" s="248"/>
      <c r="G50" s="248"/>
      <c r="H50" s="267"/>
      <c r="I50" s="267"/>
      <c r="J50" s="267"/>
      <c r="K50" s="267"/>
      <c r="L50" s="267"/>
      <c r="M50" s="267"/>
      <c r="N50" s="267"/>
      <c r="O50" s="267"/>
      <c r="P50" s="250"/>
      <c r="Q50" s="250"/>
      <c r="R50" s="250"/>
      <c r="S50" s="250"/>
      <c r="T50" s="250"/>
      <c r="U50" s="250"/>
      <c r="V50" s="250"/>
      <c r="W50" s="250"/>
      <c r="X50" s="254"/>
      <c r="Y50" s="255"/>
      <c r="Z50" s="255"/>
      <c r="AA50" s="255"/>
      <c r="AB50" s="255"/>
      <c r="AC50" s="255"/>
      <c r="AD50" s="255"/>
      <c r="AE50" s="256"/>
      <c r="AF50" s="175"/>
      <c r="AG50" s="206" t="s">
        <v>117</v>
      </c>
      <c r="AH50" s="206"/>
      <c r="AI50" s="206"/>
      <c r="AJ50" s="206"/>
      <c r="AK50" s="206"/>
      <c r="AL50" s="206"/>
      <c r="AM50" s="206"/>
      <c r="AN50" s="206"/>
      <c r="AO50" s="206"/>
      <c r="AP50" s="206"/>
      <c r="AQ50" s="206"/>
      <c r="AR50" s="206"/>
      <c r="AS50" s="206"/>
      <c r="AT50" s="206"/>
      <c r="AU50" s="206"/>
      <c r="AV50" s="206"/>
      <c r="AW50" s="206"/>
      <c r="AX50" s="177"/>
      <c r="AY50" s="178"/>
    </row>
    <row r="51" spans="1:51" ht="13.5" customHeight="1" x14ac:dyDescent="0.15">
      <c r="A51" s="257" t="s">
        <v>106</v>
      </c>
      <c r="B51" s="258"/>
      <c r="C51" s="258"/>
      <c r="D51" s="258"/>
      <c r="E51" s="258"/>
      <c r="F51" s="258"/>
      <c r="G51" s="258"/>
      <c r="H51" s="261"/>
      <c r="I51" s="261"/>
      <c r="J51" s="261"/>
      <c r="K51" s="261"/>
      <c r="L51" s="261"/>
      <c r="M51" s="261"/>
      <c r="N51" s="261"/>
      <c r="O51" s="261"/>
      <c r="P51" s="261"/>
      <c r="Q51" s="261"/>
      <c r="R51" s="261"/>
      <c r="S51" s="261"/>
      <c r="T51" s="261"/>
      <c r="U51" s="261"/>
      <c r="V51" s="261"/>
      <c r="W51" s="261"/>
      <c r="X51" s="261" t="str">
        <f>IF(P51="","",P51-H51)</f>
        <v/>
      </c>
      <c r="Y51" s="261"/>
      <c r="Z51" s="261"/>
      <c r="AA51" s="261"/>
      <c r="AB51" s="261"/>
      <c r="AC51" s="261"/>
      <c r="AD51" s="261"/>
      <c r="AE51" s="263"/>
      <c r="AF51" s="175"/>
      <c r="AG51" s="206"/>
      <c r="AH51" s="206"/>
      <c r="AI51" s="206"/>
      <c r="AJ51" s="206"/>
      <c r="AK51" s="206"/>
      <c r="AL51" s="206"/>
      <c r="AM51" s="206"/>
      <c r="AN51" s="206"/>
      <c r="AO51" s="206"/>
      <c r="AP51" s="206"/>
      <c r="AQ51" s="206"/>
      <c r="AR51" s="206"/>
      <c r="AS51" s="206"/>
      <c r="AT51" s="206"/>
      <c r="AU51" s="206"/>
      <c r="AV51" s="206"/>
      <c r="AW51" s="206"/>
      <c r="AX51" s="177"/>
      <c r="AY51" s="178"/>
    </row>
    <row r="52" spans="1:51" ht="13.5" customHeight="1" x14ac:dyDescent="0.15">
      <c r="A52" s="259"/>
      <c r="B52" s="260"/>
      <c r="C52" s="260"/>
      <c r="D52" s="260"/>
      <c r="E52" s="260"/>
      <c r="F52" s="260"/>
      <c r="G52" s="260"/>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4"/>
      <c r="AF52" s="175"/>
      <c r="AG52" s="206"/>
      <c r="AH52" s="206"/>
      <c r="AI52" s="206"/>
      <c r="AJ52" s="206"/>
      <c r="AK52" s="206"/>
      <c r="AL52" s="206"/>
      <c r="AM52" s="206"/>
      <c r="AN52" s="206"/>
      <c r="AO52" s="206"/>
      <c r="AP52" s="206"/>
      <c r="AQ52" s="206"/>
      <c r="AR52" s="206"/>
      <c r="AS52" s="206"/>
      <c r="AT52" s="206"/>
      <c r="AU52" s="206"/>
      <c r="AV52" s="206"/>
      <c r="AW52" s="206"/>
      <c r="AX52" s="177"/>
      <c r="AY52" s="178"/>
    </row>
    <row r="53" spans="1:51" ht="13.5" customHeight="1" x14ac:dyDescent="0.15">
      <c r="A53" s="179"/>
      <c r="B53" s="180"/>
      <c r="C53" s="180"/>
      <c r="D53" s="180"/>
      <c r="E53" s="180"/>
      <c r="F53" s="180"/>
      <c r="G53" s="181"/>
      <c r="H53" s="182"/>
      <c r="I53" s="180"/>
      <c r="J53" s="180"/>
      <c r="K53" s="180"/>
      <c r="L53" s="180"/>
      <c r="M53" s="180"/>
      <c r="N53" s="180"/>
      <c r="O53" s="181"/>
      <c r="P53" s="180"/>
      <c r="Q53" s="180"/>
      <c r="R53" s="180"/>
      <c r="S53" s="180"/>
      <c r="T53" s="180"/>
      <c r="U53" s="180"/>
      <c r="V53" s="180"/>
      <c r="W53" s="180"/>
      <c r="X53" s="182"/>
      <c r="Y53" s="180"/>
      <c r="Z53" s="180"/>
      <c r="AA53" s="180"/>
      <c r="AB53" s="180"/>
      <c r="AC53" s="180"/>
      <c r="AD53" s="180"/>
      <c r="AE53" s="183"/>
      <c r="AF53" s="175"/>
      <c r="AG53" s="206"/>
      <c r="AH53" s="206"/>
      <c r="AI53" s="206"/>
      <c r="AJ53" s="206"/>
      <c r="AK53" s="206"/>
      <c r="AL53" s="206"/>
      <c r="AM53" s="206"/>
      <c r="AN53" s="206"/>
      <c r="AO53" s="206"/>
      <c r="AP53" s="206"/>
      <c r="AQ53" s="206"/>
      <c r="AR53" s="206"/>
      <c r="AS53" s="206"/>
      <c r="AT53" s="206"/>
      <c r="AU53" s="206"/>
      <c r="AV53" s="206"/>
      <c r="AW53" s="206"/>
      <c r="AX53" s="177"/>
      <c r="AY53" s="178"/>
    </row>
    <row r="54" spans="1:51" ht="13.5" customHeight="1" x14ac:dyDescent="0.15">
      <c r="A54" s="245" t="s">
        <v>105</v>
      </c>
      <c r="B54" s="246"/>
      <c r="C54" s="246"/>
      <c r="D54" s="246"/>
      <c r="E54" s="246"/>
      <c r="F54" s="246"/>
      <c r="G54" s="246"/>
      <c r="H54" s="249" t="str">
        <f>IF(H51="","",ROUNDDOWN(H51*5/105,0))</f>
        <v/>
      </c>
      <c r="I54" s="249"/>
      <c r="J54" s="249"/>
      <c r="K54" s="249"/>
      <c r="L54" s="249"/>
      <c r="M54" s="249"/>
      <c r="N54" s="249"/>
      <c r="O54" s="249"/>
      <c r="P54" s="249" t="str">
        <f>IF(P51="","",ROUNDDOWN(P51*5/105,0))</f>
        <v/>
      </c>
      <c r="Q54" s="249"/>
      <c r="R54" s="249"/>
      <c r="S54" s="249"/>
      <c r="T54" s="249"/>
      <c r="U54" s="249"/>
      <c r="V54" s="249"/>
      <c r="W54" s="249"/>
      <c r="X54" s="251" t="str">
        <f>IF(P54="","",P54-H54)</f>
        <v/>
      </c>
      <c r="Y54" s="252"/>
      <c r="Z54" s="252"/>
      <c r="AA54" s="252"/>
      <c r="AB54" s="252"/>
      <c r="AC54" s="252"/>
      <c r="AD54" s="252"/>
      <c r="AE54" s="253"/>
      <c r="AF54" s="175"/>
      <c r="AG54" s="206"/>
      <c r="AH54" s="206"/>
      <c r="AI54" s="206"/>
      <c r="AJ54" s="206"/>
      <c r="AK54" s="206"/>
      <c r="AL54" s="206"/>
      <c r="AM54" s="206"/>
      <c r="AN54" s="206"/>
      <c r="AO54" s="206"/>
      <c r="AP54" s="206"/>
      <c r="AQ54" s="206"/>
      <c r="AR54" s="206"/>
      <c r="AS54" s="206"/>
      <c r="AT54" s="206"/>
      <c r="AU54" s="206"/>
      <c r="AV54" s="206"/>
      <c r="AW54" s="206"/>
      <c r="AX54" s="177"/>
      <c r="AY54" s="178"/>
    </row>
    <row r="55" spans="1:51" ht="13.5" customHeight="1" x14ac:dyDescent="0.15">
      <c r="A55" s="247"/>
      <c r="B55" s="248"/>
      <c r="C55" s="248"/>
      <c r="D55" s="248"/>
      <c r="E55" s="248"/>
      <c r="F55" s="248"/>
      <c r="G55" s="248"/>
      <c r="H55" s="250"/>
      <c r="I55" s="250"/>
      <c r="J55" s="250"/>
      <c r="K55" s="250"/>
      <c r="L55" s="250"/>
      <c r="M55" s="250"/>
      <c r="N55" s="250"/>
      <c r="O55" s="250"/>
      <c r="P55" s="250"/>
      <c r="Q55" s="250"/>
      <c r="R55" s="250"/>
      <c r="S55" s="250"/>
      <c r="T55" s="250"/>
      <c r="U55" s="250"/>
      <c r="V55" s="250"/>
      <c r="W55" s="250"/>
      <c r="X55" s="254"/>
      <c r="Y55" s="255"/>
      <c r="Z55" s="255"/>
      <c r="AA55" s="255"/>
      <c r="AB55" s="255"/>
      <c r="AC55" s="255"/>
      <c r="AD55" s="255"/>
      <c r="AE55" s="256"/>
      <c r="AF55" s="175"/>
      <c r="AG55" s="206"/>
      <c r="AH55" s="206"/>
      <c r="AI55" s="206"/>
      <c r="AJ55" s="206"/>
      <c r="AK55" s="206"/>
      <c r="AL55" s="206"/>
      <c r="AM55" s="206"/>
      <c r="AN55" s="206"/>
      <c r="AO55" s="206"/>
      <c r="AP55" s="206"/>
      <c r="AQ55" s="206"/>
      <c r="AR55" s="206"/>
      <c r="AS55" s="206"/>
      <c r="AT55" s="206"/>
      <c r="AU55" s="206"/>
      <c r="AV55" s="206"/>
      <c r="AW55" s="206"/>
      <c r="AX55" s="177"/>
      <c r="AY55" s="178"/>
    </row>
    <row r="56" spans="1:51" ht="13.5" customHeight="1" x14ac:dyDescent="0.15">
      <c r="A56" s="211" t="s">
        <v>107</v>
      </c>
      <c r="B56" s="212"/>
      <c r="C56" s="212"/>
      <c r="D56" s="212"/>
      <c r="E56" s="212"/>
      <c r="F56" s="212"/>
      <c r="G56" s="212"/>
      <c r="H56" s="215" t="s">
        <v>108</v>
      </c>
      <c r="I56" s="216"/>
      <c r="J56" s="216"/>
      <c r="K56" s="216"/>
      <c r="L56" s="216"/>
      <c r="M56" s="216"/>
      <c r="N56" s="216"/>
      <c r="O56" s="217"/>
      <c r="P56" s="224" t="s">
        <v>109</v>
      </c>
      <c r="Q56" s="225"/>
      <c r="R56" s="225"/>
      <c r="S56" s="225"/>
      <c r="T56" s="225"/>
      <c r="U56" s="226"/>
      <c r="V56" s="233" t="s">
        <v>110</v>
      </c>
      <c r="W56" s="234"/>
      <c r="X56" s="234"/>
      <c r="Y56" s="234"/>
      <c r="Z56" s="234"/>
      <c r="AA56" s="234"/>
      <c r="AB56" s="234"/>
      <c r="AC56" s="234"/>
      <c r="AD56" s="234"/>
      <c r="AE56" s="235"/>
      <c r="AF56" s="175"/>
      <c r="AG56" s="206"/>
      <c r="AH56" s="206"/>
      <c r="AI56" s="206"/>
      <c r="AJ56" s="206"/>
      <c r="AK56" s="206"/>
      <c r="AL56" s="206"/>
      <c r="AM56" s="206"/>
      <c r="AN56" s="206"/>
      <c r="AO56" s="206"/>
      <c r="AP56" s="206"/>
      <c r="AQ56" s="206"/>
      <c r="AR56" s="206"/>
      <c r="AS56" s="206"/>
      <c r="AT56" s="206"/>
      <c r="AU56" s="206"/>
      <c r="AV56" s="206"/>
      <c r="AW56" s="206"/>
      <c r="AX56" s="177"/>
      <c r="AY56" s="178"/>
    </row>
    <row r="57" spans="1:51" ht="13.5" customHeight="1" x14ac:dyDescent="0.15">
      <c r="A57" s="211"/>
      <c r="B57" s="212"/>
      <c r="C57" s="212"/>
      <c r="D57" s="212"/>
      <c r="E57" s="212"/>
      <c r="F57" s="212"/>
      <c r="G57" s="212"/>
      <c r="H57" s="218"/>
      <c r="I57" s="219"/>
      <c r="J57" s="219"/>
      <c r="K57" s="219"/>
      <c r="L57" s="219"/>
      <c r="M57" s="219"/>
      <c r="N57" s="219"/>
      <c r="O57" s="220"/>
      <c r="P57" s="227"/>
      <c r="Q57" s="228"/>
      <c r="R57" s="228"/>
      <c r="S57" s="228"/>
      <c r="T57" s="228"/>
      <c r="U57" s="229"/>
      <c r="V57" s="236"/>
      <c r="W57" s="237"/>
      <c r="X57" s="237"/>
      <c r="Y57" s="237"/>
      <c r="Z57" s="237"/>
      <c r="AA57" s="237"/>
      <c r="AB57" s="237"/>
      <c r="AC57" s="237"/>
      <c r="AD57" s="237"/>
      <c r="AE57" s="238"/>
      <c r="AF57" s="175"/>
      <c r="AG57" s="206"/>
      <c r="AH57" s="206"/>
      <c r="AI57" s="206"/>
      <c r="AJ57" s="206"/>
      <c r="AK57" s="206"/>
      <c r="AL57" s="206"/>
      <c r="AM57" s="206"/>
      <c r="AN57" s="206"/>
      <c r="AO57" s="206"/>
      <c r="AP57" s="206"/>
      <c r="AQ57" s="206"/>
      <c r="AR57" s="206"/>
      <c r="AS57" s="206"/>
      <c r="AT57" s="206"/>
      <c r="AU57" s="206"/>
      <c r="AV57" s="206"/>
      <c r="AW57" s="206"/>
      <c r="AX57" s="177"/>
      <c r="AY57" s="178"/>
    </row>
    <row r="58" spans="1:51" ht="13.5" customHeight="1" x14ac:dyDescent="0.15">
      <c r="A58" s="211"/>
      <c r="B58" s="212"/>
      <c r="C58" s="212"/>
      <c r="D58" s="212"/>
      <c r="E58" s="212"/>
      <c r="F58" s="212"/>
      <c r="G58" s="212"/>
      <c r="H58" s="218"/>
      <c r="I58" s="219"/>
      <c r="J58" s="219"/>
      <c r="K58" s="219"/>
      <c r="L58" s="219"/>
      <c r="M58" s="219"/>
      <c r="N58" s="219"/>
      <c r="O58" s="220"/>
      <c r="P58" s="227"/>
      <c r="Q58" s="228"/>
      <c r="R58" s="228"/>
      <c r="S58" s="228"/>
      <c r="T58" s="228"/>
      <c r="U58" s="229"/>
      <c r="V58" s="239"/>
      <c r="W58" s="240"/>
      <c r="X58" s="240"/>
      <c r="Y58" s="240"/>
      <c r="Z58" s="240"/>
      <c r="AA58" s="240"/>
      <c r="AB58" s="240"/>
      <c r="AC58" s="240"/>
      <c r="AD58" s="240"/>
      <c r="AE58" s="241"/>
      <c r="AF58" s="175"/>
      <c r="AG58" s="206"/>
      <c r="AH58" s="206"/>
      <c r="AI58" s="206"/>
      <c r="AJ58" s="206"/>
      <c r="AK58" s="206"/>
      <c r="AL58" s="206"/>
      <c r="AM58" s="206"/>
      <c r="AN58" s="206"/>
      <c r="AO58" s="206"/>
      <c r="AP58" s="206"/>
      <c r="AQ58" s="206"/>
      <c r="AR58" s="206"/>
      <c r="AS58" s="206"/>
      <c r="AT58" s="206"/>
      <c r="AU58" s="206"/>
      <c r="AV58" s="206"/>
      <c r="AW58" s="206"/>
      <c r="AX58" s="177"/>
      <c r="AY58" s="178"/>
    </row>
    <row r="59" spans="1:51" ht="13.5" customHeight="1" thickBot="1" x14ac:dyDescent="0.2">
      <c r="A59" s="213"/>
      <c r="B59" s="214"/>
      <c r="C59" s="214"/>
      <c r="D59" s="214"/>
      <c r="E59" s="214"/>
      <c r="F59" s="214"/>
      <c r="G59" s="214"/>
      <c r="H59" s="221"/>
      <c r="I59" s="222"/>
      <c r="J59" s="222"/>
      <c r="K59" s="222"/>
      <c r="L59" s="222"/>
      <c r="M59" s="222"/>
      <c r="N59" s="222"/>
      <c r="O59" s="223"/>
      <c r="P59" s="230"/>
      <c r="Q59" s="231"/>
      <c r="R59" s="231"/>
      <c r="S59" s="231"/>
      <c r="T59" s="231"/>
      <c r="U59" s="232"/>
      <c r="V59" s="242"/>
      <c r="W59" s="243"/>
      <c r="X59" s="243"/>
      <c r="Y59" s="243"/>
      <c r="Z59" s="243"/>
      <c r="AA59" s="243"/>
      <c r="AB59" s="243"/>
      <c r="AC59" s="243"/>
      <c r="AD59" s="243"/>
      <c r="AE59" s="244"/>
      <c r="AF59" s="175"/>
      <c r="AG59" s="206"/>
      <c r="AH59" s="206"/>
      <c r="AI59" s="206"/>
      <c r="AJ59" s="206"/>
      <c r="AK59" s="206"/>
      <c r="AL59" s="206"/>
      <c r="AM59" s="206"/>
      <c r="AN59" s="206"/>
      <c r="AO59" s="206"/>
      <c r="AP59" s="206"/>
      <c r="AQ59" s="206"/>
      <c r="AR59" s="206"/>
      <c r="AS59" s="206"/>
      <c r="AT59" s="206"/>
      <c r="AU59" s="206"/>
      <c r="AV59" s="206"/>
      <c r="AW59" s="206"/>
      <c r="AX59" s="177"/>
      <c r="AY59" s="178"/>
    </row>
    <row r="60" spans="1:51" ht="13.5" customHeight="1" x14ac:dyDescent="0.1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5"/>
      <c r="AG60" s="206"/>
      <c r="AH60" s="206"/>
      <c r="AI60" s="206"/>
      <c r="AJ60" s="206"/>
      <c r="AK60" s="206"/>
      <c r="AL60" s="206"/>
      <c r="AM60" s="206"/>
      <c r="AN60" s="206"/>
      <c r="AO60" s="206"/>
      <c r="AP60" s="206"/>
      <c r="AQ60" s="206"/>
      <c r="AR60" s="206"/>
      <c r="AS60" s="206"/>
      <c r="AT60" s="206"/>
      <c r="AU60" s="206"/>
      <c r="AV60" s="206"/>
      <c r="AW60" s="206"/>
      <c r="AX60" s="177"/>
      <c r="AY60" s="178"/>
    </row>
    <row r="61" spans="1:51" ht="13.5" customHeight="1" x14ac:dyDescent="0.15">
      <c r="A61" s="177"/>
      <c r="B61" s="177"/>
      <c r="C61" s="177"/>
      <c r="D61" s="177"/>
      <c r="E61" s="210" t="s">
        <v>111</v>
      </c>
      <c r="F61" s="210"/>
      <c r="G61" s="210"/>
      <c r="H61" s="210"/>
      <c r="I61" s="210"/>
      <c r="J61" s="177"/>
      <c r="K61" s="177"/>
      <c r="L61" s="177"/>
      <c r="M61" s="177"/>
      <c r="N61" s="177"/>
      <c r="O61" s="177"/>
      <c r="P61" s="157"/>
      <c r="Q61" s="177"/>
      <c r="R61" s="177"/>
      <c r="S61" s="177"/>
      <c r="T61" s="177"/>
      <c r="U61" s="177"/>
      <c r="V61" s="177"/>
      <c r="W61" s="177"/>
      <c r="X61" s="177"/>
      <c r="Y61" s="177"/>
      <c r="Z61" s="177"/>
      <c r="AA61" s="177"/>
      <c r="AB61" s="177"/>
      <c r="AC61" s="177"/>
      <c r="AD61" s="177"/>
      <c r="AE61" s="177"/>
      <c r="AF61" s="175"/>
      <c r="AG61" s="206"/>
      <c r="AH61" s="206"/>
      <c r="AI61" s="206"/>
      <c r="AJ61" s="206"/>
      <c r="AK61" s="206"/>
      <c r="AL61" s="206"/>
      <c r="AM61" s="206"/>
      <c r="AN61" s="206"/>
      <c r="AO61" s="206"/>
      <c r="AP61" s="206"/>
      <c r="AQ61" s="206"/>
      <c r="AR61" s="206"/>
      <c r="AS61" s="206"/>
      <c r="AT61" s="206"/>
      <c r="AU61" s="206"/>
      <c r="AV61" s="206"/>
      <c r="AW61" s="206"/>
      <c r="AX61" s="177"/>
      <c r="AY61" s="178"/>
    </row>
    <row r="62" spans="1:51" ht="13.5" customHeight="1" x14ac:dyDescent="0.1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5"/>
      <c r="AG62" s="206"/>
      <c r="AH62" s="206"/>
      <c r="AI62" s="206"/>
      <c r="AJ62" s="206"/>
      <c r="AK62" s="206"/>
      <c r="AL62" s="206"/>
      <c r="AM62" s="206"/>
      <c r="AN62" s="206"/>
      <c r="AO62" s="206"/>
      <c r="AP62" s="206"/>
      <c r="AQ62" s="206"/>
      <c r="AR62" s="206"/>
      <c r="AS62" s="206"/>
      <c r="AT62" s="206"/>
      <c r="AU62" s="206"/>
      <c r="AV62" s="206"/>
      <c r="AW62" s="206"/>
      <c r="AX62" s="177"/>
      <c r="AY62" s="178"/>
    </row>
    <row r="63" spans="1:51" ht="13.5" customHeight="1" x14ac:dyDescent="0.15">
      <c r="A63" s="177"/>
      <c r="B63" s="177"/>
      <c r="C63" s="184"/>
      <c r="D63" s="184"/>
      <c r="E63" s="209"/>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177"/>
      <c r="AE63" s="177"/>
      <c r="AF63" s="175"/>
      <c r="AG63" s="206"/>
      <c r="AH63" s="206"/>
      <c r="AI63" s="206"/>
      <c r="AJ63" s="206"/>
      <c r="AK63" s="206"/>
      <c r="AL63" s="206"/>
      <c r="AM63" s="206"/>
      <c r="AN63" s="206"/>
      <c r="AO63" s="206"/>
      <c r="AP63" s="206"/>
      <c r="AQ63" s="206"/>
      <c r="AR63" s="206"/>
      <c r="AS63" s="206"/>
      <c r="AT63" s="206"/>
      <c r="AU63" s="206"/>
      <c r="AV63" s="206"/>
      <c r="AW63" s="206"/>
      <c r="AX63" s="177"/>
      <c r="AY63" s="178"/>
    </row>
    <row r="64" spans="1:51" ht="13.5" customHeight="1" x14ac:dyDescent="0.15">
      <c r="A64" s="177"/>
      <c r="B64" s="177"/>
      <c r="C64" s="185"/>
      <c r="D64" s="185"/>
      <c r="E64" s="209"/>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177"/>
      <c r="AE64" s="177"/>
      <c r="AF64" s="175"/>
      <c r="AG64" s="206"/>
      <c r="AH64" s="206"/>
      <c r="AI64" s="206"/>
      <c r="AJ64" s="206"/>
      <c r="AK64" s="206"/>
      <c r="AL64" s="206"/>
      <c r="AM64" s="206"/>
      <c r="AN64" s="206"/>
      <c r="AO64" s="206"/>
      <c r="AP64" s="206"/>
      <c r="AQ64" s="206"/>
      <c r="AR64" s="206"/>
      <c r="AS64" s="206"/>
      <c r="AT64" s="206"/>
      <c r="AU64" s="206"/>
      <c r="AV64" s="206"/>
      <c r="AW64" s="206"/>
      <c r="AX64" s="177"/>
      <c r="AY64" s="178"/>
    </row>
    <row r="65" spans="1:51" ht="13.5" customHeight="1" x14ac:dyDescent="0.15">
      <c r="A65" s="177"/>
      <c r="B65" s="177"/>
      <c r="C65" s="185"/>
      <c r="D65" s="185"/>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177"/>
      <c r="AE65" s="177"/>
      <c r="AF65" s="175"/>
      <c r="AG65" s="206"/>
      <c r="AH65" s="206"/>
      <c r="AI65" s="206"/>
      <c r="AJ65" s="206"/>
      <c r="AK65" s="206"/>
      <c r="AL65" s="206"/>
      <c r="AM65" s="206"/>
      <c r="AN65" s="206"/>
      <c r="AO65" s="206"/>
      <c r="AP65" s="206"/>
      <c r="AQ65" s="206"/>
      <c r="AR65" s="206"/>
      <c r="AS65" s="206"/>
      <c r="AT65" s="206"/>
      <c r="AU65" s="206"/>
      <c r="AV65" s="206"/>
      <c r="AW65" s="206"/>
      <c r="AX65" s="177"/>
      <c r="AY65" s="178"/>
    </row>
    <row r="66" spans="1:51" ht="13.5" customHeight="1" x14ac:dyDescent="0.15">
      <c r="A66" s="177"/>
      <c r="B66" s="177"/>
      <c r="C66" s="185"/>
      <c r="D66" s="185"/>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177"/>
      <c r="AE66" s="177"/>
      <c r="AF66" s="175"/>
      <c r="AG66" s="206"/>
      <c r="AH66" s="206"/>
      <c r="AI66" s="206"/>
      <c r="AJ66" s="206"/>
      <c r="AK66" s="206"/>
      <c r="AL66" s="206"/>
      <c r="AM66" s="206"/>
      <c r="AN66" s="206"/>
      <c r="AO66" s="206"/>
      <c r="AP66" s="206"/>
      <c r="AQ66" s="206"/>
      <c r="AR66" s="206"/>
      <c r="AS66" s="206"/>
      <c r="AT66" s="206"/>
      <c r="AU66" s="206"/>
      <c r="AV66" s="206"/>
      <c r="AW66" s="206"/>
      <c r="AX66" s="177"/>
      <c r="AY66" s="178"/>
    </row>
    <row r="67" spans="1:51" ht="13.5" customHeight="1" x14ac:dyDescent="0.15">
      <c r="A67" s="177"/>
      <c r="B67" s="177"/>
      <c r="C67" s="185"/>
      <c r="D67" s="185"/>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177"/>
      <c r="AE67" s="177"/>
      <c r="AF67" s="175"/>
      <c r="AG67" s="206"/>
      <c r="AH67" s="206"/>
      <c r="AI67" s="206"/>
      <c r="AJ67" s="206"/>
      <c r="AK67" s="206"/>
      <c r="AL67" s="206"/>
      <c r="AM67" s="206"/>
      <c r="AN67" s="206"/>
      <c r="AO67" s="206"/>
      <c r="AP67" s="206"/>
      <c r="AQ67" s="206"/>
      <c r="AR67" s="206"/>
      <c r="AS67" s="206"/>
      <c r="AT67" s="206"/>
      <c r="AU67" s="206"/>
      <c r="AV67" s="206"/>
      <c r="AW67" s="206"/>
      <c r="AX67" s="177"/>
      <c r="AY67" s="178"/>
    </row>
    <row r="68" spans="1:51" ht="13.5" customHeight="1" x14ac:dyDescent="0.15">
      <c r="A68" s="177"/>
      <c r="B68" s="177"/>
      <c r="C68" s="185"/>
      <c r="D68" s="185"/>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177"/>
      <c r="AE68" s="177"/>
      <c r="AF68" s="175"/>
      <c r="AG68" s="206"/>
      <c r="AH68" s="206"/>
      <c r="AI68" s="206"/>
      <c r="AJ68" s="206"/>
      <c r="AK68" s="206"/>
      <c r="AL68" s="206"/>
      <c r="AM68" s="206"/>
      <c r="AN68" s="206"/>
      <c r="AO68" s="206"/>
      <c r="AP68" s="206"/>
      <c r="AQ68" s="206"/>
      <c r="AR68" s="206"/>
      <c r="AS68" s="206"/>
      <c r="AT68" s="206"/>
      <c r="AU68" s="206"/>
      <c r="AV68" s="206"/>
      <c r="AW68" s="206"/>
      <c r="AX68" s="177"/>
      <c r="AY68" s="178"/>
    </row>
    <row r="69" spans="1:51" ht="13.5" customHeight="1" x14ac:dyDescent="0.15">
      <c r="A69" s="177"/>
      <c r="B69" s="177"/>
      <c r="C69" s="185"/>
      <c r="D69" s="185"/>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177"/>
      <c r="AE69" s="177"/>
      <c r="AF69" s="175"/>
      <c r="AG69" s="206"/>
      <c r="AH69" s="206"/>
      <c r="AI69" s="206"/>
      <c r="AJ69" s="206"/>
      <c r="AK69" s="206"/>
      <c r="AL69" s="206"/>
      <c r="AM69" s="206"/>
      <c r="AN69" s="206"/>
      <c r="AO69" s="206"/>
      <c r="AP69" s="206"/>
      <c r="AQ69" s="206"/>
      <c r="AR69" s="206"/>
      <c r="AS69" s="206"/>
      <c r="AT69" s="206"/>
      <c r="AU69" s="206"/>
      <c r="AV69" s="206"/>
      <c r="AW69" s="206"/>
      <c r="AX69" s="177"/>
      <c r="AY69" s="178"/>
    </row>
    <row r="70" spans="1:51" ht="13.5" customHeight="1" x14ac:dyDescent="0.15">
      <c r="A70" s="177"/>
      <c r="B70" s="177"/>
      <c r="C70" s="185"/>
      <c r="D70" s="185"/>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177"/>
      <c r="AE70" s="177"/>
      <c r="AF70" s="175"/>
      <c r="AG70" s="206"/>
      <c r="AH70" s="206"/>
      <c r="AI70" s="206"/>
      <c r="AJ70" s="206"/>
      <c r="AK70" s="206"/>
      <c r="AL70" s="206"/>
      <c r="AM70" s="206"/>
      <c r="AN70" s="206"/>
      <c r="AO70" s="206"/>
      <c r="AP70" s="206"/>
      <c r="AQ70" s="206"/>
      <c r="AR70" s="206"/>
      <c r="AS70" s="206"/>
      <c r="AT70" s="206"/>
      <c r="AU70" s="206"/>
      <c r="AV70" s="206"/>
      <c r="AW70" s="206"/>
      <c r="AX70" s="177"/>
      <c r="AY70" s="178"/>
    </row>
    <row r="71" spans="1:51" ht="13.5" customHeight="1" x14ac:dyDescent="0.15">
      <c r="A71" s="177"/>
      <c r="B71" s="177"/>
      <c r="C71" s="185"/>
      <c r="D71" s="185"/>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177"/>
      <c r="AE71" s="177"/>
      <c r="AF71" s="175"/>
      <c r="AG71" s="202" t="s">
        <v>112</v>
      </c>
      <c r="AH71" s="202"/>
      <c r="AI71" s="202"/>
      <c r="AJ71" s="202"/>
      <c r="AK71" s="207"/>
      <c r="AL71" s="207"/>
      <c r="AM71" s="207"/>
      <c r="AN71" s="207"/>
      <c r="AO71" s="207"/>
      <c r="AP71" s="207"/>
      <c r="AQ71" s="207"/>
      <c r="AR71" s="207"/>
      <c r="AS71" s="207"/>
      <c r="AT71" s="207"/>
      <c r="AU71" s="207"/>
      <c r="AV71" s="207"/>
      <c r="AW71" s="207"/>
      <c r="AX71" s="177"/>
      <c r="AY71" s="178"/>
    </row>
    <row r="72" spans="1:51" ht="13.5" customHeight="1" x14ac:dyDescent="0.15">
      <c r="A72" s="177"/>
      <c r="B72" s="177"/>
      <c r="C72" s="185"/>
      <c r="D72" s="185"/>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177"/>
      <c r="AE72" s="177"/>
      <c r="AF72" s="175"/>
      <c r="AG72" s="208" t="s">
        <v>113</v>
      </c>
      <c r="AH72" s="208"/>
      <c r="AI72" s="208"/>
      <c r="AJ72" s="208"/>
      <c r="AK72" s="208"/>
      <c r="AL72" s="208"/>
      <c r="AM72" s="208"/>
      <c r="AN72" s="208"/>
      <c r="AO72" s="208"/>
      <c r="AP72" s="208"/>
      <c r="AQ72" s="208"/>
      <c r="AR72" s="208"/>
      <c r="AS72" s="208"/>
      <c r="AT72" s="208"/>
      <c r="AU72" s="208"/>
      <c r="AV72" s="208"/>
      <c r="AW72" s="208"/>
      <c r="AX72" s="177"/>
      <c r="AY72" s="178"/>
    </row>
    <row r="73" spans="1:51" ht="13.5" customHeight="1" x14ac:dyDescent="0.15">
      <c r="A73" s="177"/>
      <c r="B73" s="177"/>
      <c r="C73" s="185"/>
      <c r="D73" s="185"/>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177"/>
      <c r="AE73" s="177"/>
      <c r="AF73" s="175"/>
      <c r="AG73" s="186"/>
      <c r="AH73" s="186"/>
      <c r="AI73" s="186"/>
      <c r="AJ73" s="186"/>
      <c r="AK73" s="187"/>
      <c r="AL73" s="187"/>
      <c r="AM73" s="187"/>
      <c r="AN73" s="187"/>
      <c r="AO73" s="187"/>
      <c r="AP73" s="187"/>
      <c r="AQ73" s="187"/>
      <c r="AR73" s="187"/>
      <c r="AS73" s="187"/>
      <c r="AT73" s="187"/>
      <c r="AU73" s="187"/>
      <c r="AV73" s="187"/>
      <c r="AW73" s="187"/>
      <c r="AX73" s="177"/>
      <c r="AY73" s="178"/>
    </row>
    <row r="74" spans="1:51" ht="13.5" customHeight="1" x14ac:dyDescent="0.15">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5"/>
      <c r="AG74" s="188"/>
      <c r="AH74" s="188"/>
      <c r="AI74" s="188"/>
      <c r="AJ74" s="188"/>
      <c r="AK74" s="188"/>
      <c r="AL74" s="188"/>
      <c r="AM74" s="188"/>
      <c r="AN74" s="188"/>
      <c r="AO74" s="188"/>
      <c r="AP74" s="188"/>
      <c r="AQ74" s="188"/>
      <c r="AR74" s="188"/>
      <c r="AS74" s="188"/>
      <c r="AT74" s="188"/>
      <c r="AU74" s="188"/>
      <c r="AV74" s="188"/>
      <c r="AW74" s="188"/>
      <c r="AX74" s="177"/>
      <c r="AY74" s="178"/>
    </row>
    <row r="75" spans="1:51" ht="13.5" customHeight="1" x14ac:dyDescent="0.2">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5"/>
      <c r="AG75" s="202"/>
      <c r="AH75" s="202"/>
      <c r="AI75" s="202"/>
      <c r="AJ75" s="202"/>
      <c r="AK75" s="203"/>
      <c r="AL75" s="203"/>
      <c r="AM75" s="203"/>
      <c r="AN75" s="203"/>
      <c r="AO75" s="203"/>
      <c r="AP75" s="203"/>
      <c r="AQ75" s="203"/>
      <c r="AR75" s="203"/>
      <c r="AS75" s="203"/>
      <c r="AT75" s="203"/>
      <c r="AU75" s="203"/>
      <c r="AV75" s="203"/>
      <c r="AW75" s="203"/>
      <c r="AX75" s="177"/>
      <c r="AY75" s="178"/>
    </row>
    <row r="76" spans="1:51" ht="13.5" customHeight="1" thickBot="1" x14ac:dyDescent="0.25">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89"/>
      <c r="AG76" s="190"/>
      <c r="AH76" s="190"/>
      <c r="AI76" s="190"/>
      <c r="AJ76" s="190"/>
      <c r="AK76" s="190"/>
      <c r="AL76" s="190"/>
      <c r="AM76" s="190"/>
      <c r="AN76" s="190"/>
      <c r="AO76" s="190"/>
      <c r="AP76" s="190"/>
      <c r="AQ76" s="190"/>
      <c r="AR76" s="190"/>
      <c r="AS76" s="190"/>
      <c r="AT76" s="190"/>
      <c r="AU76" s="190"/>
      <c r="AV76" s="190"/>
      <c r="AW76" s="190"/>
      <c r="AX76" s="191"/>
      <c r="AY76" s="192"/>
    </row>
    <row r="78" spans="1:51" ht="13.5" customHeight="1" x14ac:dyDescent="0.15">
      <c r="A78" s="193"/>
      <c r="B78" s="177"/>
      <c r="C78" s="177"/>
      <c r="D78" s="177"/>
      <c r="E78" s="193"/>
      <c r="F78" s="177"/>
      <c r="G78" s="177"/>
      <c r="H78" s="177"/>
      <c r="I78" s="177"/>
      <c r="J78" s="177"/>
      <c r="K78" s="177"/>
      <c r="L78" s="177"/>
      <c r="M78" s="177"/>
      <c r="N78" s="177"/>
      <c r="O78" s="177"/>
      <c r="P78" s="177"/>
      <c r="Q78" s="177"/>
      <c r="R78" s="194"/>
      <c r="S78" s="177"/>
      <c r="T78" s="177"/>
      <c r="U78" s="177"/>
      <c r="V78" s="177"/>
      <c r="W78" s="194"/>
      <c r="X78" s="194"/>
      <c r="Y78" s="194"/>
      <c r="Z78" s="194"/>
      <c r="AA78" s="194"/>
      <c r="AB78" s="177"/>
      <c r="AC78" s="177"/>
      <c r="AD78" s="177"/>
      <c r="AE78" s="177"/>
      <c r="AF78" s="177"/>
      <c r="AG78" s="195"/>
      <c r="AH78" s="195"/>
      <c r="AI78" s="195"/>
      <c r="AJ78" s="195"/>
      <c r="AK78" s="195"/>
      <c r="AL78" s="195"/>
      <c r="AM78" s="195"/>
      <c r="AN78" s="177"/>
      <c r="AO78" s="177"/>
      <c r="AP78" s="177"/>
      <c r="AQ78" s="177"/>
      <c r="AR78" s="177"/>
      <c r="AS78" s="177"/>
      <c r="AT78" s="177"/>
      <c r="AU78" s="177"/>
      <c r="AV78" s="177"/>
      <c r="AW78" s="177"/>
      <c r="AX78" s="177"/>
      <c r="AY78" s="177"/>
    </row>
    <row r="79" spans="1:51" ht="13.5" customHeight="1" x14ac:dyDescent="0.15">
      <c r="A79" s="193"/>
      <c r="B79" s="177"/>
      <c r="C79" s="177"/>
      <c r="D79" s="177"/>
      <c r="E79" s="193"/>
      <c r="F79" s="177"/>
      <c r="G79" s="177"/>
      <c r="H79" s="177"/>
      <c r="I79" s="177"/>
      <c r="J79" s="177"/>
      <c r="K79" s="177"/>
      <c r="L79" s="177"/>
      <c r="M79" s="177"/>
      <c r="N79" s="177"/>
      <c r="O79" s="177"/>
      <c r="P79" s="177"/>
      <c r="Q79" s="177"/>
      <c r="R79" s="194"/>
      <c r="S79" s="177"/>
      <c r="T79" s="177"/>
      <c r="U79" s="177"/>
      <c r="V79" s="177"/>
      <c r="W79" s="194"/>
      <c r="X79" s="194"/>
      <c r="Y79" s="194"/>
      <c r="Z79" s="194"/>
      <c r="AA79" s="194"/>
      <c r="AB79" s="177"/>
      <c r="AC79" s="177"/>
      <c r="AD79" s="177"/>
      <c r="AE79" s="177"/>
      <c r="AF79" s="177"/>
      <c r="AG79" s="195"/>
      <c r="AH79" s="195"/>
      <c r="AI79" s="195"/>
      <c r="AJ79" s="195"/>
      <c r="AK79" s="195"/>
      <c r="AL79" s="195"/>
      <c r="AM79" s="195"/>
      <c r="AN79" s="177"/>
      <c r="AO79" s="177"/>
      <c r="AP79" s="177"/>
      <c r="AQ79" s="177"/>
      <c r="AR79" s="177"/>
      <c r="AS79" s="177"/>
      <c r="AT79" s="177"/>
      <c r="AU79" s="177"/>
      <c r="AV79" s="177"/>
      <c r="AW79" s="177"/>
      <c r="AX79" s="177"/>
      <c r="AY79" s="177"/>
    </row>
    <row r="80" spans="1:51" ht="13.5" customHeight="1" x14ac:dyDescent="0.15">
      <c r="A80" s="196"/>
      <c r="B80" s="177"/>
      <c r="C80" s="177"/>
      <c r="D80" s="177"/>
      <c r="E80" s="196"/>
      <c r="F80" s="177"/>
      <c r="G80" s="177"/>
      <c r="H80" s="177"/>
      <c r="I80" s="177"/>
      <c r="J80" s="177"/>
      <c r="K80" s="177"/>
      <c r="L80" s="177"/>
      <c r="M80" s="177"/>
      <c r="N80" s="177"/>
      <c r="O80" s="177"/>
      <c r="P80" s="177"/>
      <c r="Q80" s="177"/>
      <c r="R80" s="197"/>
      <c r="S80" s="177"/>
      <c r="T80" s="177"/>
      <c r="U80" s="177"/>
      <c r="V80" s="177"/>
      <c r="W80" s="197"/>
      <c r="X80" s="197"/>
      <c r="Y80" s="197"/>
      <c r="Z80" s="197"/>
      <c r="AA80" s="197"/>
      <c r="AB80" s="177"/>
      <c r="AC80" s="177"/>
      <c r="AD80" s="177"/>
      <c r="AE80" s="177"/>
      <c r="AF80" s="177"/>
      <c r="AG80" s="196"/>
      <c r="AH80" s="196"/>
      <c r="AI80" s="196"/>
      <c r="AJ80" s="196"/>
      <c r="AK80" s="196"/>
      <c r="AL80" s="196"/>
      <c r="AM80" s="196"/>
      <c r="AN80" s="177"/>
      <c r="AO80" s="177"/>
      <c r="AP80" s="177"/>
      <c r="AQ80" s="177"/>
      <c r="AR80" s="177"/>
      <c r="AS80" s="177"/>
      <c r="AT80" s="177"/>
      <c r="AU80" s="177"/>
      <c r="AV80" s="177"/>
      <c r="AW80" s="177"/>
      <c r="AX80" s="177"/>
      <c r="AY80" s="177"/>
    </row>
    <row r="81" spans="1:51" ht="13.5" customHeight="1" x14ac:dyDescent="0.15">
      <c r="A81" s="196"/>
      <c r="B81" s="177"/>
      <c r="C81" s="177"/>
      <c r="D81" s="177"/>
      <c r="E81" s="196"/>
      <c r="F81" s="177"/>
      <c r="G81" s="177"/>
      <c r="H81" s="177"/>
      <c r="I81" s="177"/>
      <c r="J81" s="177"/>
      <c r="K81" s="177"/>
      <c r="L81" s="177"/>
      <c r="M81" s="177"/>
      <c r="N81" s="177"/>
      <c r="O81" s="177"/>
      <c r="P81" s="177"/>
      <c r="Q81" s="177"/>
      <c r="R81" s="197"/>
      <c r="S81" s="177"/>
      <c r="T81" s="177"/>
      <c r="U81" s="177"/>
      <c r="V81" s="177"/>
      <c r="W81" s="197"/>
      <c r="X81" s="197"/>
      <c r="Y81" s="197"/>
      <c r="Z81" s="197"/>
      <c r="AA81" s="197"/>
      <c r="AB81" s="177"/>
      <c r="AC81" s="177"/>
      <c r="AD81" s="177"/>
      <c r="AE81" s="177"/>
      <c r="AF81" s="177"/>
      <c r="AG81" s="196"/>
      <c r="AH81" s="196"/>
      <c r="AI81" s="196"/>
      <c r="AJ81" s="196"/>
      <c r="AK81" s="196"/>
      <c r="AL81" s="196"/>
      <c r="AM81" s="196"/>
      <c r="AN81" s="177"/>
      <c r="AO81" s="177"/>
      <c r="AP81" s="177"/>
      <c r="AQ81" s="177"/>
      <c r="AR81" s="177"/>
      <c r="AS81" s="177"/>
      <c r="AT81" s="177"/>
      <c r="AU81" s="177"/>
      <c r="AV81" s="177"/>
      <c r="AW81" s="177"/>
      <c r="AX81" s="177"/>
      <c r="AY81" s="177"/>
    </row>
    <row r="82" spans="1:51" ht="13.5" customHeight="1" x14ac:dyDescent="0.15">
      <c r="A82" s="193"/>
      <c r="B82" s="177"/>
      <c r="C82" s="177"/>
      <c r="D82" s="177"/>
      <c r="E82" s="193"/>
      <c r="F82" s="177"/>
      <c r="G82" s="177"/>
      <c r="H82" s="177"/>
      <c r="I82" s="177"/>
      <c r="J82" s="177"/>
      <c r="K82" s="177"/>
      <c r="L82" s="177"/>
      <c r="M82" s="177"/>
      <c r="N82" s="177"/>
      <c r="O82" s="177"/>
      <c r="P82" s="177"/>
      <c r="Q82" s="177"/>
      <c r="R82" s="194"/>
      <c r="S82" s="177"/>
      <c r="T82" s="177"/>
      <c r="U82" s="177"/>
      <c r="V82" s="177"/>
      <c r="W82" s="194"/>
      <c r="X82" s="194"/>
      <c r="Y82" s="194"/>
      <c r="Z82" s="194"/>
      <c r="AA82" s="194"/>
      <c r="AB82" s="177"/>
      <c r="AC82" s="177"/>
      <c r="AD82" s="177"/>
      <c r="AE82" s="177"/>
      <c r="AF82" s="177"/>
      <c r="AG82" s="195"/>
      <c r="AH82" s="195"/>
      <c r="AI82" s="195"/>
      <c r="AJ82" s="195"/>
      <c r="AK82" s="195"/>
      <c r="AL82" s="195"/>
      <c r="AM82" s="195"/>
      <c r="AN82" s="177"/>
      <c r="AO82" s="177"/>
      <c r="AP82" s="177"/>
      <c r="AQ82" s="177"/>
      <c r="AR82" s="177"/>
      <c r="AS82" s="177"/>
      <c r="AT82" s="177"/>
      <c r="AU82" s="177"/>
      <c r="AV82" s="177"/>
      <c r="AW82" s="177"/>
      <c r="AX82" s="177"/>
      <c r="AY82" s="177"/>
    </row>
    <row r="83" spans="1:51" ht="13.5" customHeight="1" x14ac:dyDescent="0.15">
      <c r="A83" s="193"/>
      <c r="B83" s="177"/>
      <c r="C83" s="177"/>
      <c r="D83" s="177"/>
      <c r="E83" s="193"/>
      <c r="F83" s="177"/>
      <c r="G83" s="177"/>
      <c r="H83" s="177"/>
      <c r="I83" s="177"/>
      <c r="J83" s="177"/>
      <c r="K83" s="177"/>
      <c r="L83" s="177"/>
      <c r="M83" s="177"/>
      <c r="N83" s="177"/>
      <c r="O83" s="177"/>
      <c r="P83" s="177"/>
      <c r="Q83" s="177"/>
      <c r="R83" s="194"/>
      <c r="S83" s="177"/>
      <c r="T83" s="177"/>
      <c r="U83" s="177"/>
      <c r="V83" s="177"/>
      <c r="W83" s="194"/>
      <c r="X83" s="194"/>
      <c r="Y83" s="194"/>
      <c r="Z83" s="194"/>
      <c r="AA83" s="194"/>
      <c r="AB83" s="177"/>
      <c r="AC83" s="177"/>
      <c r="AD83" s="177"/>
      <c r="AE83" s="177"/>
      <c r="AF83" s="177"/>
      <c r="AG83" s="195"/>
      <c r="AH83" s="195"/>
      <c r="AI83" s="195"/>
      <c r="AJ83" s="195"/>
      <c r="AK83" s="195"/>
      <c r="AL83" s="195"/>
      <c r="AM83" s="195"/>
      <c r="AN83" s="177"/>
      <c r="AO83" s="177"/>
      <c r="AP83" s="177"/>
      <c r="AQ83" s="177"/>
      <c r="AR83" s="177"/>
      <c r="AS83" s="177"/>
      <c r="AT83" s="177"/>
      <c r="AU83" s="177"/>
      <c r="AV83" s="177"/>
      <c r="AW83" s="177"/>
      <c r="AX83" s="177"/>
      <c r="AY83" s="177"/>
    </row>
    <row r="84" spans="1:51" ht="13.5" customHeight="1" x14ac:dyDescent="0.15">
      <c r="A84" s="196"/>
      <c r="B84" s="177"/>
      <c r="C84" s="177"/>
      <c r="D84" s="177"/>
      <c r="E84" s="196"/>
      <c r="F84" s="177"/>
      <c r="G84" s="177"/>
      <c r="H84" s="177"/>
      <c r="I84" s="177"/>
      <c r="J84" s="177"/>
      <c r="K84" s="177"/>
      <c r="L84" s="177"/>
      <c r="M84" s="177"/>
      <c r="N84" s="177"/>
      <c r="O84" s="177"/>
      <c r="P84" s="177"/>
      <c r="Q84" s="177"/>
      <c r="R84" s="197"/>
      <c r="S84" s="177"/>
      <c r="T84" s="177"/>
      <c r="U84" s="177"/>
      <c r="V84" s="177"/>
      <c r="W84" s="197"/>
      <c r="X84" s="197"/>
      <c r="Y84" s="197"/>
      <c r="Z84" s="197"/>
      <c r="AA84" s="197"/>
      <c r="AB84" s="177"/>
      <c r="AC84" s="177"/>
      <c r="AD84" s="177"/>
      <c r="AE84" s="177"/>
      <c r="AF84" s="177"/>
      <c r="AG84" s="196"/>
      <c r="AH84" s="196"/>
      <c r="AI84" s="196"/>
      <c r="AJ84" s="196"/>
      <c r="AK84" s="196"/>
      <c r="AL84" s="196"/>
      <c r="AM84" s="196"/>
      <c r="AN84" s="177"/>
      <c r="AO84" s="177"/>
      <c r="AP84" s="177"/>
      <c r="AQ84" s="177"/>
      <c r="AR84" s="177"/>
      <c r="AS84" s="177"/>
      <c r="AT84" s="177"/>
      <c r="AU84" s="177"/>
      <c r="AV84" s="177"/>
      <c r="AW84" s="177"/>
      <c r="AX84" s="177"/>
      <c r="AY84" s="177"/>
    </row>
    <row r="85" spans="1:51" ht="13.5" customHeight="1" x14ac:dyDescent="0.15">
      <c r="A85" s="196"/>
      <c r="B85" s="177"/>
      <c r="C85" s="177"/>
      <c r="D85" s="177"/>
      <c r="E85" s="196"/>
      <c r="F85" s="177"/>
      <c r="G85" s="177"/>
      <c r="H85" s="177"/>
      <c r="I85" s="177"/>
      <c r="J85" s="177"/>
      <c r="K85" s="177"/>
      <c r="L85" s="177"/>
      <c r="M85" s="177"/>
      <c r="N85" s="177"/>
      <c r="O85" s="177"/>
      <c r="P85" s="177"/>
      <c r="Q85" s="177"/>
      <c r="R85" s="197"/>
      <c r="S85" s="177"/>
      <c r="T85" s="177"/>
      <c r="U85" s="177"/>
      <c r="V85" s="177"/>
      <c r="W85" s="197"/>
      <c r="X85" s="197"/>
      <c r="Y85" s="197"/>
      <c r="Z85" s="197"/>
      <c r="AA85" s="197"/>
      <c r="AB85" s="177"/>
      <c r="AC85" s="177"/>
      <c r="AD85" s="177"/>
      <c r="AE85" s="177"/>
      <c r="AF85" s="177"/>
      <c r="AG85" s="196"/>
      <c r="AH85" s="196"/>
      <c r="AI85" s="196"/>
      <c r="AJ85" s="196"/>
      <c r="AK85" s="196"/>
      <c r="AL85" s="196"/>
      <c r="AM85" s="196"/>
      <c r="AN85" s="177"/>
      <c r="AO85" s="177"/>
      <c r="AP85" s="177"/>
      <c r="AQ85" s="177"/>
      <c r="AR85" s="177"/>
      <c r="AS85" s="177"/>
      <c r="AT85" s="177"/>
      <c r="AU85" s="177"/>
      <c r="AV85" s="177"/>
      <c r="AW85" s="177"/>
      <c r="AX85" s="177"/>
      <c r="AY85" s="177"/>
    </row>
    <row r="86" spans="1:51" ht="13.5" customHeight="1" x14ac:dyDescent="0.2">
      <c r="A86" s="204"/>
      <c r="B86" s="204"/>
      <c r="C86" s="204"/>
      <c r="D86" s="204"/>
      <c r="E86" s="204"/>
      <c r="F86" s="204"/>
    </row>
    <row r="88" spans="1:51" ht="13.5" customHeight="1" x14ac:dyDescent="0.2">
      <c r="D88" s="205"/>
      <c r="E88" s="205"/>
      <c r="F88" s="205"/>
      <c r="G88" s="205"/>
      <c r="H88" s="205"/>
      <c r="I88" s="205"/>
      <c r="J88" s="205"/>
      <c r="K88" s="205"/>
      <c r="L88" s="205"/>
      <c r="M88" s="205"/>
      <c r="N88" s="205"/>
      <c r="O88" s="205"/>
      <c r="P88" s="205"/>
      <c r="Q88" s="205"/>
      <c r="R88" s="205"/>
      <c r="S88" s="205"/>
      <c r="T88" s="205"/>
      <c r="U88" s="205"/>
      <c r="V88" s="205"/>
      <c r="W88" s="205"/>
      <c r="X88" s="205"/>
    </row>
    <row r="89" spans="1:51" ht="13.5" customHeight="1" x14ac:dyDescent="0.2">
      <c r="D89" s="205"/>
      <c r="E89" s="205"/>
      <c r="F89" s="205"/>
      <c r="G89" s="205"/>
      <c r="H89" s="205"/>
      <c r="I89" s="205"/>
      <c r="J89" s="205"/>
      <c r="K89" s="205"/>
      <c r="L89" s="205"/>
      <c r="M89" s="205"/>
      <c r="N89" s="205"/>
      <c r="O89" s="205"/>
      <c r="P89" s="205"/>
      <c r="Q89" s="205"/>
      <c r="R89" s="205"/>
      <c r="S89" s="205"/>
      <c r="T89" s="205"/>
      <c r="U89" s="205"/>
      <c r="V89" s="205"/>
      <c r="W89" s="205"/>
      <c r="X89" s="205"/>
    </row>
  </sheetData>
  <mergeCells count="113">
    <mergeCell ref="AH5:AK5"/>
    <mergeCell ref="AL5:AO5"/>
    <mergeCell ref="AP5:AS5"/>
    <mergeCell ref="AT5:AW5"/>
    <mergeCell ref="J6:M9"/>
    <mergeCell ref="N6:Q9"/>
    <mergeCell ref="R6:U9"/>
    <mergeCell ref="V6:Y9"/>
    <mergeCell ref="Z6:AC9"/>
    <mergeCell ref="AD6:AG9"/>
    <mergeCell ref="J5:M5"/>
    <mergeCell ref="N5:Q5"/>
    <mergeCell ref="R5:U5"/>
    <mergeCell ref="V5:Y5"/>
    <mergeCell ref="Z5:AC5"/>
    <mergeCell ref="AD5:AG5"/>
    <mergeCell ref="AH6:AK9"/>
    <mergeCell ref="AL6:AO9"/>
    <mergeCell ref="AP6:AS9"/>
    <mergeCell ref="AT6:AW9"/>
    <mergeCell ref="D12:F13"/>
    <mergeCell ref="G12:I13"/>
    <mergeCell ref="J12:L13"/>
    <mergeCell ref="M12:AP13"/>
    <mergeCell ref="AR12:AV13"/>
    <mergeCell ref="J22:M22"/>
    <mergeCell ref="O22:AG22"/>
    <mergeCell ref="J26:M26"/>
    <mergeCell ref="O26:Q26"/>
    <mergeCell ref="R26:AE26"/>
    <mergeCell ref="J30:M30"/>
    <mergeCell ref="O30:AE30"/>
    <mergeCell ref="M14:U15"/>
    <mergeCell ref="AL14:AT15"/>
    <mergeCell ref="J18:M18"/>
    <mergeCell ref="O18:P18"/>
    <mergeCell ref="Q18:T18"/>
    <mergeCell ref="U18:V18"/>
    <mergeCell ref="AC37:AI38"/>
    <mergeCell ref="A39:AE41"/>
    <mergeCell ref="AF39:AY41"/>
    <mergeCell ref="A42:G43"/>
    <mergeCell ref="H42:O45"/>
    <mergeCell ref="P42:W45"/>
    <mergeCell ref="X42:AE45"/>
    <mergeCell ref="AG42:AW42"/>
    <mergeCell ref="AG43:AW44"/>
    <mergeCell ref="A44:G45"/>
    <mergeCell ref="AG48:AW48"/>
    <mergeCell ref="A49:G50"/>
    <mergeCell ref="H49:O50"/>
    <mergeCell ref="P49:W50"/>
    <mergeCell ref="X49:AE50"/>
    <mergeCell ref="AG49:AW49"/>
    <mergeCell ref="AG50:AW50"/>
    <mergeCell ref="AG45:AW45"/>
    <mergeCell ref="A46:G47"/>
    <mergeCell ref="H46:O47"/>
    <mergeCell ref="P46:W47"/>
    <mergeCell ref="X46:AE47"/>
    <mergeCell ref="AG46:AW46"/>
    <mergeCell ref="AG47:AW47"/>
    <mergeCell ref="AG53:AW53"/>
    <mergeCell ref="A54:G55"/>
    <mergeCell ref="H54:O55"/>
    <mergeCell ref="P54:W55"/>
    <mergeCell ref="X54:AE55"/>
    <mergeCell ref="AG54:AW54"/>
    <mergeCell ref="AG55:AW55"/>
    <mergeCell ref="A51:G52"/>
    <mergeCell ref="H51:O52"/>
    <mergeCell ref="P51:W52"/>
    <mergeCell ref="X51:AE52"/>
    <mergeCell ref="AG51:AW51"/>
    <mergeCell ref="AG52:AW52"/>
    <mergeCell ref="AG60:AW60"/>
    <mergeCell ref="E61:I61"/>
    <mergeCell ref="AG61:AW61"/>
    <mergeCell ref="AG62:AW62"/>
    <mergeCell ref="E63:AC63"/>
    <mergeCell ref="AG63:AW63"/>
    <mergeCell ref="A56:G59"/>
    <mergeCell ref="H56:O59"/>
    <mergeCell ref="P56:U59"/>
    <mergeCell ref="V56:AE59"/>
    <mergeCell ref="AG56:AW56"/>
    <mergeCell ref="AG57:AW57"/>
    <mergeCell ref="AG58:AW58"/>
    <mergeCell ref="AG59:AW59"/>
    <mergeCell ref="E67:AC67"/>
    <mergeCell ref="AG67:AW67"/>
    <mergeCell ref="E68:AC68"/>
    <mergeCell ref="AG68:AW68"/>
    <mergeCell ref="E69:AC69"/>
    <mergeCell ref="AG69:AW69"/>
    <mergeCell ref="E64:AC64"/>
    <mergeCell ref="AG64:AW64"/>
    <mergeCell ref="E65:AC65"/>
    <mergeCell ref="AG65:AW65"/>
    <mergeCell ref="E66:AC66"/>
    <mergeCell ref="AG66:AW66"/>
    <mergeCell ref="E73:AC73"/>
    <mergeCell ref="AG75:AJ75"/>
    <mergeCell ref="AK75:AW75"/>
    <mergeCell ref="A86:F86"/>
    <mergeCell ref="D88:X89"/>
    <mergeCell ref="E70:AC70"/>
    <mergeCell ref="AG70:AW70"/>
    <mergeCell ref="E71:AC71"/>
    <mergeCell ref="AG71:AJ71"/>
    <mergeCell ref="AK71:AW71"/>
    <mergeCell ref="E72:AC72"/>
    <mergeCell ref="AG72:AW72"/>
  </mergeCells>
  <phoneticPr fontId="3"/>
  <printOptions horizontalCentered="1"/>
  <pageMargins left="0.39370078740157483" right="0.39370078740157483" top="0.78740157480314965" bottom="0.27559055118110237" header="0" footer="0"/>
  <pageSetup paperSize="9" scale="91" orientation="landscape" r:id="rId1"/>
  <headerFooter>
    <oddHeader>&amp;R
（様式９）　</oddHeader>
  </headerFooter>
  <rowBreaks count="1" manualBreakCount="1">
    <brk id="38"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X42"/>
  <sheetViews>
    <sheetView showGridLines="0" view="pageBreakPreview" zoomScaleNormal="100" zoomScaleSheetLayoutView="100" workbookViewId="0">
      <selection activeCell="BA17" sqref="BA17"/>
    </sheetView>
  </sheetViews>
  <sheetFormatPr defaultColWidth="9" defaultRowHeight="12" x14ac:dyDescent="0.2"/>
  <cols>
    <col min="1" max="48" width="1" style="1" customWidth="1"/>
    <col min="49" max="49" width="11" style="1" customWidth="1"/>
    <col min="50" max="52" width="1" style="1" customWidth="1"/>
    <col min="53" max="53" width="10" style="1" customWidth="1"/>
    <col min="54" max="54" width="12.88671875" style="1" customWidth="1"/>
    <col min="55" max="58" width="1" style="1" customWidth="1"/>
    <col min="59" max="59" width="14" style="1" customWidth="1"/>
    <col min="60" max="98" width="1" style="1" customWidth="1"/>
    <col min="99" max="100" width="9" style="1"/>
    <col min="101" max="102" width="11.6640625" style="1" bestFit="1" customWidth="1"/>
    <col min="103" max="16384" width="9" style="1"/>
  </cols>
  <sheetData>
    <row r="1" spans="1:99" ht="12.75" customHeight="1" x14ac:dyDescent="0.2">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199"/>
    </row>
    <row r="2" spans="1:99" ht="12.75"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U2" s="6"/>
      <c r="AV2" s="6"/>
      <c r="AW2" s="314" t="s">
        <v>86</v>
      </c>
      <c r="AX2" s="314"/>
      <c r="AY2" s="314"/>
      <c r="AZ2" s="314"/>
      <c r="BA2" s="314"/>
      <c r="BB2" s="314"/>
      <c r="BC2" s="314"/>
      <c r="BD2" s="314"/>
      <c r="BE2" s="314"/>
      <c r="BF2" s="314"/>
      <c r="BG2" s="314"/>
      <c r="BH2" s="314"/>
      <c r="BI2" s="314"/>
      <c r="BJ2" s="5"/>
      <c r="BK2" s="5"/>
      <c r="BL2" s="5"/>
      <c r="BM2" s="5"/>
      <c r="BN2" s="5"/>
      <c r="BO2" s="5"/>
      <c r="BP2" s="5"/>
      <c r="BQ2" s="5"/>
      <c r="BR2" s="5"/>
      <c r="BS2" s="5"/>
      <c r="BT2" s="5"/>
      <c r="BU2" s="5"/>
      <c r="BV2" s="5"/>
      <c r="BW2" s="5"/>
      <c r="BX2" s="5"/>
      <c r="BY2" s="5"/>
      <c r="BZ2" s="5"/>
      <c r="CA2" s="5"/>
      <c r="CB2" s="5"/>
      <c r="CC2" s="5"/>
      <c r="CD2" s="5"/>
      <c r="CE2" s="5"/>
      <c r="CF2" s="5" t="s">
        <v>11</v>
      </c>
      <c r="CH2" s="5"/>
      <c r="CI2" s="5"/>
      <c r="CJ2" s="5"/>
      <c r="CK2" s="5"/>
      <c r="CL2" s="5"/>
      <c r="CM2" s="5"/>
      <c r="CN2" s="5"/>
      <c r="CO2" s="5"/>
      <c r="CP2" s="5"/>
      <c r="CQ2" s="5"/>
      <c r="CR2" s="5"/>
      <c r="CS2" s="5"/>
      <c r="CT2" s="7"/>
    </row>
    <row r="3" spans="1:99" ht="13.2" customHeight="1" x14ac:dyDescent="0.2">
      <c r="A3" s="4"/>
      <c r="B3" s="5"/>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314"/>
      <c r="AX3" s="314"/>
      <c r="AY3" s="314"/>
      <c r="AZ3" s="314"/>
      <c r="BA3" s="314"/>
      <c r="BB3" s="314"/>
      <c r="BC3" s="314"/>
      <c r="BD3" s="314"/>
      <c r="BE3" s="314"/>
      <c r="BF3" s="314"/>
      <c r="BG3" s="314"/>
      <c r="BH3" s="314"/>
      <c r="BI3" s="314"/>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7"/>
    </row>
    <row r="4" spans="1:99" ht="13.2" customHeight="1" x14ac:dyDescent="0.2">
      <c r="A4" s="4"/>
      <c r="B4" s="5"/>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314"/>
      <c r="AX4" s="314"/>
      <c r="AY4" s="314"/>
      <c r="AZ4" s="314"/>
      <c r="BA4" s="314"/>
      <c r="BB4" s="314"/>
      <c r="BC4" s="314"/>
      <c r="BD4" s="314"/>
      <c r="BE4" s="314"/>
      <c r="BF4" s="314"/>
      <c r="BG4" s="314"/>
      <c r="BH4" s="314"/>
      <c r="BI4" s="314"/>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7"/>
    </row>
    <row r="5" spans="1:99" ht="13.2" customHeight="1" x14ac:dyDescent="0.2">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1"/>
    </row>
    <row r="6" spans="1:99" ht="13.2" customHeight="1" x14ac:dyDescent="0.2">
      <c r="A6" s="316" t="s">
        <v>4</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8" t="s">
        <v>5</v>
      </c>
      <c r="AX6" s="317"/>
      <c r="AY6" s="317"/>
      <c r="AZ6" s="319"/>
      <c r="BA6" s="140" t="s">
        <v>6</v>
      </c>
      <c r="BB6" s="320" t="s">
        <v>7</v>
      </c>
      <c r="BC6" s="321"/>
      <c r="BD6" s="321"/>
      <c r="BE6" s="321"/>
      <c r="BF6" s="322"/>
      <c r="BG6" s="321" t="s">
        <v>8</v>
      </c>
      <c r="BH6" s="321"/>
      <c r="BI6" s="322"/>
      <c r="BJ6" s="318" t="s">
        <v>9</v>
      </c>
      <c r="BK6" s="317"/>
      <c r="BL6" s="317"/>
      <c r="BM6" s="317"/>
      <c r="BN6" s="317"/>
      <c r="BO6" s="317"/>
      <c r="BP6" s="317"/>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23"/>
    </row>
    <row r="7" spans="1:99" ht="13.2" customHeight="1" x14ac:dyDescent="0.2">
      <c r="A7" s="12"/>
      <c r="B7" s="13" t="s">
        <v>79</v>
      </c>
      <c r="C7" s="14"/>
      <c r="D7" s="14"/>
      <c r="E7" s="14"/>
      <c r="F7" s="14"/>
      <c r="G7" s="14"/>
      <c r="H7" s="14"/>
      <c r="I7" s="14"/>
      <c r="J7" s="14"/>
      <c r="K7" s="15"/>
      <c r="L7" s="16"/>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7"/>
      <c r="AX7" s="18"/>
      <c r="AY7" s="18"/>
      <c r="AZ7" s="19"/>
      <c r="BA7" s="18"/>
      <c r="BB7" s="17"/>
      <c r="BC7" s="18"/>
      <c r="BD7" s="18"/>
      <c r="BE7" s="18"/>
      <c r="BF7" s="19"/>
      <c r="BG7" s="18"/>
      <c r="BH7" s="18"/>
      <c r="BI7" s="18"/>
      <c r="BJ7" s="20"/>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21"/>
    </row>
    <row r="8" spans="1:99" ht="13.2" customHeight="1" x14ac:dyDescent="0.2">
      <c r="A8" s="22"/>
      <c r="B8" s="138"/>
      <c r="C8" s="138"/>
      <c r="D8" s="138"/>
      <c r="E8" s="138"/>
      <c r="F8" s="138"/>
      <c r="G8" s="138"/>
      <c r="H8" s="138"/>
      <c r="I8" s="138"/>
      <c r="J8" s="138"/>
      <c r="K8" s="138"/>
      <c r="L8" s="23"/>
      <c r="M8" s="5"/>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24"/>
      <c r="AX8" s="25"/>
      <c r="AY8" s="25"/>
      <c r="AZ8" s="26"/>
      <c r="BA8" s="25"/>
      <c r="BB8" s="24"/>
      <c r="BC8" s="25"/>
      <c r="BD8" s="25"/>
      <c r="BE8" s="25"/>
      <c r="BF8" s="26"/>
      <c r="BG8" s="25"/>
      <c r="BH8" s="25"/>
      <c r="BI8" s="25"/>
      <c r="BJ8" s="137"/>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27"/>
    </row>
    <row r="9" spans="1:99" ht="13.2" customHeight="1" x14ac:dyDescent="0.2">
      <c r="A9" s="22"/>
      <c r="B9" s="138"/>
      <c r="C9" s="138"/>
      <c r="D9" s="138"/>
      <c r="E9" s="138"/>
      <c r="F9" s="138"/>
      <c r="G9" s="138"/>
      <c r="H9" s="138"/>
      <c r="I9" s="138"/>
      <c r="J9" s="138"/>
      <c r="K9" s="138"/>
      <c r="L9" s="23"/>
      <c r="M9" s="5"/>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7"/>
      <c r="AX9" s="138"/>
      <c r="AY9" s="138"/>
      <c r="AZ9" s="28"/>
      <c r="BA9" s="138"/>
      <c r="BB9" s="137"/>
      <c r="BC9" s="138"/>
      <c r="BD9" s="138"/>
      <c r="BE9" s="138"/>
      <c r="BF9" s="28"/>
      <c r="BG9" s="138"/>
      <c r="BH9" s="138"/>
      <c r="BI9" s="138"/>
      <c r="BJ9" s="137"/>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27"/>
    </row>
    <row r="10" spans="1:99" ht="13.2" customHeight="1" x14ac:dyDescent="0.2">
      <c r="A10" s="22"/>
      <c r="B10" s="138"/>
      <c r="C10" s="138"/>
      <c r="D10" s="138"/>
      <c r="E10" s="138"/>
      <c r="F10" s="138"/>
      <c r="G10" s="138"/>
      <c r="H10" s="138"/>
      <c r="I10" s="138"/>
      <c r="J10" s="138"/>
      <c r="K10" s="138"/>
      <c r="L10" s="29"/>
      <c r="M10" s="30"/>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34">
        <v>1</v>
      </c>
      <c r="AX10" s="138"/>
      <c r="AY10" s="138"/>
      <c r="AZ10" s="28"/>
      <c r="BA10" s="141" t="s">
        <v>10</v>
      </c>
      <c r="BB10" s="137"/>
      <c r="BC10" s="138"/>
      <c r="BD10" s="138"/>
      <c r="BE10" s="138"/>
      <c r="BF10" s="28"/>
      <c r="BG10" s="143"/>
      <c r="BH10" s="138"/>
      <c r="BI10" s="138"/>
      <c r="BJ10" s="324"/>
      <c r="BK10" s="325"/>
      <c r="BL10" s="325"/>
      <c r="BM10" s="325"/>
      <c r="BN10" s="325"/>
      <c r="BO10" s="325"/>
      <c r="BP10" s="325"/>
      <c r="BQ10" s="325"/>
      <c r="BR10" s="325"/>
      <c r="BS10" s="325"/>
      <c r="BT10" s="325"/>
      <c r="BU10" s="325"/>
      <c r="BV10" s="325"/>
      <c r="BW10" s="325"/>
      <c r="BX10" s="325"/>
      <c r="BY10" s="325"/>
      <c r="BZ10" s="325"/>
      <c r="CA10" s="325"/>
      <c r="CB10" s="325"/>
      <c r="CC10" s="325"/>
      <c r="CD10" s="325"/>
      <c r="CE10" s="325"/>
      <c r="CF10" s="325"/>
      <c r="CG10" s="325"/>
      <c r="CH10" s="325"/>
      <c r="CI10" s="325"/>
      <c r="CJ10" s="325"/>
      <c r="CK10" s="325"/>
      <c r="CL10" s="325"/>
      <c r="CM10" s="325"/>
      <c r="CN10" s="325"/>
      <c r="CO10" s="325"/>
      <c r="CP10" s="325"/>
      <c r="CQ10" s="325"/>
      <c r="CR10" s="325"/>
      <c r="CS10" s="325"/>
      <c r="CT10" s="326"/>
    </row>
    <row r="11" spans="1:99" ht="13.2" customHeight="1" x14ac:dyDescent="0.2">
      <c r="A11" s="12"/>
      <c r="B11" s="13" t="s">
        <v>80</v>
      </c>
      <c r="C11" s="13"/>
      <c r="D11" s="14"/>
      <c r="E11" s="14"/>
      <c r="F11" s="48"/>
      <c r="G11" s="14"/>
      <c r="H11" s="14"/>
      <c r="I11" s="14"/>
      <c r="J11" s="14"/>
      <c r="K11" s="14"/>
      <c r="L11" s="133"/>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3"/>
      <c r="AT11" s="13"/>
      <c r="AU11" s="13"/>
      <c r="AV11" s="13"/>
      <c r="AW11" s="17"/>
      <c r="AX11" s="18"/>
      <c r="AY11" s="18"/>
      <c r="AZ11" s="19"/>
      <c r="BA11" s="18"/>
      <c r="BB11" s="17"/>
      <c r="BC11" s="18"/>
      <c r="BD11" s="18"/>
      <c r="BE11" s="18"/>
      <c r="BF11" s="19"/>
      <c r="BG11" s="18"/>
      <c r="BH11" s="18"/>
      <c r="BI11" s="18"/>
      <c r="BJ11" s="20"/>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21"/>
    </row>
    <row r="12" spans="1:99" ht="13.2" customHeight="1" x14ac:dyDescent="0.2">
      <c r="A12" s="4"/>
      <c r="B12" s="5"/>
      <c r="C12" s="5"/>
      <c r="D12" s="5"/>
      <c r="E12" s="5"/>
      <c r="F12" s="5"/>
      <c r="G12" s="5"/>
      <c r="H12" s="5"/>
      <c r="I12" s="5"/>
      <c r="J12" s="5"/>
      <c r="K12" s="5"/>
      <c r="L12" s="23"/>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24"/>
      <c r="AX12" s="25"/>
      <c r="AY12" s="25"/>
      <c r="AZ12" s="26"/>
      <c r="BA12" s="25"/>
      <c r="BB12" s="24"/>
      <c r="BC12" s="25"/>
      <c r="BD12" s="25"/>
      <c r="BE12" s="25"/>
      <c r="BF12" s="26"/>
      <c r="BG12" s="25"/>
      <c r="BH12" s="25"/>
      <c r="BI12" s="25"/>
      <c r="BJ12" s="31"/>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7"/>
    </row>
    <row r="13" spans="1:99" ht="13.2" customHeight="1" x14ac:dyDescent="0.2">
      <c r="A13" s="4"/>
      <c r="B13" s="5"/>
      <c r="C13" s="5"/>
      <c r="D13" s="5"/>
      <c r="E13" s="5"/>
      <c r="F13" s="5"/>
      <c r="G13" s="5"/>
      <c r="H13" s="5"/>
      <c r="I13" s="5"/>
      <c r="J13" s="5"/>
      <c r="K13" s="5"/>
      <c r="L13" s="23"/>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31"/>
      <c r="AX13" s="5"/>
      <c r="AY13" s="5"/>
      <c r="AZ13" s="32"/>
      <c r="BA13" s="5"/>
      <c r="BB13" s="31"/>
      <c r="BC13" s="5"/>
      <c r="BD13" s="5"/>
      <c r="BE13" s="5"/>
      <c r="BF13" s="32"/>
      <c r="BG13" s="5"/>
      <c r="BH13" s="5"/>
      <c r="BI13" s="5"/>
      <c r="BJ13" s="31"/>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7"/>
    </row>
    <row r="14" spans="1:99" ht="13.2" customHeight="1" x14ac:dyDescent="0.2">
      <c r="A14" s="33"/>
      <c r="B14" s="30"/>
      <c r="C14" s="30"/>
      <c r="D14" s="30"/>
      <c r="E14" s="30"/>
      <c r="F14" s="30"/>
      <c r="G14" s="30"/>
      <c r="H14" s="30"/>
      <c r="I14" s="30"/>
      <c r="J14" s="30"/>
      <c r="K14" s="30"/>
      <c r="L14" s="29"/>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4">
        <v>1</v>
      </c>
      <c r="AX14" s="30"/>
      <c r="AY14" s="30"/>
      <c r="AZ14" s="35"/>
      <c r="BA14" s="141" t="s">
        <v>10</v>
      </c>
      <c r="BB14" s="36"/>
      <c r="BC14" s="30"/>
      <c r="BD14" s="30"/>
      <c r="BE14" s="30"/>
      <c r="BF14" s="35"/>
      <c r="BG14" s="143"/>
      <c r="BH14" s="30"/>
      <c r="BI14" s="30"/>
      <c r="BJ14" s="324"/>
      <c r="BK14" s="325"/>
      <c r="BL14" s="325"/>
      <c r="BM14" s="325"/>
      <c r="BN14" s="325"/>
      <c r="BO14" s="325"/>
      <c r="BP14" s="325"/>
      <c r="BQ14" s="325"/>
      <c r="BR14" s="325"/>
      <c r="BS14" s="325"/>
      <c r="BT14" s="325"/>
      <c r="BU14" s="325"/>
      <c r="BV14" s="325"/>
      <c r="BW14" s="325"/>
      <c r="BX14" s="325"/>
      <c r="BY14" s="325"/>
      <c r="BZ14" s="325"/>
      <c r="CA14" s="325"/>
      <c r="CB14" s="325"/>
      <c r="CC14" s="325"/>
      <c r="CD14" s="325"/>
      <c r="CE14" s="325"/>
      <c r="CF14" s="325"/>
      <c r="CG14" s="325"/>
      <c r="CH14" s="325"/>
      <c r="CI14" s="325"/>
      <c r="CJ14" s="325"/>
      <c r="CK14" s="325"/>
      <c r="CL14" s="325"/>
      <c r="CM14" s="325"/>
      <c r="CN14" s="325"/>
      <c r="CO14" s="325"/>
      <c r="CP14" s="325"/>
      <c r="CQ14" s="325"/>
      <c r="CR14" s="325"/>
      <c r="CS14" s="325"/>
      <c r="CT14" s="326"/>
    </row>
    <row r="15" spans="1:99" ht="13.2" customHeight="1" x14ac:dyDescent="0.2">
      <c r="A15" s="49"/>
      <c r="B15" s="50" t="s">
        <v>81</v>
      </c>
      <c r="C15" s="50"/>
      <c r="D15" s="50"/>
      <c r="E15" s="50"/>
      <c r="F15" s="50"/>
      <c r="G15" s="50"/>
      <c r="H15" s="50"/>
      <c r="I15" s="50"/>
      <c r="J15" s="50"/>
      <c r="K15" s="50"/>
      <c r="L15" s="51"/>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17"/>
      <c r="AX15" s="18"/>
      <c r="AY15" s="18"/>
      <c r="AZ15" s="19"/>
      <c r="BA15" s="18"/>
      <c r="BB15" s="17"/>
      <c r="BC15" s="18"/>
      <c r="BD15" s="18"/>
      <c r="BE15" s="18"/>
      <c r="BF15" s="19"/>
      <c r="BG15" s="18"/>
      <c r="BH15" s="18"/>
      <c r="BI15" s="18"/>
      <c r="BJ15" s="20"/>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21"/>
    </row>
    <row r="16" spans="1:99" ht="13.2" customHeight="1" x14ac:dyDescent="0.2">
      <c r="A16" s="52"/>
      <c r="B16" s="42"/>
      <c r="C16" s="42"/>
      <c r="D16" s="42"/>
      <c r="E16" s="42"/>
      <c r="F16" s="42"/>
      <c r="G16" s="42"/>
      <c r="H16" s="42"/>
      <c r="I16" s="42"/>
      <c r="J16" s="42"/>
      <c r="K16" s="42"/>
      <c r="L16" s="53"/>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24"/>
      <c r="AX16" s="25"/>
      <c r="AY16" s="25"/>
      <c r="AZ16" s="26"/>
      <c r="BA16" s="25"/>
      <c r="BB16" s="24"/>
      <c r="BC16" s="25"/>
      <c r="BD16" s="25"/>
      <c r="BE16" s="25"/>
      <c r="BF16" s="26"/>
      <c r="BG16" s="25"/>
      <c r="BH16" s="25"/>
      <c r="BI16" s="25"/>
      <c r="BJ16" s="31"/>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7"/>
      <c r="CU16" s="39"/>
    </row>
    <row r="17" spans="1:102" ht="13.2" customHeight="1" x14ac:dyDescent="0.2">
      <c r="A17" s="52"/>
      <c r="B17" s="42"/>
      <c r="C17" s="42"/>
      <c r="D17" s="42"/>
      <c r="E17" s="42"/>
      <c r="F17" s="42"/>
      <c r="G17" s="42"/>
      <c r="H17" s="42"/>
      <c r="I17" s="42"/>
      <c r="J17" s="42"/>
      <c r="K17" s="42"/>
      <c r="L17" s="53"/>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31"/>
      <c r="AX17" s="5"/>
      <c r="AY17" s="5"/>
      <c r="AZ17" s="32"/>
      <c r="BA17" s="5"/>
      <c r="BB17" s="31"/>
      <c r="BC17" s="5"/>
      <c r="BD17" s="5"/>
      <c r="BE17" s="5"/>
      <c r="BF17" s="32"/>
      <c r="BG17" s="5"/>
      <c r="BH17" s="5"/>
      <c r="BI17" s="5"/>
      <c r="BJ17" s="327"/>
      <c r="BK17" s="328"/>
      <c r="BL17" s="328"/>
      <c r="BM17" s="328"/>
      <c r="BN17" s="328"/>
      <c r="BO17" s="328"/>
      <c r="BP17" s="328"/>
      <c r="BQ17" s="328"/>
      <c r="BR17" s="328"/>
      <c r="BS17" s="328"/>
      <c r="BT17" s="328"/>
      <c r="BU17" s="328"/>
      <c r="BV17" s="328"/>
      <c r="BW17" s="328"/>
      <c r="BX17" s="328"/>
      <c r="BY17" s="328"/>
      <c r="BZ17" s="5"/>
      <c r="CA17" s="5"/>
      <c r="CB17" s="5"/>
      <c r="CC17" s="5"/>
      <c r="CD17" s="5"/>
      <c r="CE17" s="5"/>
      <c r="CF17" s="5"/>
      <c r="CG17" s="5"/>
      <c r="CH17" s="5"/>
      <c r="CI17" s="5"/>
      <c r="CJ17" s="5"/>
      <c r="CK17" s="5"/>
      <c r="CL17" s="5"/>
      <c r="CM17" s="5"/>
      <c r="CN17" s="5"/>
      <c r="CO17" s="5"/>
      <c r="CP17" s="5"/>
      <c r="CQ17" s="5"/>
      <c r="CR17" s="5"/>
      <c r="CS17" s="5"/>
      <c r="CT17" s="7"/>
      <c r="CU17" s="139"/>
      <c r="CW17" s="139"/>
      <c r="CX17" s="139"/>
    </row>
    <row r="18" spans="1:102" ht="13.2" customHeight="1" x14ac:dyDescent="0.2">
      <c r="A18" s="54"/>
      <c r="B18" s="47"/>
      <c r="C18" s="47"/>
      <c r="D18" s="47"/>
      <c r="E18" s="47"/>
      <c r="F18" s="47"/>
      <c r="G18" s="47"/>
      <c r="H18" s="47"/>
      <c r="I18" s="47"/>
      <c r="J18" s="47"/>
      <c r="K18" s="47"/>
      <c r="L18" s="55"/>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34">
        <v>1</v>
      </c>
      <c r="AX18" s="30"/>
      <c r="AY18" s="30"/>
      <c r="AZ18" s="35"/>
      <c r="BA18" s="141" t="s">
        <v>12</v>
      </c>
      <c r="BB18" s="36"/>
      <c r="BC18" s="30"/>
      <c r="BD18" s="30"/>
      <c r="BE18" s="30"/>
      <c r="BF18" s="35"/>
      <c r="BG18" s="143"/>
      <c r="BH18" s="30"/>
      <c r="BI18" s="30"/>
      <c r="BJ18" s="324"/>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25"/>
      <c r="CQ18" s="325"/>
      <c r="CR18" s="325"/>
      <c r="CS18" s="325"/>
      <c r="CT18" s="326"/>
      <c r="CW18" s="40"/>
      <c r="CX18" s="41"/>
    </row>
    <row r="19" spans="1:102" ht="13.2" customHeight="1" x14ac:dyDescent="0.2">
      <c r="A19" s="52"/>
      <c r="B19" s="42" t="s">
        <v>82</v>
      </c>
      <c r="C19" s="42"/>
      <c r="D19" s="42"/>
      <c r="E19" s="42"/>
      <c r="F19" s="42"/>
      <c r="G19" s="42"/>
      <c r="H19" s="42"/>
      <c r="I19" s="42"/>
      <c r="J19" s="42"/>
      <c r="K19" s="42"/>
      <c r="L19" s="53"/>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17"/>
      <c r="AX19" s="18"/>
      <c r="AY19" s="18"/>
      <c r="AZ19" s="19"/>
      <c r="BA19" s="18"/>
      <c r="BB19" s="24"/>
      <c r="BC19" s="25"/>
      <c r="BD19" s="25"/>
      <c r="BE19" s="25"/>
      <c r="BF19" s="26"/>
      <c r="BG19" s="25"/>
      <c r="BH19" s="25"/>
      <c r="BI19" s="25"/>
      <c r="BJ19" s="20"/>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21"/>
    </row>
    <row r="20" spans="1:102" ht="13.2" customHeight="1" x14ac:dyDescent="0.2">
      <c r="A20" s="52"/>
      <c r="B20" s="42"/>
      <c r="C20" s="42"/>
      <c r="D20" s="42"/>
      <c r="E20" s="42"/>
      <c r="F20" s="42"/>
      <c r="G20" s="42"/>
      <c r="H20" s="42"/>
      <c r="I20" s="42"/>
      <c r="J20" s="42"/>
      <c r="K20" s="42"/>
      <c r="L20" s="53"/>
      <c r="M20" s="42"/>
      <c r="N20" s="42"/>
      <c r="O20" s="42"/>
      <c r="P20" s="42"/>
      <c r="Q20" s="42"/>
      <c r="R20" s="42"/>
      <c r="S20" s="56"/>
      <c r="T20" s="56"/>
      <c r="U20" s="56"/>
      <c r="V20" s="56"/>
      <c r="W20" s="56"/>
      <c r="X20" s="56"/>
      <c r="Y20" s="56"/>
      <c r="Z20" s="56"/>
      <c r="AA20" s="56"/>
      <c r="AB20" s="56"/>
      <c r="AC20" s="56"/>
      <c r="AD20" s="56"/>
      <c r="AE20" s="42"/>
      <c r="AF20" s="42"/>
      <c r="AG20" s="42"/>
      <c r="AH20" s="42"/>
      <c r="AI20" s="42"/>
      <c r="AJ20" s="42"/>
      <c r="AK20" s="42"/>
      <c r="AL20" s="42"/>
      <c r="AM20" s="42"/>
      <c r="AN20" s="42"/>
      <c r="AO20" s="42"/>
      <c r="AP20" s="42"/>
      <c r="AQ20" s="42"/>
      <c r="AR20" s="42"/>
      <c r="AS20" s="42"/>
      <c r="AT20" s="42"/>
      <c r="AU20" s="42"/>
      <c r="AV20" s="42"/>
      <c r="AW20" s="24"/>
      <c r="AX20" s="25"/>
      <c r="AY20" s="25"/>
      <c r="AZ20" s="26"/>
      <c r="BA20" s="25"/>
      <c r="BB20" s="43"/>
      <c r="BC20" s="25"/>
      <c r="BD20" s="25"/>
      <c r="BE20" s="25"/>
      <c r="BF20" s="26"/>
      <c r="BG20" s="25"/>
      <c r="BH20" s="25"/>
      <c r="BI20" s="25"/>
      <c r="BJ20" s="31"/>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7"/>
      <c r="CU20" s="39"/>
    </row>
    <row r="21" spans="1:102" ht="13.2" customHeight="1" x14ac:dyDescent="0.2">
      <c r="A21" s="52"/>
      <c r="B21" s="42"/>
      <c r="C21" s="42"/>
      <c r="D21" s="42"/>
      <c r="E21" s="42"/>
      <c r="F21" s="42"/>
      <c r="G21" s="42"/>
      <c r="H21" s="42"/>
      <c r="I21" s="42"/>
      <c r="J21" s="42"/>
      <c r="K21" s="42"/>
      <c r="L21" s="53"/>
      <c r="M21" s="42"/>
      <c r="N21" s="42"/>
      <c r="O21" s="42"/>
      <c r="P21" s="42"/>
      <c r="Q21" s="42"/>
      <c r="R21" s="42"/>
      <c r="S21" s="57"/>
      <c r="T21" s="57"/>
      <c r="U21" s="57"/>
      <c r="V21" s="57"/>
      <c r="W21" s="57"/>
      <c r="X21" s="57"/>
      <c r="Y21" s="57"/>
      <c r="Z21" s="57"/>
      <c r="AA21" s="57"/>
      <c r="AB21" s="57"/>
      <c r="AC21" s="57"/>
      <c r="AD21" s="57"/>
      <c r="AE21" s="42"/>
      <c r="AF21" s="42"/>
      <c r="AG21" s="42"/>
      <c r="AH21" s="42"/>
      <c r="AI21" s="42"/>
      <c r="AJ21" s="42"/>
      <c r="AK21" s="42"/>
      <c r="AL21" s="42"/>
      <c r="AM21" s="42"/>
      <c r="AN21" s="42"/>
      <c r="AO21" s="42"/>
      <c r="AP21" s="42"/>
      <c r="AQ21" s="42"/>
      <c r="AR21" s="42"/>
      <c r="AS21" s="42"/>
      <c r="AT21" s="42"/>
      <c r="AU21" s="42"/>
      <c r="AV21" s="42"/>
      <c r="AW21" s="44"/>
      <c r="AX21" s="5"/>
      <c r="AY21" s="5"/>
      <c r="AZ21" s="32"/>
      <c r="BA21" s="5"/>
      <c r="BB21" s="45"/>
      <c r="BC21" s="5"/>
      <c r="BD21" s="5"/>
      <c r="BE21" s="5"/>
      <c r="BF21" s="32"/>
      <c r="BG21" s="5"/>
      <c r="BH21" s="5"/>
      <c r="BI21" s="5"/>
      <c r="BJ21" s="327"/>
      <c r="BK21" s="328"/>
      <c r="BL21" s="328"/>
      <c r="BM21" s="328"/>
      <c r="BN21" s="328"/>
      <c r="BO21" s="328"/>
      <c r="BP21" s="328"/>
      <c r="BQ21" s="328"/>
      <c r="BR21" s="328"/>
      <c r="BS21" s="328"/>
      <c r="BT21" s="328"/>
      <c r="BU21" s="328"/>
      <c r="BV21" s="328"/>
      <c r="BW21" s="328"/>
      <c r="BX21" s="328"/>
      <c r="BY21" s="328"/>
      <c r="BZ21" s="5"/>
      <c r="CA21" s="5"/>
      <c r="CB21" s="5"/>
      <c r="CC21" s="5"/>
      <c r="CD21" s="5"/>
      <c r="CE21" s="5"/>
      <c r="CF21" s="5"/>
      <c r="CG21" s="5"/>
      <c r="CH21" s="5"/>
      <c r="CI21" s="5"/>
      <c r="CJ21" s="5"/>
      <c r="CK21" s="5"/>
      <c r="CL21" s="5"/>
      <c r="CM21" s="5"/>
      <c r="CN21" s="5"/>
      <c r="CO21" s="5"/>
      <c r="CP21" s="5"/>
      <c r="CQ21" s="5"/>
      <c r="CR21" s="5"/>
      <c r="CS21" s="5"/>
      <c r="CT21" s="7"/>
      <c r="CU21" s="315"/>
      <c r="CV21" s="315"/>
      <c r="CW21" s="46"/>
    </row>
    <row r="22" spans="1:102" ht="13.2" customHeight="1" x14ac:dyDescent="0.2">
      <c r="A22" s="54"/>
      <c r="B22" s="47"/>
      <c r="C22" s="47"/>
      <c r="D22" s="47"/>
      <c r="E22" s="47"/>
      <c r="F22" s="47"/>
      <c r="G22" s="47"/>
      <c r="H22" s="47"/>
      <c r="I22" s="47"/>
      <c r="J22" s="47"/>
      <c r="K22" s="47"/>
      <c r="L22" s="55"/>
      <c r="M22" s="47"/>
      <c r="N22" s="47"/>
      <c r="O22" s="47"/>
      <c r="P22" s="47"/>
      <c r="Q22" s="47"/>
      <c r="R22" s="47"/>
      <c r="S22" s="47"/>
      <c r="T22" s="47"/>
      <c r="U22" s="47"/>
      <c r="V22" s="47"/>
      <c r="W22" s="47"/>
      <c r="X22" s="58"/>
      <c r="Y22" s="58"/>
      <c r="Z22" s="58"/>
      <c r="AA22" s="58"/>
      <c r="AB22" s="58"/>
      <c r="AC22" s="58"/>
      <c r="AD22" s="58"/>
      <c r="AE22" s="47"/>
      <c r="AF22" s="47"/>
      <c r="AG22" s="47"/>
      <c r="AH22" s="47"/>
      <c r="AI22" s="47"/>
      <c r="AJ22" s="47"/>
      <c r="AK22" s="47"/>
      <c r="AL22" s="47"/>
      <c r="AM22" s="47"/>
      <c r="AN22" s="47"/>
      <c r="AO22" s="47"/>
      <c r="AP22" s="47"/>
      <c r="AQ22" s="47"/>
      <c r="AR22" s="47"/>
      <c r="AS22" s="47"/>
      <c r="AT22" s="47"/>
      <c r="AU22" s="47"/>
      <c r="AV22" s="47"/>
      <c r="AW22" s="34">
        <v>1</v>
      </c>
      <c r="AX22" s="30"/>
      <c r="AY22" s="30"/>
      <c r="AZ22" s="35"/>
      <c r="BA22" s="141" t="s">
        <v>12</v>
      </c>
      <c r="BB22" s="36"/>
      <c r="BC22" s="30"/>
      <c r="BD22" s="30"/>
      <c r="BE22" s="30"/>
      <c r="BF22" s="35"/>
      <c r="BG22" s="143"/>
      <c r="BH22" s="30"/>
      <c r="BI22" s="30"/>
      <c r="BJ22" s="324"/>
      <c r="BK22" s="325"/>
      <c r="BL22" s="325"/>
      <c r="BM22" s="325"/>
      <c r="BN22" s="325"/>
      <c r="BO22" s="325"/>
      <c r="BP22" s="325"/>
      <c r="BQ22" s="325"/>
      <c r="BR22" s="325"/>
      <c r="BS22" s="325"/>
      <c r="BT22" s="325"/>
      <c r="BU22" s="325"/>
      <c r="BV22" s="325"/>
      <c r="BW22" s="325"/>
      <c r="BX22" s="325"/>
      <c r="BY22" s="325"/>
      <c r="BZ22" s="325"/>
      <c r="CA22" s="325"/>
      <c r="CB22" s="325"/>
      <c r="CC22" s="325"/>
      <c r="CD22" s="325"/>
      <c r="CE22" s="325"/>
      <c r="CF22" s="325"/>
      <c r="CG22" s="325"/>
      <c r="CH22" s="325"/>
      <c r="CI22" s="325"/>
      <c r="CJ22" s="325"/>
      <c r="CK22" s="325"/>
      <c r="CL22" s="325"/>
      <c r="CM22" s="325"/>
      <c r="CN22" s="325"/>
      <c r="CO22" s="325"/>
      <c r="CP22" s="325"/>
      <c r="CQ22" s="325"/>
      <c r="CR22" s="325"/>
      <c r="CS22" s="325"/>
      <c r="CT22" s="326"/>
    </row>
    <row r="23" spans="1:102" ht="13.2" customHeight="1" x14ac:dyDescent="0.2">
      <c r="A23" s="12"/>
      <c r="B23" s="13" t="s">
        <v>83</v>
      </c>
      <c r="C23" s="13"/>
      <c r="D23" s="14"/>
      <c r="E23" s="14"/>
      <c r="F23" s="48"/>
      <c r="G23" s="14"/>
      <c r="H23" s="14"/>
      <c r="I23" s="14"/>
      <c r="J23" s="14"/>
      <c r="K23" s="14"/>
      <c r="L23" s="133"/>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3"/>
      <c r="AT23" s="13"/>
      <c r="AU23" s="13"/>
      <c r="AV23" s="13"/>
      <c r="AW23" s="17"/>
      <c r="AX23" s="18"/>
      <c r="AY23" s="18"/>
      <c r="AZ23" s="19"/>
      <c r="BA23" s="18"/>
      <c r="BB23" s="17"/>
      <c r="BC23" s="18"/>
      <c r="BD23" s="18"/>
      <c r="BE23" s="18"/>
      <c r="BF23" s="19"/>
      <c r="BG23" s="18"/>
      <c r="BH23" s="18"/>
      <c r="BI23" s="18"/>
      <c r="BJ23" s="20"/>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21"/>
    </row>
    <row r="24" spans="1:102" ht="13.2" customHeight="1" x14ac:dyDescent="0.2">
      <c r="A24" s="4"/>
      <c r="B24" s="5"/>
      <c r="C24" s="5"/>
      <c r="D24" s="5"/>
      <c r="E24" s="5"/>
      <c r="F24" s="5"/>
      <c r="G24" s="5"/>
      <c r="H24" s="5"/>
      <c r="I24" s="5"/>
      <c r="J24" s="5"/>
      <c r="K24" s="5"/>
      <c r="L24" s="23"/>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24"/>
      <c r="AX24" s="25"/>
      <c r="AY24" s="25"/>
      <c r="AZ24" s="26"/>
      <c r="BA24" s="25"/>
      <c r="BB24" s="24"/>
      <c r="BC24" s="25"/>
      <c r="BD24" s="25"/>
      <c r="BE24" s="25"/>
      <c r="BF24" s="26"/>
      <c r="BG24" s="25"/>
      <c r="BH24" s="25"/>
      <c r="BI24" s="25"/>
      <c r="BJ24" s="31"/>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7"/>
    </row>
    <row r="25" spans="1:102" ht="13.2" customHeight="1" x14ac:dyDescent="0.2">
      <c r="A25" s="4"/>
      <c r="B25" s="5"/>
      <c r="C25" s="5"/>
      <c r="D25" s="5"/>
      <c r="E25" s="5"/>
      <c r="F25" s="5"/>
      <c r="G25" s="5"/>
      <c r="H25" s="5"/>
      <c r="I25" s="5"/>
      <c r="J25" s="5"/>
      <c r="K25" s="5"/>
      <c r="L25" s="2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31"/>
      <c r="AX25" s="5"/>
      <c r="AY25" s="5"/>
      <c r="AZ25" s="32"/>
      <c r="BA25" s="5"/>
      <c r="BB25" s="31"/>
      <c r="BC25" s="5"/>
      <c r="BD25" s="5"/>
      <c r="BE25" s="5"/>
      <c r="BF25" s="32"/>
      <c r="BG25" s="5"/>
      <c r="BH25" s="5"/>
      <c r="BI25" s="5"/>
      <c r="BJ25" s="327"/>
      <c r="BK25" s="328"/>
      <c r="BL25" s="328"/>
      <c r="BM25" s="328"/>
      <c r="BN25" s="328"/>
      <c r="BO25" s="328"/>
      <c r="BP25" s="328"/>
      <c r="BQ25" s="328"/>
      <c r="BR25" s="328"/>
      <c r="BS25" s="328"/>
      <c r="BT25" s="328"/>
      <c r="BU25" s="328"/>
      <c r="BV25" s="328"/>
      <c r="BW25" s="328"/>
      <c r="BX25" s="328"/>
      <c r="BY25" s="328"/>
      <c r="BZ25" s="5"/>
      <c r="CA25" s="5"/>
      <c r="CB25" s="5"/>
      <c r="CC25" s="5"/>
      <c r="CD25" s="5"/>
      <c r="CE25" s="5"/>
      <c r="CF25" s="5"/>
      <c r="CG25" s="5"/>
      <c r="CH25" s="5"/>
      <c r="CI25" s="5"/>
      <c r="CJ25" s="5"/>
      <c r="CK25" s="5"/>
      <c r="CL25" s="5"/>
      <c r="CM25" s="5"/>
      <c r="CN25" s="5"/>
      <c r="CO25" s="5"/>
      <c r="CP25" s="5"/>
      <c r="CQ25" s="5"/>
      <c r="CR25" s="5"/>
      <c r="CS25" s="5"/>
      <c r="CT25" s="7"/>
    </row>
    <row r="26" spans="1:102" ht="13.2" customHeight="1" x14ac:dyDescent="0.2">
      <c r="A26" s="33"/>
      <c r="B26" s="30"/>
      <c r="C26" s="30"/>
      <c r="D26" s="30"/>
      <c r="E26" s="30"/>
      <c r="F26" s="30"/>
      <c r="G26" s="30"/>
      <c r="H26" s="30"/>
      <c r="I26" s="30"/>
      <c r="J26" s="30"/>
      <c r="K26" s="30"/>
      <c r="L26" s="29"/>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4">
        <v>1</v>
      </c>
      <c r="AX26" s="30"/>
      <c r="AY26" s="30"/>
      <c r="AZ26" s="35"/>
      <c r="BA26" s="141" t="s">
        <v>10</v>
      </c>
      <c r="BB26" s="36"/>
      <c r="BC26" s="30"/>
      <c r="BD26" s="30"/>
      <c r="BE26" s="30"/>
      <c r="BF26" s="35"/>
      <c r="BG26" s="143"/>
      <c r="BH26" s="30"/>
      <c r="BI26" s="30"/>
      <c r="BJ26" s="324"/>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c r="CP26" s="325"/>
      <c r="CQ26" s="325"/>
      <c r="CR26" s="325"/>
      <c r="CS26" s="325"/>
      <c r="CT26" s="326"/>
    </row>
    <row r="27" spans="1:102" ht="13.2" customHeight="1" x14ac:dyDescent="0.2">
      <c r="A27" s="49"/>
      <c r="B27" s="50" t="s">
        <v>84</v>
      </c>
      <c r="C27" s="50"/>
      <c r="D27" s="50"/>
      <c r="E27" s="50"/>
      <c r="F27" s="50"/>
      <c r="G27" s="50"/>
      <c r="H27" s="50"/>
      <c r="I27" s="50"/>
      <c r="J27" s="50"/>
      <c r="K27" s="50"/>
      <c r="L27" s="51"/>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17"/>
      <c r="AX27" s="18"/>
      <c r="AY27" s="18"/>
      <c r="AZ27" s="19"/>
      <c r="BA27" s="18"/>
      <c r="BB27" s="17"/>
      <c r="BC27" s="18"/>
      <c r="BD27" s="18"/>
      <c r="BE27" s="18"/>
      <c r="BF27" s="19"/>
      <c r="BG27" s="18"/>
      <c r="BH27" s="18"/>
      <c r="BI27" s="18"/>
      <c r="BJ27" s="20"/>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21"/>
    </row>
    <row r="28" spans="1:102" ht="13.2" customHeight="1" x14ac:dyDescent="0.2">
      <c r="A28" s="52"/>
      <c r="B28" s="42"/>
      <c r="C28" s="42"/>
      <c r="D28" s="42"/>
      <c r="E28" s="42"/>
      <c r="F28" s="42"/>
      <c r="G28" s="42"/>
      <c r="H28" s="42"/>
      <c r="I28" s="42"/>
      <c r="J28" s="42"/>
      <c r="K28" s="42"/>
      <c r="L28" s="53"/>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24"/>
      <c r="AX28" s="25"/>
      <c r="AY28" s="25"/>
      <c r="AZ28" s="26"/>
      <c r="BA28" s="25"/>
      <c r="BB28" s="24"/>
      <c r="BC28" s="25"/>
      <c r="BD28" s="25"/>
      <c r="BE28" s="25"/>
      <c r="BF28" s="26"/>
      <c r="BG28" s="25"/>
      <c r="BH28" s="25"/>
      <c r="BI28" s="25"/>
      <c r="BJ28" s="31"/>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7"/>
      <c r="CU28" s="39"/>
    </row>
    <row r="29" spans="1:102" ht="13.2" customHeight="1" x14ac:dyDescent="0.2">
      <c r="A29" s="52"/>
      <c r="B29" s="42"/>
      <c r="C29" s="42"/>
      <c r="D29" s="42"/>
      <c r="E29" s="42"/>
      <c r="F29" s="42"/>
      <c r="G29" s="42"/>
      <c r="H29" s="42"/>
      <c r="I29" s="42"/>
      <c r="J29" s="42"/>
      <c r="K29" s="42"/>
      <c r="L29" s="53"/>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31"/>
      <c r="AX29" s="5"/>
      <c r="AY29" s="5"/>
      <c r="AZ29" s="32"/>
      <c r="BA29" s="5"/>
      <c r="BB29" s="31"/>
      <c r="BC29" s="5"/>
      <c r="BD29" s="5"/>
      <c r="BE29" s="5"/>
      <c r="BF29" s="32"/>
      <c r="BG29" s="5"/>
      <c r="BH29" s="5"/>
      <c r="BI29" s="5"/>
      <c r="BJ29" s="327"/>
      <c r="BK29" s="328"/>
      <c r="BL29" s="328"/>
      <c r="BM29" s="328"/>
      <c r="BN29" s="328"/>
      <c r="BO29" s="328"/>
      <c r="BP29" s="328"/>
      <c r="BQ29" s="328"/>
      <c r="BR29" s="328"/>
      <c r="BS29" s="328"/>
      <c r="BT29" s="328"/>
      <c r="BU29" s="328"/>
      <c r="BV29" s="328"/>
      <c r="BW29" s="328"/>
      <c r="BX29" s="328"/>
      <c r="BY29" s="328"/>
      <c r="BZ29" s="5"/>
      <c r="CA29" s="5"/>
      <c r="CB29" s="5"/>
      <c r="CC29" s="5"/>
      <c r="CD29" s="5"/>
      <c r="CE29" s="5"/>
      <c r="CF29" s="5"/>
      <c r="CG29" s="5"/>
      <c r="CH29" s="5"/>
      <c r="CI29" s="5"/>
      <c r="CJ29" s="5"/>
      <c r="CK29" s="5"/>
      <c r="CL29" s="5"/>
      <c r="CM29" s="5"/>
      <c r="CN29" s="5"/>
      <c r="CO29" s="5"/>
      <c r="CP29" s="5"/>
      <c r="CQ29" s="5"/>
      <c r="CR29" s="5"/>
      <c r="CS29" s="5"/>
      <c r="CT29" s="7"/>
      <c r="CU29" s="139"/>
      <c r="CW29" s="139"/>
      <c r="CX29" s="139"/>
    </row>
    <row r="30" spans="1:102" ht="13.2" customHeight="1" x14ac:dyDescent="0.2">
      <c r="A30" s="54"/>
      <c r="B30" s="47"/>
      <c r="C30" s="47"/>
      <c r="D30" s="47"/>
      <c r="E30" s="47"/>
      <c r="F30" s="47"/>
      <c r="G30" s="47"/>
      <c r="H30" s="47"/>
      <c r="I30" s="47"/>
      <c r="J30" s="47"/>
      <c r="K30" s="47"/>
      <c r="L30" s="55"/>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34">
        <v>1</v>
      </c>
      <c r="AX30" s="30"/>
      <c r="AY30" s="30"/>
      <c r="AZ30" s="35"/>
      <c r="BA30" s="141" t="s">
        <v>12</v>
      </c>
      <c r="BB30" s="36"/>
      <c r="BC30" s="30"/>
      <c r="BD30" s="30"/>
      <c r="BE30" s="30"/>
      <c r="BF30" s="35"/>
      <c r="BG30" s="143"/>
      <c r="BH30" s="30"/>
      <c r="BI30" s="30"/>
      <c r="BJ30" s="324"/>
      <c r="BK30" s="325"/>
      <c r="BL30" s="325"/>
      <c r="BM30" s="325"/>
      <c r="BN30" s="325"/>
      <c r="BO30" s="325"/>
      <c r="BP30" s="325"/>
      <c r="BQ30" s="325"/>
      <c r="BR30" s="325"/>
      <c r="BS30" s="325"/>
      <c r="BT30" s="325"/>
      <c r="BU30" s="325"/>
      <c r="BV30" s="325"/>
      <c r="BW30" s="325"/>
      <c r="BX30" s="325"/>
      <c r="BY30" s="325"/>
      <c r="BZ30" s="325"/>
      <c r="CA30" s="325"/>
      <c r="CB30" s="325"/>
      <c r="CC30" s="325"/>
      <c r="CD30" s="325"/>
      <c r="CE30" s="325"/>
      <c r="CF30" s="325"/>
      <c r="CG30" s="325"/>
      <c r="CH30" s="325"/>
      <c r="CI30" s="325"/>
      <c r="CJ30" s="325"/>
      <c r="CK30" s="325"/>
      <c r="CL30" s="325"/>
      <c r="CM30" s="325"/>
      <c r="CN30" s="325"/>
      <c r="CO30" s="325"/>
      <c r="CP30" s="325"/>
      <c r="CQ30" s="325"/>
      <c r="CR30" s="325"/>
      <c r="CS30" s="325"/>
      <c r="CT30" s="326"/>
      <c r="CW30" s="40"/>
      <c r="CX30" s="41"/>
    </row>
    <row r="31" spans="1:102" ht="13.2" customHeight="1" x14ac:dyDescent="0.2">
      <c r="A31" s="52"/>
      <c r="B31" s="42" t="s">
        <v>85</v>
      </c>
      <c r="C31" s="42"/>
      <c r="D31" s="42"/>
      <c r="E31" s="42"/>
      <c r="F31" s="42"/>
      <c r="G31" s="42"/>
      <c r="H31" s="42"/>
      <c r="I31" s="42"/>
      <c r="J31" s="42"/>
      <c r="K31" s="42"/>
      <c r="L31" s="53"/>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17"/>
      <c r="AX31" s="18"/>
      <c r="AY31" s="18"/>
      <c r="AZ31" s="19"/>
      <c r="BA31" s="18"/>
      <c r="BB31" s="24"/>
      <c r="BC31" s="25"/>
      <c r="BD31" s="25"/>
      <c r="BE31" s="25"/>
      <c r="BF31" s="26"/>
      <c r="BG31" s="25"/>
      <c r="BH31" s="25"/>
      <c r="BI31" s="25"/>
      <c r="BJ31" s="20"/>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21"/>
    </row>
    <row r="32" spans="1:102" ht="13.2" customHeight="1" x14ac:dyDescent="0.2">
      <c r="A32" s="52"/>
      <c r="B32" s="42"/>
      <c r="C32" s="42"/>
      <c r="D32" s="42"/>
      <c r="E32" s="42"/>
      <c r="F32" s="42"/>
      <c r="G32" s="42"/>
      <c r="H32" s="42"/>
      <c r="I32" s="42"/>
      <c r="J32" s="42"/>
      <c r="K32" s="42"/>
      <c r="L32" s="53"/>
      <c r="M32" s="42"/>
      <c r="N32" s="42"/>
      <c r="O32" s="42"/>
      <c r="P32" s="42"/>
      <c r="Q32" s="42"/>
      <c r="R32" s="42"/>
      <c r="S32" s="56"/>
      <c r="T32" s="56"/>
      <c r="U32" s="56"/>
      <c r="V32" s="56"/>
      <c r="W32" s="56"/>
      <c r="X32" s="56"/>
      <c r="Y32" s="56"/>
      <c r="Z32" s="56"/>
      <c r="AA32" s="56"/>
      <c r="AB32" s="56"/>
      <c r="AC32" s="56"/>
      <c r="AD32" s="56"/>
      <c r="AE32" s="42"/>
      <c r="AF32" s="42"/>
      <c r="AG32" s="42"/>
      <c r="AH32" s="42"/>
      <c r="AI32" s="42"/>
      <c r="AJ32" s="42"/>
      <c r="AK32" s="42"/>
      <c r="AL32" s="42"/>
      <c r="AM32" s="42"/>
      <c r="AN32" s="42"/>
      <c r="AO32" s="42"/>
      <c r="AP32" s="42"/>
      <c r="AQ32" s="42"/>
      <c r="AR32" s="42"/>
      <c r="AS32" s="42"/>
      <c r="AT32" s="42"/>
      <c r="AU32" s="42"/>
      <c r="AV32" s="42"/>
      <c r="AW32" s="24"/>
      <c r="AX32" s="25"/>
      <c r="AY32" s="25"/>
      <c r="AZ32" s="26"/>
      <c r="BA32" s="25"/>
      <c r="BB32" s="43"/>
      <c r="BC32" s="25"/>
      <c r="BD32" s="25"/>
      <c r="BE32" s="25"/>
      <c r="BF32" s="26"/>
      <c r="BG32" s="25"/>
      <c r="BH32" s="25"/>
      <c r="BI32" s="25"/>
      <c r="BJ32" s="31"/>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7"/>
      <c r="CU32" s="39"/>
    </row>
    <row r="33" spans="1:102" ht="13.2" customHeight="1" x14ac:dyDescent="0.2">
      <c r="A33" s="52"/>
      <c r="B33" s="42"/>
      <c r="C33" s="42"/>
      <c r="D33" s="42"/>
      <c r="E33" s="42"/>
      <c r="F33" s="42"/>
      <c r="G33" s="42"/>
      <c r="H33" s="42"/>
      <c r="I33" s="42"/>
      <c r="J33" s="42"/>
      <c r="K33" s="42"/>
      <c r="L33" s="53"/>
      <c r="M33" s="42"/>
      <c r="N33" s="42"/>
      <c r="O33" s="42"/>
      <c r="P33" s="42"/>
      <c r="Q33" s="42"/>
      <c r="R33" s="42"/>
      <c r="S33" s="57"/>
      <c r="T33" s="57"/>
      <c r="U33" s="57"/>
      <c r="V33" s="57"/>
      <c r="W33" s="57"/>
      <c r="X33" s="57"/>
      <c r="Y33" s="57"/>
      <c r="Z33" s="57"/>
      <c r="AA33" s="57"/>
      <c r="AB33" s="57"/>
      <c r="AC33" s="57"/>
      <c r="AD33" s="57"/>
      <c r="AE33" s="42"/>
      <c r="AF33" s="42"/>
      <c r="AG33" s="42"/>
      <c r="AH33" s="42"/>
      <c r="AI33" s="42"/>
      <c r="AJ33" s="42"/>
      <c r="AK33" s="42"/>
      <c r="AL33" s="42"/>
      <c r="AM33" s="42"/>
      <c r="AN33" s="42"/>
      <c r="AO33" s="42"/>
      <c r="AP33" s="42"/>
      <c r="AQ33" s="42"/>
      <c r="AR33" s="42"/>
      <c r="AS33" s="42"/>
      <c r="AT33" s="42"/>
      <c r="AU33" s="42"/>
      <c r="AV33" s="42"/>
      <c r="AW33" s="44"/>
      <c r="AX33" s="5"/>
      <c r="AY33" s="5"/>
      <c r="AZ33" s="32"/>
      <c r="BA33" s="5"/>
      <c r="BB33" s="45"/>
      <c r="BC33" s="5"/>
      <c r="BD33" s="5"/>
      <c r="BE33" s="5"/>
      <c r="BF33" s="32"/>
      <c r="BG33" s="5"/>
      <c r="BH33" s="5"/>
      <c r="BI33" s="5"/>
      <c r="BJ33" s="327"/>
      <c r="BK33" s="328"/>
      <c r="BL33" s="328"/>
      <c r="BM33" s="328"/>
      <c r="BN33" s="328"/>
      <c r="BO33" s="328"/>
      <c r="BP33" s="328"/>
      <c r="BQ33" s="328"/>
      <c r="BR33" s="328"/>
      <c r="BS33" s="328"/>
      <c r="BT33" s="328"/>
      <c r="BU33" s="328"/>
      <c r="BV33" s="328"/>
      <c r="BW33" s="328"/>
      <c r="BX33" s="328"/>
      <c r="BY33" s="328"/>
      <c r="BZ33" s="5"/>
      <c r="CA33" s="5"/>
      <c r="CB33" s="5"/>
      <c r="CC33" s="5"/>
      <c r="CD33" s="5"/>
      <c r="CE33" s="5"/>
      <c r="CF33" s="5"/>
      <c r="CG33" s="5"/>
      <c r="CH33" s="5"/>
      <c r="CI33" s="5"/>
      <c r="CJ33" s="5"/>
      <c r="CK33" s="5"/>
      <c r="CL33" s="5"/>
      <c r="CM33" s="5"/>
      <c r="CN33" s="5"/>
      <c r="CO33" s="5"/>
      <c r="CP33" s="5"/>
      <c r="CQ33" s="5"/>
      <c r="CR33" s="5"/>
      <c r="CS33" s="5"/>
      <c r="CT33" s="7"/>
      <c r="CU33" s="315"/>
      <c r="CV33" s="315"/>
      <c r="CW33" s="46"/>
    </row>
    <row r="34" spans="1:102" ht="13.2" customHeight="1" x14ac:dyDescent="0.2">
      <c r="A34" s="54"/>
      <c r="B34" s="47"/>
      <c r="C34" s="47"/>
      <c r="D34" s="47"/>
      <c r="E34" s="47"/>
      <c r="F34" s="47"/>
      <c r="G34" s="47"/>
      <c r="H34" s="47"/>
      <c r="I34" s="47"/>
      <c r="J34" s="47"/>
      <c r="K34" s="47"/>
      <c r="L34" s="55"/>
      <c r="M34" s="47"/>
      <c r="N34" s="47"/>
      <c r="O34" s="47"/>
      <c r="P34" s="47"/>
      <c r="Q34" s="47"/>
      <c r="R34" s="47"/>
      <c r="S34" s="47"/>
      <c r="T34" s="47"/>
      <c r="U34" s="47"/>
      <c r="V34" s="47"/>
      <c r="W34" s="47"/>
      <c r="X34" s="58"/>
      <c r="Y34" s="58"/>
      <c r="Z34" s="58"/>
      <c r="AA34" s="58"/>
      <c r="AB34" s="58"/>
      <c r="AC34" s="58"/>
      <c r="AD34" s="58"/>
      <c r="AE34" s="47"/>
      <c r="AF34" s="47"/>
      <c r="AG34" s="47"/>
      <c r="AH34" s="47"/>
      <c r="AI34" s="47"/>
      <c r="AJ34" s="47"/>
      <c r="AK34" s="47"/>
      <c r="AL34" s="47"/>
      <c r="AM34" s="47"/>
      <c r="AN34" s="47"/>
      <c r="AO34" s="47"/>
      <c r="AP34" s="47"/>
      <c r="AQ34" s="47"/>
      <c r="AR34" s="47"/>
      <c r="AS34" s="47"/>
      <c r="AT34" s="47"/>
      <c r="AU34" s="47"/>
      <c r="AV34" s="47"/>
      <c r="AW34" s="34">
        <v>1</v>
      </c>
      <c r="AX34" s="30"/>
      <c r="AY34" s="30"/>
      <c r="AZ34" s="35"/>
      <c r="BA34" s="142" t="s">
        <v>12</v>
      </c>
      <c r="BB34" s="36"/>
      <c r="BC34" s="30"/>
      <c r="BD34" s="30"/>
      <c r="BE34" s="30"/>
      <c r="BF34" s="35"/>
      <c r="BG34" s="143"/>
      <c r="BH34" s="30"/>
      <c r="BI34" s="30"/>
      <c r="BJ34" s="324"/>
      <c r="BK34" s="325"/>
      <c r="BL34" s="325"/>
      <c r="BM34" s="325"/>
      <c r="BN34" s="325"/>
      <c r="BO34" s="325"/>
      <c r="BP34" s="325"/>
      <c r="BQ34" s="325"/>
      <c r="BR34" s="325"/>
      <c r="BS34" s="325"/>
      <c r="BT34" s="325"/>
      <c r="BU34" s="325"/>
      <c r="BV34" s="325"/>
      <c r="BW34" s="325"/>
      <c r="BX34" s="325"/>
      <c r="BY34" s="325"/>
      <c r="BZ34" s="325"/>
      <c r="CA34" s="325"/>
      <c r="CB34" s="325"/>
      <c r="CC34" s="325"/>
      <c r="CD34" s="325"/>
      <c r="CE34" s="325"/>
      <c r="CF34" s="325"/>
      <c r="CG34" s="325"/>
      <c r="CH34" s="325"/>
      <c r="CI34" s="325"/>
      <c r="CJ34" s="325"/>
      <c r="CK34" s="325"/>
      <c r="CL34" s="325"/>
      <c r="CM34" s="325"/>
      <c r="CN34" s="325"/>
      <c r="CO34" s="325"/>
      <c r="CP34" s="325"/>
      <c r="CQ34" s="325"/>
      <c r="CR34" s="325"/>
      <c r="CS34" s="325"/>
      <c r="CT34" s="326"/>
    </row>
    <row r="35" spans="1:102" ht="13.2" customHeight="1" x14ac:dyDescent="0.2">
      <c r="A35" s="12"/>
      <c r="B35" s="13"/>
      <c r="C35" s="13"/>
      <c r="D35" s="14"/>
      <c r="E35" s="14"/>
      <c r="F35" s="48"/>
      <c r="G35" s="14"/>
      <c r="H35" s="14"/>
      <c r="I35" s="14"/>
      <c r="J35" s="14"/>
      <c r="K35" s="14"/>
      <c r="L35" s="133"/>
      <c r="M35" s="14" t="s">
        <v>2</v>
      </c>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3"/>
      <c r="AT35" s="13"/>
      <c r="AU35" s="13"/>
      <c r="AV35" s="13"/>
      <c r="AW35" s="17"/>
      <c r="AX35" s="18"/>
      <c r="AY35" s="18"/>
      <c r="AZ35" s="19"/>
      <c r="BA35" s="18"/>
      <c r="BB35" s="17"/>
      <c r="BC35" s="18"/>
      <c r="BD35" s="18"/>
      <c r="BE35" s="18"/>
      <c r="BF35" s="19"/>
      <c r="BG35" s="18"/>
      <c r="BH35" s="18"/>
      <c r="BI35" s="18"/>
      <c r="BJ35" s="20"/>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21"/>
    </row>
    <row r="36" spans="1:102" ht="13.2" customHeight="1" x14ac:dyDescent="0.2">
      <c r="A36" s="4"/>
      <c r="B36" s="5"/>
      <c r="C36" s="5"/>
      <c r="D36" s="5"/>
      <c r="E36" s="5"/>
      <c r="F36" s="5"/>
      <c r="G36" s="5"/>
      <c r="H36" s="5"/>
      <c r="I36" s="5"/>
      <c r="J36" s="5"/>
      <c r="K36" s="5"/>
      <c r="L36" s="23"/>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24"/>
      <c r="AX36" s="25"/>
      <c r="AY36" s="25"/>
      <c r="AZ36" s="26"/>
      <c r="BA36" s="25"/>
      <c r="BB36" s="24"/>
      <c r="BC36" s="25"/>
      <c r="BD36" s="25"/>
      <c r="BE36" s="25"/>
      <c r="BF36" s="26"/>
      <c r="BG36" s="25"/>
      <c r="BH36" s="25"/>
      <c r="BI36" s="25"/>
      <c r="BJ36" s="31"/>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7"/>
    </row>
    <row r="37" spans="1:102" ht="13.2" customHeight="1" x14ac:dyDescent="0.2">
      <c r="A37" s="4"/>
      <c r="B37" s="5"/>
      <c r="C37" s="5"/>
      <c r="D37" s="5"/>
      <c r="E37" s="5"/>
      <c r="F37" s="5"/>
      <c r="G37" s="5"/>
      <c r="H37" s="5"/>
      <c r="I37" s="5"/>
      <c r="J37" s="5"/>
      <c r="K37" s="5"/>
      <c r="L37" s="23"/>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31"/>
      <c r="AX37" s="5"/>
      <c r="AY37" s="5"/>
      <c r="AZ37" s="32"/>
      <c r="BA37" s="5"/>
      <c r="BB37" s="31"/>
      <c r="BC37" s="5"/>
      <c r="BD37" s="5"/>
      <c r="BE37" s="5"/>
      <c r="BF37" s="32"/>
      <c r="BG37" s="5"/>
      <c r="BH37" s="5"/>
      <c r="BI37" s="5"/>
      <c r="BJ37" s="31"/>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7"/>
    </row>
    <row r="38" spans="1:102" ht="13.2" customHeight="1" x14ac:dyDescent="0.2">
      <c r="A38" s="33"/>
      <c r="B38" s="30"/>
      <c r="C38" s="30"/>
      <c r="D38" s="30"/>
      <c r="E38" s="30"/>
      <c r="F38" s="30"/>
      <c r="G38" s="30"/>
      <c r="H38" s="30"/>
      <c r="I38" s="30"/>
      <c r="J38" s="30"/>
      <c r="K38" s="30"/>
      <c r="L38" s="29"/>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4"/>
      <c r="AX38" s="30"/>
      <c r="AY38" s="30"/>
      <c r="AZ38" s="35"/>
      <c r="BA38" s="141"/>
      <c r="BB38" s="36"/>
      <c r="BC38" s="30"/>
      <c r="BD38" s="30"/>
      <c r="BE38" s="30"/>
      <c r="BF38" s="35"/>
      <c r="BG38" s="36"/>
      <c r="BH38" s="30"/>
      <c r="BI38" s="30"/>
      <c r="BJ38" s="324"/>
      <c r="BK38" s="325"/>
      <c r="BL38" s="325"/>
      <c r="BM38" s="325"/>
      <c r="BN38" s="325"/>
      <c r="BO38" s="325"/>
      <c r="BP38" s="325"/>
      <c r="BQ38" s="325"/>
      <c r="BR38" s="325"/>
      <c r="BS38" s="325"/>
      <c r="BT38" s="325"/>
      <c r="BU38" s="325"/>
      <c r="BV38" s="325"/>
      <c r="BW38" s="325"/>
      <c r="BX38" s="325"/>
      <c r="BY38" s="325"/>
      <c r="BZ38" s="325"/>
      <c r="CA38" s="325"/>
      <c r="CB38" s="325"/>
      <c r="CC38" s="325"/>
      <c r="CD38" s="325"/>
      <c r="CE38" s="325"/>
      <c r="CF38" s="325"/>
      <c r="CG38" s="325"/>
      <c r="CH38" s="325"/>
      <c r="CI38" s="325"/>
      <c r="CJ38" s="325"/>
      <c r="CK38" s="325"/>
      <c r="CL38" s="325"/>
      <c r="CM38" s="325"/>
      <c r="CN38" s="325"/>
      <c r="CO38" s="325"/>
      <c r="CP38" s="325"/>
      <c r="CQ38" s="325"/>
      <c r="CR38" s="325"/>
      <c r="CS38" s="325"/>
      <c r="CT38" s="326"/>
    </row>
    <row r="39" spans="1:102" ht="13.2" customHeight="1" x14ac:dyDescent="0.2">
      <c r="A39" s="49"/>
      <c r="B39" s="50"/>
      <c r="C39" s="50"/>
      <c r="D39" s="50"/>
      <c r="E39" s="50"/>
      <c r="F39" s="50"/>
      <c r="G39" s="50"/>
      <c r="H39" s="50"/>
      <c r="I39" s="50"/>
      <c r="J39" s="50"/>
      <c r="K39" s="50"/>
      <c r="L39" s="51"/>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17"/>
      <c r="AX39" s="18"/>
      <c r="AY39" s="18"/>
      <c r="AZ39" s="19"/>
      <c r="BA39" s="18"/>
      <c r="BB39" s="17"/>
      <c r="BC39" s="18"/>
      <c r="BD39" s="18"/>
      <c r="BE39" s="18"/>
      <c r="BF39" s="19"/>
      <c r="BG39" s="18"/>
      <c r="BH39" s="18"/>
      <c r="BI39" s="18"/>
      <c r="BJ39" s="20"/>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21"/>
    </row>
    <row r="40" spans="1:102" ht="13.2" customHeight="1" x14ac:dyDescent="0.2">
      <c r="A40" s="52"/>
      <c r="B40" s="42"/>
      <c r="C40" s="42"/>
      <c r="D40" s="42"/>
      <c r="E40" s="42"/>
      <c r="F40" s="42"/>
      <c r="G40" s="42"/>
      <c r="H40" s="42"/>
      <c r="I40" s="42"/>
      <c r="J40" s="42"/>
      <c r="K40" s="42"/>
      <c r="L40" s="53"/>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24"/>
      <c r="AX40" s="25"/>
      <c r="AY40" s="25"/>
      <c r="AZ40" s="26"/>
      <c r="BA40" s="25"/>
      <c r="BB40" s="24"/>
      <c r="BC40" s="25"/>
      <c r="BD40" s="25"/>
      <c r="BE40" s="25"/>
      <c r="BF40" s="26"/>
      <c r="BG40" s="25"/>
      <c r="BH40" s="25"/>
      <c r="BI40" s="25"/>
      <c r="BJ40" s="31"/>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7"/>
      <c r="CU40" s="39"/>
    </row>
    <row r="41" spans="1:102" ht="13.2" customHeight="1" x14ac:dyDescent="0.2">
      <c r="A41" s="52"/>
      <c r="B41" s="42"/>
      <c r="C41" s="42"/>
      <c r="D41" s="42"/>
      <c r="E41" s="42"/>
      <c r="F41" s="42"/>
      <c r="G41" s="42"/>
      <c r="H41" s="42"/>
      <c r="I41" s="42"/>
      <c r="J41" s="42"/>
      <c r="K41" s="42"/>
      <c r="L41" s="53"/>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31"/>
      <c r="AX41" s="5"/>
      <c r="AY41" s="5"/>
      <c r="AZ41" s="32"/>
      <c r="BA41" s="5"/>
      <c r="BB41" s="31"/>
      <c r="BC41" s="5"/>
      <c r="BD41" s="5"/>
      <c r="BE41" s="5"/>
      <c r="BF41" s="32"/>
      <c r="BG41" s="5"/>
      <c r="BH41" s="5"/>
      <c r="BI41" s="5"/>
      <c r="BJ41" s="327"/>
      <c r="BK41" s="328"/>
      <c r="BL41" s="328"/>
      <c r="BM41" s="328"/>
      <c r="BN41" s="328"/>
      <c r="BO41" s="328"/>
      <c r="BP41" s="328"/>
      <c r="BQ41" s="328"/>
      <c r="BR41" s="328"/>
      <c r="BS41" s="328"/>
      <c r="BT41" s="328"/>
      <c r="BU41" s="328"/>
      <c r="BV41" s="328"/>
      <c r="BW41" s="328"/>
      <c r="BX41" s="328"/>
      <c r="BY41" s="328"/>
      <c r="BZ41" s="5"/>
      <c r="CA41" s="5"/>
      <c r="CB41" s="5"/>
      <c r="CC41" s="5"/>
      <c r="CD41" s="5"/>
      <c r="CE41" s="5"/>
      <c r="CF41" s="5"/>
      <c r="CG41" s="5"/>
      <c r="CH41" s="5"/>
      <c r="CI41" s="5"/>
      <c r="CJ41" s="5"/>
      <c r="CK41" s="5"/>
      <c r="CL41" s="5"/>
      <c r="CM41" s="5"/>
      <c r="CN41" s="5"/>
      <c r="CO41" s="5"/>
      <c r="CP41" s="5"/>
      <c r="CQ41" s="5"/>
      <c r="CR41" s="5"/>
      <c r="CS41" s="5"/>
      <c r="CT41" s="7"/>
      <c r="CU41" s="139"/>
      <c r="CW41" s="139"/>
      <c r="CX41" s="139"/>
    </row>
    <row r="42" spans="1:102" ht="13.2" customHeight="1" x14ac:dyDescent="0.2">
      <c r="A42" s="54"/>
      <c r="B42" s="47"/>
      <c r="C42" s="47"/>
      <c r="D42" s="47"/>
      <c r="E42" s="47"/>
      <c r="F42" s="47"/>
      <c r="G42" s="47"/>
      <c r="H42" s="47"/>
      <c r="I42" s="47"/>
      <c r="J42" s="47"/>
      <c r="K42" s="47"/>
      <c r="L42" s="55"/>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34"/>
      <c r="AX42" s="30"/>
      <c r="AY42" s="30"/>
      <c r="AZ42" s="35"/>
      <c r="BA42" s="141"/>
      <c r="BB42" s="36"/>
      <c r="BC42" s="30"/>
      <c r="BD42" s="30"/>
      <c r="BE42" s="30"/>
      <c r="BF42" s="35"/>
      <c r="BG42" s="36"/>
      <c r="BH42" s="30"/>
      <c r="BI42" s="30"/>
      <c r="BJ42" s="37"/>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8"/>
      <c r="CW42" s="40"/>
      <c r="CX42" s="41"/>
    </row>
  </sheetData>
  <mergeCells count="28">
    <mergeCell ref="BJ10:CT10"/>
    <mergeCell ref="BJ18:CT18"/>
    <mergeCell ref="BJ25:BQ25"/>
    <mergeCell ref="BR25:BY25"/>
    <mergeCell ref="BJ30:CT30"/>
    <mergeCell ref="CU33:CV33"/>
    <mergeCell ref="BJ34:CT34"/>
    <mergeCell ref="BJ38:CT38"/>
    <mergeCell ref="BJ41:BQ41"/>
    <mergeCell ref="BR41:BY41"/>
    <mergeCell ref="BJ22:CT22"/>
    <mergeCell ref="BJ26:CT26"/>
    <mergeCell ref="BJ29:BQ29"/>
    <mergeCell ref="BR29:BY29"/>
    <mergeCell ref="BJ33:BQ33"/>
    <mergeCell ref="BR33:BY33"/>
    <mergeCell ref="AW2:BI4"/>
    <mergeCell ref="CU21:CV21"/>
    <mergeCell ref="A6:AV6"/>
    <mergeCell ref="AW6:AZ6"/>
    <mergeCell ref="BB6:BF6"/>
    <mergeCell ref="BG6:BI6"/>
    <mergeCell ref="BJ6:CT6"/>
    <mergeCell ref="BJ14:CT14"/>
    <mergeCell ref="BJ17:BQ17"/>
    <mergeCell ref="BR17:BY17"/>
    <mergeCell ref="BJ21:BQ21"/>
    <mergeCell ref="BR21:BY21"/>
  </mergeCells>
  <phoneticPr fontId="3"/>
  <dataValidations count="1">
    <dataValidation type="list" allowBlank="1" showInputMessage="1" showErrorMessage="1" sqref="CU41 CU29 CU33 CU17 CU21">
      <formula1>#REF!</formula1>
    </dataValidation>
  </dataValidations>
  <printOptions horizontalCentered="1"/>
  <pageMargins left="0.31496062992125984" right="0.31496062992125984" top="0.74803149606299213" bottom="0.15748031496062992" header="0.31496062992125984" footer="0.31496062992125984"/>
  <pageSetup paperSize="9" orientation="landscape" r:id="rId1"/>
  <headerFooter>
    <oddHeader>&amp;R
（様式９）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O25" sqref="O25"/>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78</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35"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254</v>
      </c>
      <c r="C8" s="349"/>
      <c r="D8" s="350"/>
      <c r="E8" s="350"/>
      <c r="F8" s="136"/>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254</v>
      </c>
      <c r="E16" s="149">
        <v>92</v>
      </c>
      <c r="F16" s="120"/>
      <c r="G16" s="121">
        <f t="shared" ref="G16:G27" si="2">ROUNDDOWN(C16*(185-E16)*0.01*$D$16-F16,0)</f>
        <v>0</v>
      </c>
      <c r="H16" s="93"/>
      <c r="I16" s="93"/>
      <c r="J16" s="122"/>
      <c r="K16" s="104"/>
      <c r="L16" s="123">
        <f>$G$8</f>
        <v>0</v>
      </c>
      <c r="M16" s="147">
        <v>10000</v>
      </c>
      <c r="N16" s="124"/>
      <c r="O16" s="123">
        <f t="shared" ref="O16:O27" si="3">ROUNDDOWN(L16*M16-N16,0)</f>
        <v>0</v>
      </c>
      <c r="P16" s="123">
        <f>$I$8</f>
        <v>0</v>
      </c>
      <c r="Q16" s="147">
        <v>11000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34" t="str">
        <f t="shared" si="0"/>
        <v>令和7年5月</v>
      </c>
      <c r="C17" s="98">
        <f t="shared" si="1"/>
        <v>0</v>
      </c>
      <c r="D17" s="388"/>
      <c r="E17" s="150">
        <v>92</v>
      </c>
      <c r="F17" s="86"/>
      <c r="G17" s="100">
        <f t="shared" si="2"/>
        <v>0</v>
      </c>
      <c r="H17" s="67"/>
      <c r="I17" s="67"/>
      <c r="J17" s="88"/>
      <c r="K17" s="105"/>
      <c r="L17" s="101">
        <f t="shared" ref="L17:L27" si="5">$G$8</f>
        <v>0</v>
      </c>
      <c r="M17" s="145">
        <v>9000</v>
      </c>
      <c r="N17" s="89"/>
      <c r="O17" s="101">
        <f t="shared" si="3"/>
        <v>0</v>
      </c>
      <c r="P17" s="101">
        <f t="shared" ref="P17:P27" si="6">$I$8</f>
        <v>0</v>
      </c>
      <c r="Q17" s="145">
        <v>12000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34" t="str">
        <f t="shared" si="0"/>
        <v>令和7年6月</v>
      </c>
      <c r="C18" s="98">
        <f t="shared" si="1"/>
        <v>0</v>
      </c>
      <c r="D18" s="388"/>
      <c r="E18" s="150">
        <v>92</v>
      </c>
      <c r="F18" s="86"/>
      <c r="G18" s="100">
        <f t="shared" si="2"/>
        <v>0</v>
      </c>
      <c r="H18" s="94"/>
      <c r="I18" s="94"/>
      <c r="J18" s="88"/>
      <c r="K18" s="106"/>
      <c r="L18" s="101">
        <f t="shared" si="5"/>
        <v>0</v>
      </c>
      <c r="M18" s="145">
        <v>11000</v>
      </c>
      <c r="N18" s="89"/>
      <c r="O18" s="101">
        <f t="shared" si="3"/>
        <v>0</v>
      </c>
      <c r="P18" s="101">
        <f t="shared" si="6"/>
        <v>0</v>
      </c>
      <c r="Q18" s="145">
        <v>10000</v>
      </c>
      <c r="R18" s="89"/>
      <c r="S18" s="101">
        <f t="shared" si="4"/>
        <v>0</v>
      </c>
      <c r="T18" s="68"/>
      <c r="U18" s="67"/>
      <c r="V18" s="68"/>
      <c r="W18" s="67"/>
      <c r="X18" s="68"/>
      <c r="Y18" s="66"/>
      <c r="Z18" s="393">
        <f t="shared" si="7"/>
        <v>0</v>
      </c>
      <c r="AA18" s="394"/>
      <c r="AB18" s="395"/>
    </row>
    <row r="19" spans="1:28" ht="26.25" customHeight="1" x14ac:dyDescent="0.2">
      <c r="A19" s="60">
        <v>7</v>
      </c>
      <c r="B19" s="134" t="str">
        <f t="shared" si="0"/>
        <v>令和7年7月</v>
      </c>
      <c r="C19" s="98">
        <f t="shared" si="1"/>
        <v>0</v>
      </c>
      <c r="D19" s="388"/>
      <c r="E19" s="150">
        <v>92</v>
      </c>
      <c r="F19" s="86"/>
      <c r="G19" s="100">
        <f t="shared" si="2"/>
        <v>0</v>
      </c>
      <c r="H19" s="101">
        <f>$F$8</f>
        <v>0</v>
      </c>
      <c r="I19" s="144">
        <v>5000</v>
      </c>
      <c r="J19" s="89"/>
      <c r="K19" s="101">
        <f>ROUNDDOWN(H19*I19-J19,0)</f>
        <v>0</v>
      </c>
      <c r="L19" s="101">
        <f t="shared" si="5"/>
        <v>0</v>
      </c>
      <c r="M19" s="145">
        <v>6000</v>
      </c>
      <c r="N19" s="89"/>
      <c r="O19" s="101">
        <f t="shared" si="3"/>
        <v>0</v>
      </c>
      <c r="P19" s="101">
        <f t="shared" si="6"/>
        <v>0</v>
      </c>
      <c r="Q19" s="145">
        <v>11000</v>
      </c>
      <c r="R19" s="88"/>
      <c r="S19" s="101">
        <f t="shared" si="4"/>
        <v>0</v>
      </c>
      <c r="T19" s="68"/>
      <c r="U19" s="67"/>
      <c r="V19" s="68"/>
      <c r="W19" s="67"/>
      <c r="X19" s="68"/>
      <c r="Y19" s="66"/>
      <c r="Z19" s="393">
        <f t="shared" si="7"/>
        <v>0</v>
      </c>
      <c r="AA19" s="394"/>
      <c r="AB19" s="395"/>
    </row>
    <row r="20" spans="1:28" ht="26.25" customHeight="1" x14ac:dyDescent="0.2">
      <c r="A20" s="60">
        <v>8</v>
      </c>
      <c r="B20" s="134" t="str">
        <f t="shared" si="0"/>
        <v>令和7年8月</v>
      </c>
      <c r="C20" s="98">
        <f t="shared" si="1"/>
        <v>0</v>
      </c>
      <c r="D20" s="388"/>
      <c r="E20" s="150">
        <v>92</v>
      </c>
      <c r="F20" s="86"/>
      <c r="G20" s="100">
        <f t="shared" si="2"/>
        <v>0</v>
      </c>
      <c r="H20" s="102">
        <f>$F$8</f>
        <v>0</v>
      </c>
      <c r="I20" s="145">
        <v>5000</v>
      </c>
      <c r="J20" s="89"/>
      <c r="K20" s="102">
        <f>ROUNDDOWN(H20*I20-J20,0)</f>
        <v>0</v>
      </c>
      <c r="L20" s="101">
        <f t="shared" si="5"/>
        <v>0</v>
      </c>
      <c r="M20" s="145">
        <v>6000</v>
      </c>
      <c r="N20" s="89"/>
      <c r="O20" s="101">
        <f t="shared" si="3"/>
        <v>0</v>
      </c>
      <c r="P20" s="101">
        <f t="shared" si="6"/>
        <v>0</v>
      </c>
      <c r="Q20" s="145">
        <v>10000</v>
      </c>
      <c r="R20" s="88"/>
      <c r="S20" s="101">
        <f t="shared" si="4"/>
        <v>0</v>
      </c>
      <c r="T20" s="68"/>
      <c r="U20" s="67"/>
      <c r="V20" s="68"/>
      <c r="W20" s="67"/>
      <c r="X20" s="68"/>
      <c r="Y20" s="66"/>
      <c r="Z20" s="393">
        <f t="shared" si="7"/>
        <v>0</v>
      </c>
      <c r="AA20" s="394"/>
      <c r="AB20" s="395"/>
    </row>
    <row r="21" spans="1:28" ht="26.25" customHeight="1" x14ac:dyDescent="0.2">
      <c r="A21" s="60">
        <v>9</v>
      </c>
      <c r="B21" s="134" t="str">
        <f t="shared" si="0"/>
        <v>令和7年9月</v>
      </c>
      <c r="C21" s="98">
        <f t="shared" si="1"/>
        <v>0</v>
      </c>
      <c r="D21" s="388"/>
      <c r="E21" s="150">
        <v>92</v>
      </c>
      <c r="F21" s="86"/>
      <c r="G21" s="100">
        <f t="shared" si="2"/>
        <v>0</v>
      </c>
      <c r="H21" s="103">
        <f>$F$8</f>
        <v>0</v>
      </c>
      <c r="I21" s="146">
        <v>4000</v>
      </c>
      <c r="J21" s="89"/>
      <c r="K21" s="103">
        <f>ROUNDDOWN(H21*I21-J21,0)</f>
        <v>0</v>
      </c>
      <c r="L21" s="101">
        <f t="shared" si="5"/>
        <v>0</v>
      </c>
      <c r="M21" s="145">
        <v>5000</v>
      </c>
      <c r="N21" s="89"/>
      <c r="O21" s="101">
        <f t="shared" si="3"/>
        <v>0</v>
      </c>
      <c r="P21" s="101">
        <f t="shared" si="6"/>
        <v>0</v>
      </c>
      <c r="Q21" s="145">
        <v>10000</v>
      </c>
      <c r="R21" s="88"/>
      <c r="S21" s="101">
        <f t="shared" si="4"/>
        <v>0</v>
      </c>
      <c r="T21" s="68"/>
      <c r="U21" s="67"/>
      <c r="V21" s="68"/>
      <c r="W21" s="67"/>
      <c r="X21" s="68"/>
      <c r="Y21" s="66"/>
      <c r="Z21" s="393">
        <f t="shared" si="7"/>
        <v>0</v>
      </c>
      <c r="AA21" s="394"/>
      <c r="AB21" s="395"/>
    </row>
    <row r="22" spans="1:28" ht="26.25" customHeight="1" x14ac:dyDescent="0.2">
      <c r="A22" s="60">
        <v>10</v>
      </c>
      <c r="B22" s="134" t="str">
        <f t="shared" si="0"/>
        <v>令和7年10月</v>
      </c>
      <c r="C22" s="98">
        <f t="shared" si="1"/>
        <v>0</v>
      </c>
      <c r="D22" s="388"/>
      <c r="E22" s="150">
        <v>92</v>
      </c>
      <c r="F22" s="86"/>
      <c r="G22" s="100">
        <f t="shared" si="2"/>
        <v>0</v>
      </c>
      <c r="H22" s="97"/>
      <c r="I22" s="97"/>
      <c r="J22" s="88"/>
      <c r="K22" s="107"/>
      <c r="L22" s="101">
        <f t="shared" si="5"/>
        <v>0</v>
      </c>
      <c r="M22" s="145">
        <v>9000</v>
      </c>
      <c r="N22" s="89"/>
      <c r="O22" s="101">
        <f t="shared" si="3"/>
        <v>0</v>
      </c>
      <c r="P22" s="101">
        <f t="shared" si="6"/>
        <v>0</v>
      </c>
      <c r="Q22" s="145">
        <v>10000</v>
      </c>
      <c r="R22" s="89"/>
      <c r="S22" s="101">
        <f t="shared" si="4"/>
        <v>0</v>
      </c>
      <c r="T22" s="68"/>
      <c r="U22" s="67"/>
      <c r="V22" s="68"/>
      <c r="W22" s="67"/>
      <c r="X22" s="68"/>
      <c r="Y22" s="66"/>
      <c r="Z22" s="393">
        <f t="shared" si="7"/>
        <v>0</v>
      </c>
      <c r="AA22" s="394"/>
      <c r="AB22" s="395"/>
    </row>
    <row r="23" spans="1:28" ht="26.25" customHeight="1" x14ac:dyDescent="0.2">
      <c r="A23" s="60">
        <v>11</v>
      </c>
      <c r="B23" s="134" t="str">
        <f t="shared" si="0"/>
        <v>令和7年11月</v>
      </c>
      <c r="C23" s="98">
        <f t="shared" si="1"/>
        <v>0</v>
      </c>
      <c r="D23" s="388"/>
      <c r="E23" s="150">
        <v>92</v>
      </c>
      <c r="F23" s="86"/>
      <c r="G23" s="100">
        <f t="shared" si="2"/>
        <v>0</v>
      </c>
      <c r="H23" s="66"/>
      <c r="I23" s="66"/>
      <c r="J23" s="87"/>
      <c r="K23" s="113"/>
      <c r="L23" s="101">
        <f t="shared" si="5"/>
        <v>0</v>
      </c>
      <c r="M23" s="145">
        <v>10000</v>
      </c>
      <c r="N23" s="89"/>
      <c r="O23" s="101">
        <f t="shared" si="3"/>
        <v>0</v>
      </c>
      <c r="P23" s="101">
        <f t="shared" si="6"/>
        <v>0</v>
      </c>
      <c r="Q23" s="145">
        <v>10000</v>
      </c>
      <c r="R23" s="89"/>
      <c r="S23" s="101">
        <f t="shared" si="4"/>
        <v>0</v>
      </c>
      <c r="T23" s="68"/>
      <c r="U23" s="67"/>
      <c r="V23" s="68"/>
      <c r="W23" s="67"/>
      <c r="X23" s="68"/>
      <c r="Y23" s="66"/>
      <c r="Z23" s="393">
        <f t="shared" si="7"/>
        <v>0</v>
      </c>
      <c r="AA23" s="394"/>
      <c r="AB23" s="395"/>
    </row>
    <row r="24" spans="1:28" ht="26.25" customHeight="1" x14ac:dyDescent="0.2">
      <c r="A24" s="60">
        <v>12</v>
      </c>
      <c r="B24" s="134" t="str">
        <f t="shared" si="0"/>
        <v>令和7年12月</v>
      </c>
      <c r="C24" s="98">
        <f t="shared" si="1"/>
        <v>0</v>
      </c>
      <c r="D24" s="388"/>
      <c r="E24" s="150">
        <v>92</v>
      </c>
      <c r="F24" s="86"/>
      <c r="G24" s="100">
        <f t="shared" si="2"/>
        <v>0</v>
      </c>
      <c r="H24" s="67"/>
      <c r="I24" s="67"/>
      <c r="J24" s="88"/>
      <c r="K24" s="105"/>
      <c r="L24" s="101">
        <f t="shared" si="5"/>
        <v>0</v>
      </c>
      <c r="M24" s="145">
        <v>9000</v>
      </c>
      <c r="N24" s="89"/>
      <c r="O24" s="101">
        <f t="shared" si="3"/>
        <v>0</v>
      </c>
      <c r="P24" s="101">
        <f t="shared" si="6"/>
        <v>0</v>
      </c>
      <c r="Q24" s="145">
        <v>10000</v>
      </c>
      <c r="R24" s="89"/>
      <c r="S24" s="101">
        <f t="shared" si="4"/>
        <v>0</v>
      </c>
      <c r="T24" s="68"/>
      <c r="U24" s="67"/>
      <c r="V24" s="68"/>
      <c r="W24" s="67"/>
      <c r="X24" s="68"/>
      <c r="Y24" s="66"/>
      <c r="Z24" s="393">
        <f t="shared" si="7"/>
        <v>0</v>
      </c>
      <c r="AA24" s="394"/>
      <c r="AB24" s="395"/>
    </row>
    <row r="25" spans="1:28" ht="26.25" customHeight="1" x14ac:dyDescent="0.2">
      <c r="A25" s="60">
        <v>1</v>
      </c>
      <c r="B25" s="134" t="str">
        <f>"令和"&amp;$B$1+1&amp;"年"&amp;A25&amp;"月"</f>
        <v>令和8年1月</v>
      </c>
      <c r="C25" s="98">
        <f t="shared" si="1"/>
        <v>0</v>
      </c>
      <c r="D25" s="388"/>
      <c r="E25" s="150">
        <v>92</v>
      </c>
      <c r="F25" s="86"/>
      <c r="G25" s="100">
        <f t="shared" si="2"/>
        <v>0</v>
      </c>
      <c r="H25" s="67"/>
      <c r="I25" s="67"/>
      <c r="J25" s="88"/>
      <c r="K25" s="105"/>
      <c r="L25" s="101">
        <f t="shared" si="5"/>
        <v>0</v>
      </c>
      <c r="M25" s="145">
        <v>9000</v>
      </c>
      <c r="N25" s="89"/>
      <c r="O25" s="101">
        <f t="shared" si="3"/>
        <v>0</v>
      </c>
      <c r="P25" s="101">
        <f t="shared" si="6"/>
        <v>0</v>
      </c>
      <c r="Q25" s="145">
        <v>10000</v>
      </c>
      <c r="R25" s="89"/>
      <c r="S25" s="101">
        <f t="shared" si="4"/>
        <v>0</v>
      </c>
      <c r="T25" s="68"/>
      <c r="U25" s="67"/>
      <c r="V25" s="68"/>
      <c r="W25" s="67"/>
      <c r="X25" s="68"/>
      <c r="Y25" s="66"/>
      <c r="Z25" s="393">
        <f t="shared" si="7"/>
        <v>0</v>
      </c>
      <c r="AA25" s="394"/>
      <c r="AB25" s="395"/>
    </row>
    <row r="26" spans="1:28" ht="26.25" customHeight="1" x14ac:dyDescent="0.2">
      <c r="A26" s="60">
        <v>2</v>
      </c>
      <c r="B26" s="134" t="str">
        <f>"令和"&amp;$B$1+1&amp;"年"&amp;A26&amp;"月"</f>
        <v>令和8年2月</v>
      </c>
      <c r="C26" s="98">
        <f t="shared" si="1"/>
        <v>0</v>
      </c>
      <c r="D26" s="388"/>
      <c r="E26" s="150">
        <v>92</v>
      </c>
      <c r="F26" s="86"/>
      <c r="G26" s="100">
        <f t="shared" si="2"/>
        <v>0</v>
      </c>
      <c r="H26" s="67"/>
      <c r="I26" s="67"/>
      <c r="J26" s="88"/>
      <c r="K26" s="105"/>
      <c r="L26" s="101">
        <f t="shared" si="5"/>
        <v>0</v>
      </c>
      <c r="M26" s="145">
        <v>9000</v>
      </c>
      <c r="N26" s="89"/>
      <c r="O26" s="101">
        <f t="shared" si="3"/>
        <v>0</v>
      </c>
      <c r="P26" s="101">
        <f t="shared" si="6"/>
        <v>0</v>
      </c>
      <c r="Q26" s="145">
        <v>9000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1">
        <v>92</v>
      </c>
      <c r="F27" s="126"/>
      <c r="G27" s="127">
        <f t="shared" si="2"/>
        <v>0</v>
      </c>
      <c r="H27" s="70"/>
      <c r="I27" s="70"/>
      <c r="J27" s="128"/>
      <c r="K27" s="129"/>
      <c r="L27" s="130">
        <f t="shared" si="5"/>
        <v>0</v>
      </c>
      <c r="M27" s="148">
        <v>9000</v>
      </c>
      <c r="N27" s="131"/>
      <c r="O27" s="130">
        <f t="shared" si="3"/>
        <v>0</v>
      </c>
      <c r="P27" s="130">
        <f t="shared" si="6"/>
        <v>0</v>
      </c>
      <c r="Q27" s="148">
        <v>9000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14000</v>
      </c>
      <c r="J28" s="96"/>
      <c r="K28" s="95"/>
      <c r="L28" s="95"/>
      <c r="M28" s="115">
        <f>SUM(M16:M27)</f>
        <v>102000</v>
      </c>
      <c r="N28" s="96"/>
      <c r="O28" s="95"/>
      <c r="P28" s="95"/>
      <c r="Q28" s="96">
        <f>SUM(Q16:Q27)</f>
        <v>122000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K30" sqref="K30"/>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77</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11"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325</v>
      </c>
      <c r="C8" s="349"/>
      <c r="D8" s="350"/>
      <c r="E8" s="350"/>
      <c r="F8" s="112"/>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325</v>
      </c>
      <c r="E16" s="149">
        <v>99.305555555555557</v>
      </c>
      <c r="F16" s="120"/>
      <c r="G16" s="121">
        <f t="shared" ref="G16:G27" si="2">ROUNDDOWN(C16*(185-E16)*0.01*$D$16-F16,0)</f>
        <v>0</v>
      </c>
      <c r="H16" s="93"/>
      <c r="I16" s="93"/>
      <c r="J16" s="122"/>
      <c r="K16" s="104"/>
      <c r="L16" s="123">
        <f>$G$8</f>
        <v>0</v>
      </c>
      <c r="M16" s="147">
        <v>19000</v>
      </c>
      <c r="N16" s="124"/>
      <c r="O16" s="123">
        <f t="shared" ref="O16:O27" si="3">ROUNDDOWN(L16*M16-N16,0)</f>
        <v>0</v>
      </c>
      <c r="P16" s="123">
        <f>$I$8</f>
        <v>0</v>
      </c>
      <c r="Q16" s="147">
        <v>20000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10" t="str">
        <f t="shared" si="0"/>
        <v>令和7年5月</v>
      </c>
      <c r="C17" s="98">
        <f t="shared" si="1"/>
        <v>0</v>
      </c>
      <c r="D17" s="388"/>
      <c r="E17" s="152">
        <v>99.305555555555557</v>
      </c>
      <c r="F17" s="86"/>
      <c r="G17" s="100">
        <f t="shared" si="2"/>
        <v>0</v>
      </c>
      <c r="H17" s="67"/>
      <c r="I17" s="67"/>
      <c r="J17" s="88"/>
      <c r="K17" s="105"/>
      <c r="L17" s="101">
        <f t="shared" ref="L17:L27" si="5">$G$8</f>
        <v>0</v>
      </c>
      <c r="M17" s="145">
        <v>19000</v>
      </c>
      <c r="N17" s="89"/>
      <c r="O17" s="101">
        <f t="shared" si="3"/>
        <v>0</v>
      </c>
      <c r="P17" s="101">
        <f t="shared" ref="P17:P27" si="6">$I$8</f>
        <v>0</v>
      </c>
      <c r="Q17" s="145">
        <v>24000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10" t="str">
        <f t="shared" si="0"/>
        <v>令和7年6月</v>
      </c>
      <c r="C18" s="98">
        <f t="shared" si="1"/>
        <v>0</v>
      </c>
      <c r="D18" s="388"/>
      <c r="E18" s="152">
        <v>99.305555555555557</v>
      </c>
      <c r="F18" s="86"/>
      <c r="G18" s="100">
        <f t="shared" si="2"/>
        <v>0</v>
      </c>
      <c r="H18" s="94"/>
      <c r="I18" s="94"/>
      <c r="J18" s="88"/>
      <c r="K18" s="106"/>
      <c r="L18" s="101">
        <f t="shared" si="5"/>
        <v>0</v>
      </c>
      <c r="M18" s="145">
        <v>23000</v>
      </c>
      <c r="N18" s="89"/>
      <c r="O18" s="101">
        <f t="shared" si="3"/>
        <v>0</v>
      </c>
      <c r="P18" s="101">
        <f t="shared" si="6"/>
        <v>0</v>
      </c>
      <c r="Q18" s="145">
        <v>21000</v>
      </c>
      <c r="R18" s="89"/>
      <c r="S18" s="101">
        <f t="shared" si="4"/>
        <v>0</v>
      </c>
      <c r="T18" s="68"/>
      <c r="U18" s="67"/>
      <c r="V18" s="68"/>
      <c r="W18" s="67"/>
      <c r="X18" s="68"/>
      <c r="Y18" s="66"/>
      <c r="Z18" s="393">
        <f t="shared" si="7"/>
        <v>0</v>
      </c>
      <c r="AA18" s="394"/>
      <c r="AB18" s="395"/>
    </row>
    <row r="19" spans="1:28" ht="26.25" customHeight="1" x14ac:dyDescent="0.2">
      <c r="A19" s="60">
        <v>7</v>
      </c>
      <c r="B19" s="110" t="str">
        <f t="shared" si="0"/>
        <v>令和7年7月</v>
      </c>
      <c r="C19" s="98">
        <f t="shared" si="1"/>
        <v>0</v>
      </c>
      <c r="D19" s="388"/>
      <c r="E19" s="152">
        <v>99.305555555555557</v>
      </c>
      <c r="F19" s="86"/>
      <c r="G19" s="100">
        <f t="shared" si="2"/>
        <v>0</v>
      </c>
      <c r="H19" s="101">
        <f>$F$8</f>
        <v>0</v>
      </c>
      <c r="I19" s="144">
        <v>11000</v>
      </c>
      <c r="J19" s="89"/>
      <c r="K19" s="101">
        <f>ROUNDDOWN(H19*I19-J19,0)</f>
        <v>0</v>
      </c>
      <c r="L19" s="101">
        <f t="shared" si="5"/>
        <v>0</v>
      </c>
      <c r="M19" s="145">
        <v>12000</v>
      </c>
      <c r="N19" s="89"/>
      <c r="O19" s="101">
        <f t="shared" si="3"/>
        <v>0</v>
      </c>
      <c r="P19" s="101">
        <f t="shared" si="6"/>
        <v>0</v>
      </c>
      <c r="Q19" s="145">
        <v>21000</v>
      </c>
      <c r="R19" s="88"/>
      <c r="S19" s="101">
        <f t="shared" si="4"/>
        <v>0</v>
      </c>
      <c r="T19" s="68"/>
      <c r="U19" s="67"/>
      <c r="V19" s="68"/>
      <c r="W19" s="67"/>
      <c r="X19" s="68"/>
      <c r="Y19" s="66"/>
      <c r="Z19" s="393">
        <f t="shared" si="7"/>
        <v>0</v>
      </c>
      <c r="AA19" s="394"/>
      <c r="AB19" s="395"/>
    </row>
    <row r="20" spans="1:28" ht="26.25" customHeight="1" x14ac:dyDescent="0.2">
      <c r="A20" s="60">
        <v>8</v>
      </c>
      <c r="B20" s="110" t="str">
        <f t="shared" si="0"/>
        <v>令和7年8月</v>
      </c>
      <c r="C20" s="98">
        <f t="shared" si="1"/>
        <v>0</v>
      </c>
      <c r="D20" s="388"/>
      <c r="E20" s="152">
        <v>99.305555555555557</v>
      </c>
      <c r="F20" s="86"/>
      <c r="G20" s="100">
        <f t="shared" si="2"/>
        <v>0</v>
      </c>
      <c r="H20" s="102">
        <f>$F$8</f>
        <v>0</v>
      </c>
      <c r="I20" s="145">
        <v>11000</v>
      </c>
      <c r="J20" s="89"/>
      <c r="K20" s="102">
        <f>ROUNDDOWN(H20*I20-J20,0)</f>
        <v>0</v>
      </c>
      <c r="L20" s="101">
        <f t="shared" si="5"/>
        <v>0</v>
      </c>
      <c r="M20" s="145">
        <v>12000</v>
      </c>
      <c r="N20" s="89"/>
      <c r="O20" s="101">
        <f t="shared" si="3"/>
        <v>0</v>
      </c>
      <c r="P20" s="101">
        <f t="shared" si="6"/>
        <v>0</v>
      </c>
      <c r="Q20" s="145">
        <v>19000</v>
      </c>
      <c r="R20" s="88"/>
      <c r="S20" s="101">
        <f t="shared" si="4"/>
        <v>0</v>
      </c>
      <c r="T20" s="68"/>
      <c r="U20" s="67"/>
      <c r="V20" s="68"/>
      <c r="W20" s="67"/>
      <c r="X20" s="68"/>
      <c r="Y20" s="66"/>
      <c r="Z20" s="393">
        <f t="shared" si="7"/>
        <v>0</v>
      </c>
      <c r="AA20" s="394"/>
      <c r="AB20" s="395"/>
    </row>
    <row r="21" spans="1:28" ht="26.25" customHeight="1" x14ac:dyDescent="0.2">
      <c r="A21" s="60">
        <v>9</v>
      </c>
      <c r="B21" s="110" t="str">
        <f t="shared" si="0"/>
        <v>令和7年9月</v>
      </c>
      <c r="C21" s="98">
        <f t="shared" si="1"/>
        <v>0</v>
      </c>
      <c r="D21" s="388"/>
      <c r="E21" s="152">
        <v>99.305555555555557</v>
      </c>
      <c r="F21" s="86"/>
      <c r="G21" s="100">
        <f t="shared" si="2"/>
        <v>0</v>
      </c>
      <c r="H21" s="103">
        <f>$F$8</f>
        <v>0</v>
      </c>
      <c r="I21" s="146">
        <v>9000</v>
      </c>
      <c r="J21" s="89"/>
      <c r="K21" s="103">
        <f>ROUNDDOWN(H21*I21-J21,0)</f>
        <v>0</v>
      </c>
      <c r="L21" s="101">
        <f t="shared" si="5"/>
        <v>0</v>
      </c>
      <c r="M21" s="145">
        <v>10000</v>
      </c>
      <c r="N21" s="89"/>
      <c r="O21" s="101">
        <f t="shared" si="3"/>
        <v>0</v>
      </c>
      <c r="P21" s="101">
        <f t="shared" si="6"/>
        <v>0</v>
      </c>
      <c r="Q21" s="145">
        <v>19000</v>
      </c>
      <c r="R21" s="88"/>
      <c r="S21" s="101">
        <f t="shared" si="4"/>
        <v>0</v>
      </c>
      <c r="T21" s="68"/>
      <c r="U21" s="67"/>
      <c r="V21" s="68"/>
      <c r="W21" s="67"/>
      <c r="X21" s="68"/>
      <c r="Y21" s="66"/>
      <c r="Z21" s="393">
        <f t="shared" si="7"/>
        <v>0</v>
      </c>
      <c r="AA21" s="394"/>
      <c r="AB21" s="395"/>
    </row>
    <row r="22" spans="1:28" ht="26.25" customHeight="1" x14ac:dyDescent="0.2">
      <c r="A22" s="60">
        <v>10</v>
      </c>
      <c r="B22" s="110" t="str">
        <f t="shared" si="0"/>
        <v>令和7年10月</v>
      </c>
      <c r="C22" s="98">
        <f t="shared" si="1"/>
        <v>0</v>
      </c>
      <c r="D22" s="388"/>
      <c r="E22" s="152">
        <v>99.305555555555557</v>
      </c>
      <c r="F22" s="86"/>
      <c r="G22" s="100">
        <f t="shared" si="2"/>
        <v>0</v>
      </c>
      <c r="H22" s="97"/>
      <c r="I22" s="97"/>
      <c r="J22" s="88"/>
      <c r="K22" s="107"/>
      <c r="L22" s="101">
        <f t="shared" si="5"/>
        <v>0</v>
      </c>
      <c r="M22" s="145">
        <v>22000</v>
      </c>
      <c r="N22" s="89"/>
      <c r="O22" s="101">
        <f t="shared" si="3"/>
        <v>0</v>
      </c>
      <c r="P22" s="101">
        <f t="shared" si="6"/>
        <v>0</v>
      </c>
      <c r="Q22" s="145">
        <v>21000</v>
      </c>
      <c r="R22" s="89"/>
      <c r="S22" s="101">
        <f t="shared" si="4"/>
        <v>0</v>
      </c>
      <c r="T22" s="68"/>
      <c r="U22" s="67"/>
      <c r="V22" s="68"/>
      <c r="W22" s="67"/>
      <c r="X22" s="68"/>
      <c r="Y22" s="66"/>
      <c r="Z22" s="393">
        <f t="shared" si="7"/>
        <v>0</v>
      </c>
      <c r="AA22" s="394"/>
      <c r="AB22" s="395"/>
    </row>
    <row r="23" spans="1:28" ht="26.25" customHeight="1" x14ac:dyDescent="0.2">
      <c r="A23" s="60">
        <v>11</v>
      </c>
      <c r="B23" s="110" t="str">
        <f t="shared" si="0"/>
        <v>令和7年11月</v>
      </c>
      <c r="C23" s="98">
        <f t="shared" si="1"/>
        <v>0</v>
      </c>
      <c r="D23" s="388"/>
      <c r="E23" s="152">
        <v>99.305555555555557</v>
      </c>
      <c r="F23" s="86"/>
      <c r="G23" s="100">
        <f t="shared" si="2"/>
        <v>0</v>
      </c>
      <c r="H23" s="66"/>
      <c r="I23" s="66"/>
      <c r="J23" s="87"/>
      <c r="K23" s="113"/>
      <c r="L23" s="101">
        <f t="shared" si="5"/>
        <v>0</v>
      </c>
      <c r="M23" s="145">
        <v>23000</v>
      </c>
      <c r="N23" s="89"/>
      <c r="O23" s="101">
        <f t="shared" si="3"/>
        <v>0</v>
      </c>
      <c r="P23" s="101">
        <f t="shared" si="6"/>
        <v>0</v>
      </c>
      <c r="Q23" s="145">
        <v>20000</v>
      </c>
      <c r="R23" s="89"/>
      <c r="S23" s="101">
        <f t="shared" si="4"/>
        <v>0</v>
      </c>
      <c r="T23" s="68"/>
      <c r="U23" s="67"/>
      <c r="V23" s="68"/>
      <c r="W23" s="67"/>
      <c r="X23" s="68"/>
      <c r="Y23" s="66"/>
      <c r="Z23" s="393">
        <f t="shared" si="7"/>
        <v>0</v>
      </c>
      <c r="AA23" s="394"/>
      <c r="AB23" s="395"/>
    </row>
    <row r="24" spans="1:28" ht="26.25" customHeight="1" x14ac:dyDescent="0.2">
      <c r="A24" s="60">
        <v>12</v>
      </c>
      <c r="B24" s="110" t="str">
        <f t="shared" si="0"/>
        <v>令和7年12月</v>
      </c>
      <c r="C24" s="98">
        <f t="shared" si="1"/>
        <v>0</v>
      </c>
      <c r="D24" s="388"/>
      <c r="E24" s="152">
        <v>99.305555555555557</v>
      </c>
      <c r="F24" s="86"/>
      <c r="G24" s="100">
        <f t="shared" si="2"/>
        <v>0</v>
      </c>
      <c r="H24" s="67"/>
      <c r="I24" s="67"/>
      <c r="J24" s="88"/>
      <c r="K24" s="105"/>
      <c r="L24" s="101">
        <f t="shared" si="5"/>
        <v>0</v>
      </c>
      <c r="M24" s="145">
        <v>21000</v>
      </c>
      <c r="N24" s="89"/>
      <c r="O24" s="101">
        <f t="shared" si="3"/>
        <v>0</v>
      </c>
      <c r="P24" s="101">
        <f t="shared" si="6"/>
        <v>0</v>
      </c>
      <c r="Q24" s="145">
        <v>20000</v>
      </c>
      <c r="R24" s="89"/>
      <c r="S24" s="101">
        <f t="shared" si="4"/>
        <v>0</v>
      </c>
      <c r="T24" s="68"/>
      <c r="U24" s="67"/>
      <c r="V24" s="68"/>
      <c r="W24" s="67"/>
      <c r="X24" s="68"/>
      <c r="Y24" s="66"/>
      <c r="Z24" s="393">
        <f t="shared" si="7"/>
        <v>0</v>
      </c>
      <c r="AA24" s="394"/>
      <c r="AB24" s="395"/>
    </row>
    <row r="25" spans="1:28" ht="26.25" customHeight="1" x14ac:dyDescent="0.2">
      <c r="A25" s="60">
        <v>1</v>
      </c>
      <c r="B25" s="110" t="str">
        <f>"令和"&amp;$B$1+1&amp;"年"&amp;A25&amp;"月"</f>
        <v>令和8年1月</v>
      </c>
      <c r="C25" s="98">
        <f t="shared" si="1"/>
        <v>0</v>
      </c>
      <c r="D25" s="388"/>
      <c r="E25" s="152">
        <v>99.305555555555557</v>
      </c>
      <c r="F25" s="86"/>
      <c r="G25" s="100">
        <f t="shared" si="2"/>
        <v>0</v>
      </c>
      <c r="H25" s="67"/>
      <c r="I25" s="67"/>
      <c r="J25" s="88"/>
      <c r="K25" s="105"/>
      <c r="L25" s="101">
        <f t="shared" si="5"/>
        <v>0</v>
      </c>
      <c r="M25" s="145">
        <v>20000</v>
      </c>
      <c r="N25" s="89"/>
      <c r="O25" s="101">
        <f t="shared" si="3"/>
        <v>0</v>
      </c>
      <c r="P25" s="101">
        <f t="shared" si="6"/>
        <v>0</v>
      </c>
      <c r="Q25" s="145">
        <v>20000</v>
      </c>
      <c r="R25" s="89"/>
      <c r="S25" s="101">
        <f t="shared" si="4"/>
        <v>0</v>
      </c>
      <c r="T25" s="68"/>
      <c r="U25" s="67"/>
      <c r="V25" s="68"/>
      <c r="W25" s="67"/>
      <c r="X25" s="68"/>
      <c r="Y25" s="66"/>
      <c r="Z25" s="393">
        <f t="shared" si="7"/>
        <v>0</v>
      </c>
      <c r="AA25" s="394"/>
      <c r="AB25" s="395"/>
    </row>
    <row r="26" spans="1:28" ht="26.25" customHeight="1" x14ac:dyDescent="0.2">
      <c r="A26" s="60">
        <v>2</v>
      </c>
      <c r="B26" s="110" t="str">
        <f>"令和"&amp;$B$1+1&amp;"年"&amp;A26&amp;"月"</f>
        <v>令和8年2月</v>
      </c>
      <c r="C26" s="98">
        <f t="shared" si="1"/>
        <v>0</v>
      </c>
      <c r="D26" s="388"/>
      <c r="E26" s="152">
        <v>99.305555555555557</v>
      </c>
      <c r="F26" s="86"/>
      <c r="G26" s="100">
        <f t="shared" si="2"/>
        <v>0</v>
      </c>
      <c r="H26" s="67"/>
      <c r="I26" s="67"/>
      <c r="J26" s="88"/>
      <c r="K26" s="105"/>
      <c r="L26" s="101">
        <f t="shared" si="5"/>
        <v>0</v>
      </c>
      <c r="M26" s="145">
        <v>20000</v>
      </c>
      <c r="N26" s="89"/>
      <c r="O26" s="101">
        <f t="shared" si="3"/>
        <v>0</v>
      </c>
      <c r="P26" s="101">
        <f t="shared" si="6"/>
        <v>0</v>
      </c>
      <c r="Q26" s="145">
        <v>18000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99.305555555555557</v>
      </c>
      <c r="F27" s="126"/>
      <c r="G27" s="127">
        <f t="shared" si="2"/>
        <v>0</v>
      </c>
      <c r="H27" s="70"/>
      <c r="I27" s="70"/>
      <c r="J27" s="128"/>
      <c r="K27" s="129"/>
      <c r="L27" s="130">
        <f t="shared" si="5"/>
        <v>0</v>
      </c>
      <c r="M27" s="148">
        <v>21000</v>
      </c>
      <c r="N27" s="131"/>
      <c r="O27" s="130">
        <f t="shared" si="3"/>
        <v>0</v>
      </c>
      <c r="P27" s="130">
        <f t="shared" si="6"/>
        <v>0</v>
      </c>
      <c r="Q27" s="148">
        <v>18000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31000</v>
      </c>
      <c r="J28" s="96"/>
      <c r="K28" s="95"/>
      <c r="L28" s="95"/>
      <c r="M28" s="115">
        <f>SUM(M16:M27)</f>
        <v>222000</v>
      </c>
      <c r="N28" s="96"/>
      <c r="O28" s="95"/>
      <c r="P28" s="95"/>
      <c r="Q28" s="96">
        <f>SUM(Q16:Q27)</f>
        <v>241000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Q25" sqref="Q25"/>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72</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84"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299</v>
      </c>
      <c r="C8" s="349"/>
      <c r="D8" s="350"/>
      <c r="E8" s="350"/>
      <c r="F8" s="109"/>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70</v>
      </c>
      <c r="U11" s="374" t="s">
        <v>59</v>
      </c>
      <c r="V11" s="374" t="s">
        <v>70</v>
      </c>
      <c r="W11" s="374" t="s">
        <v>60</v>
      </c>
      <c r="X11" s="374" t="s">
        <v>70</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299</v>
      </c>
      <c r="E16" s="149">
        <v>100</v>
      </c>
      <c r="F16" s="120"/>
      <c r="G16" s="121">
        <f t="shared" ref="G16:G27" si="2">ROUNDDOWN(C16*(185-E16)*0.01*$D$16-F16,0)</f>
        <v>0</v>
      </c>
      <c r="H16" s="93"/>
      <c r="I16" s="93"/>
      <c r="J16" s="122"/>
      <c r="K16" s="104"/>
      <c r="L16" s="123">
        <f>$G$8</f>
        <v>0</v>
      </c>
      <c r="M16" s="147">
        <v>10000</v>
      </c>
      <c r="N16" s="124"/>
      <c r="O16" s="123">
        <f t="shared" ref="O16:O27" si="3">ROUNDDOWN(L16*M16-N16,0)</f>
        <v>0</v>
      </c>
      <c r="P16" s="123">
        <f>$I$8</f>
        <v>0</v>
      </c>
      <c r="Q16" s="147">
        <v>11000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08" t="str">
        <f t="shared" si="0"/>
        <v>令和7年5月</v>
      </c>
      <c r="C17" s="98">
        <f t="shared" si="1"/>
        <v>0</v>
      </c>
      <c r="D17" s="388"/>
      <c r="E17" s="152">
        <v>100</v>
      </c>
      <c r="F17" s="86"/>
      <c r="G17" s="100">
        <f t="shared" si="2"/>
        <v>0</v>
      </c>
      <c r="H17" s="67"/>
      <c r="I17" s="67"/>
      <c r="J17" s="88"/>
      <c r="K17" s="105"/>
      <c r="L17" s="101">
        <f t="shared" ref="L17:L27" si="5">$G$8</f>
        <v>0</v>
      </c>
      <c r="M17" s="145">
        <v>10000</v>
      </c>
      <c r="N17" s="89"/>
      <c r="O17" s="101">
        <f t="shared" si="3"/>
        <v>0</v>
      </c>
      <c r="P17" s="101">
        <f t="shared" ref="P17:P27" si="6">$I$8</f>
        <v>0</v>
      </c>
      <c r="Q17" s="145">
        <v>13000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08" t="str">
        <f t="shared" si="0"/>
        <v>令和7年6月</v>
      </c>
      <c r="C18" s="98">
        <f t="shared" si="1"/>
        <v>0</v>
      </c>
      <c r="D18" s="388"/>
      <c r="E18" s="152">
        <v>100</v>
      </c>
      <c r="F18" s="86"/>
      <c r="G18" s="100">
        <f t="shared" si="2"/>
        <v>0</v>
      </c>
      <c r="H18" s="94"/>
      <c r="I18" s="94"/>
      <c r="J18" s="88"/>
      <c r="K18" s="106"/>
      <c r="L18" s="101">
        <f t="shared" si="5"/>
        <v>0</v>
      </c>
      <c r="M18" s="145">
        <v>12000</v>
      </c>
      <c r="N18" s="89"/>
      <c r="O18" s="101">
        <f t="shared" si="3"/>
        <v>0</v>
      </c>
      <c r="P18" s="101">
        <f t="shared" si="6"/>
        <v>0</v>
      </c>
      <c r="Q18" s="145">
        <v>11000</v>
      </c>
      <c r="R18" s="89"/>
      <c r="S18" s="101">
        <f t="shared" si="4"/>
        <v>0</v>
      </c>
      <c r="T18" s="68"/>
      <c r="U18" s="67"/>
      <c r="V18" s="68"/>
      <c r="W18" s="67"/>
      <c r="X18" s="68"/>
      <c r="Y18" s="66"/>
      <c r="Z18" s="393">
        <f t="shared" si="7"/>
        <v>0</v>
      </c>
      <c r="AA18" s="394"/>
      <c r="AB18" s="395"/>
    </row>
    <row r="19" spans="1:28" ht="26.25" customHeight="1" x14ac:dyDescent="0.2">
      <c r="A19" s="60">
        <v>7</v>
      </c>
      <c r="B19" s="108" t="str">
        <f t="shared" si="0"/>
        <v>令和7年7月</v>
      </c>
      <c r="C19" s="98">
        <f t="shared" si="1"/>
        <v>0</v>
      </c>
      <c r="D19" s="388"/>
      <c r="E19" s="152">
        <v>100</v>
      </c>
      <c r="F19" s="86"/>
      <c r="G19" s="100">
        <f t="shared" si="2"/>
        <v>0</v>
      </c>
      <c r="H19" s="101">
        <f>$F$8</f>
        <v>0</v>
      </c>
      <c r="I19" s="144">
        <v>6000</v>
      </c>
      <c r="J19" s="89"/>
      <c r="K19" s="101">
        <f>ROUNDDOWN(H19*I19-J19,0)</f>
        <v>0</v>
      </c>
      <c r="L19" s="101">
        <f t="shared" si="5"/>
        <v>0</v>
      </c>
      <c r="M19" s="145">
        <v>6000</v>
      </c>
      <c r="N19" s="89"/>
      <c r="O19" s="101">
        <f t="shared" si="3"/>
        <v>0</v>
      </c>
      <c r="P19" s="101">
        <f t="shared" si="6"/>
        <v>0</v>
      </c>
      <c r="Q19" s="145">
        <v>12000</v>
      </c>
      <c r="R19" s="88"/>
      <c r="S19" s="101">
        <f t="shared" si="4"/>
        <v>0</v>
      </c>
      <c r="T19" s="68"/>
      <c r="U19" s="67"/>
      <c r="V19" s="68"/>
      <c r="W19" s="67"/>
      <c r="X19" s="68"/>
      <c r="Y19" s="66"/>
      <c r="Z19" s="393">
        <f t="shared" si="7"/>
        <v>0</v>
      </c>
      <c r="AA19" s="394"/>
      <c r="AB19" s="395"/>
    </row>
    <row r="20" spans="1:28" ht="26.25" customHeight="1" x14ac:dyDescent="0.2">
      <c r="A20" s="60">
        <v>8</v>
      </c>
      <c r="B20" s="108" t="str">
        <f t="shared" si="0"/>
        <v>令和7年8月</v>
      </c>
      <c r="C20" s="98">
        <f t="shared" si="1"/>
        <v>0</v>
      </c>
      <c r="D20" s="388"/>
      <c r="E20" s="152">
        <v>100</v>
      </c>
      <c r="F20" s="86"/>
      <c r="G20" s="100">
        <f t="shared" si="2"/>
        <v>0</v>
      </c>
      <c r="H20" s="102">
        <f>$F$8</f>
        <v>0</v>
      </c>
      <c r="I20" s="145">
        <v>6000</v>
      </c>
      <c r="J20" s="89"/>
      <c r="K20" s="102">
        <f>ROUNDDOWN(H20*I20-J20,0)</f>
        <v>0</v>
      </c>
      <c r="L20" s="101">
        <f t="shared" si="5"/>
        <v>0</v>
      </c>
      <c r="M20" s="145">
        <v>6000</v>
      </c>
      <c r="N20" s="89"/>
      <c r="O20" s="101">
        <f t="shared" si="3"/>
        <v>0</v>
      </c>
      <c r="P20" s="101">
        <f t="shared" si="6"/>
        <v>0</v>
      </c>
      <c r="Q20" s="145">
        <v>11000</v>
      </c>
      <c r="R20" s="88"/>
      <c r="S20" s="101">
        <f t="shared" si="4"/>
        <v>0</v>
      </c>
      <c r="T20" s="68"/>
      <c r="U20" s="67"/>
      <c r="V20" s="68"/>
      <c r="W20" s="67"/>
      <c r="X20" s="68"/>
      <c r="Y20" s="66"/>
      <c r="Z20" s="393">
        <f t="shared" si="7"/>
        <v>0</v>
      </c>
      <c r="AA20" s="394"/>
      <c r="AB20" s="395"/>
    </row>
    <row r="21" spans="1:28" ht="26.25" customHeight="1" x14ac:dyDescent="0.2">
      <c r="A21" s="60">
        <v>9</v>
      </c>
      <c r="B21" s="108" t="str">
        <f t="shared" si="0"/>
        <v>令和7年9月</v>
      </c>
      <c r="C21" s="98">
        <f t="shared" si="1"/>
        <v>0</v>
      </c>
      <c r="D21" s="388"/>
      <c r="E21" s="152">
        <v>100</v>
      </c>
      <c r="F21" s="86"/>
      <c r="G21" s="100">
        <f t="shared" si="2"/>
        <v>0</v>
      </c>
      <c r="H21" s="103">
        <f>$F$8</f>
        <v>0</v>
      </c>
      <c r="I21" s="146">
        <v>5000</v>
      </c>
      <c r="J21" s="89"/>
      <c r="K21" s="103">
        <f>ROUNDDOWN(H21*I21-J21,0)</f>
        <v>0</v>
      </c>
      <c r="L21" s="101">
        <f t="shared" si="5"/>
        <v>0</v>
      </c>
      <c r="M21" s="145">
        <v>6000</v>
      </c>
      <c r="N21" s="89"/>
      <c r="O21" s="101">
        <f t="shared" si="3"/>
        <v>0</v>
      </c>
      <c r="P21" s="101">
        <f t="shared" si="6"/>
        <v>0</v>
      </c>
      <c r="Q21" s="145">
        <v>11000</v>
      </c>
      <c r="R21" s="88"/>
      <c r="S21" s="101">
        <f t="shared" si="4"/>
        <v>0</v>
      </c>
      <c r="T21" s="68"/>
      <c r="U21" s="67"/>
      <c r="V21" s="68"/>
      <c r="W21" s="67"/>
      <c r="X21" s="68"/>
      <c r="Y21" s="66"/>
      <c r="Z21" s="393">
        <f t="shared" si="7"/>
        <v>0</v>
      </c>
      <c r="AA21" s="394"/>
      <c r="AB21" s="395"/>
    </row>
    <row r="22" spans="1:28" ht="26.25" customHeight="1" x14ac:dyDescent="0.2">
      <c r="A22" s="60">
        <v>10</v>
      </c>
      <c r="B22" s="108" t="str">
        <f t="shared" si="0"/>
        <v>令和7年10月</v>
      </c>
      <c r="C22" s="98">
        <f t="shared" si="1"/>
        <v>0</v>
      </c>
      <c r="D22" s="388"/>
      <c r="E22" s="152">
        <v>100</v>
      </c>
      <c r="F22" s="86"/>
      <c r="G22" s="100">
        <f t="shared" si="2"/>
        <v>0</v>
      </c>
      <c r="H22" s="97"/>
      <c r="I22" s="97"/>
      <c r="J22" s="88"/>
      <c r="K22" s="107"/>
      <c r="L22" s="101">
        <f t="shared" si="5"/>
        <v>0</v>
      </c>
      <c r="M22" s="145">
        <v>11000</v>
      </c>
      <c r="N22" s="89"/>
      <c r="O22" s="101">
        <f t="shared" si="3"/>
        <v>0</v>
      </c>
      <c r="P22" s="101">
        <f t="shared" si="6"/>
        <v>0</v>
      </c>
      <c r="Q22" s="145">
        <v>11000</v>
      </c>
      <c r="R22" s="89"/>
      <c r="S22" s="101">
        <f t="shared" si="4"/>
        <v>0</v>
      </c>
      <c r="T22" s="68"/>
      <c r="U22" s="67"/>
      <c r="V22" s="68"/>
      <c r="W22" s="67"/>
      <c r="X22" s="68"/>
      <c r="Y22" s="66"/>
      <c r="Z22" s="393">
        <f t="shared" si="7"/>
        <v>0</v>
      </c>
      <c r="AA22" s="394"/>
      <c r="AB22" s="395"/>
    </row>
    <row r="23" spans="1:28" ht="26.25" customHeight="1" x14ac:dyDescent="0.2">
      <c r="A23" s="60">
        <v>11</v>
      </c>
      <c r="B23" s="108" t="str">
        <f t="shared" si="0"/>
        <v>令和7年11月</v>
      </c>
      <c r="C23" s="98">
        <f t="shared" si="1"/>
        <v>0</v>
      </c>
      <c r="D23" s="388"/>
      <c r="E23" s="152">
        <v>100</v>
      </c>
      <c r="F23" s="86"/>
      <c r="G23" s="100">
        <f t="shared" si="2"/>
        <v>0</v>
      </c>
      <c r="H23" s="66"/>
      <c r="I23" s="66"/>
      <c r="J23" s="87"/>
      <c r="K23" s="113"/>
      <c r="L23" s="101">
        <f t="shared" si="5"/>
        <v>0</v>
      </c>
      <c r="M23" s="145">
        <v>10000</v>
      </c>
      <c r="N23" s="89"/>
      <c r="O23" s="101">
        <f t="shared" si="3"/>
        <v>0</v>
      </c>
      <c r="P23" s="101">
        <f t="shared" si="6"/>
        <v>0</v>
      </c>
      <c r="Q23" s="145">
        <v>11000</v>
      </c>
      <c r="R23" s="89"/>
      <c r="S23" s="101">
        <f t="shared" si="4"/>
        <v>0</v>
      </c>
      <c r="T23" s="68"/>
      <c r="U23" s="67"/>
      <c r="V23" s="68"/>
      <c r="W23" s="67"/>
      <c r="X23" s="68"/>
      <c r="Y23" s="66"/>
      <c r="Z23" s="393">
        <f t="shared" si="7"/>
        <v>0</v>
      </c>
      <c r="AA23" s="394"/>
      <c r="AB23" s="395"/>
    </row>
    <row r="24" spans="1:28" ht="26.25" customHeight="1" x14ac:dyDescent="0.2">
      <c r="A24" s="60">
        <v>12</v>
      </c>
      <c r="B24" s="108" t="str">
        <f t="shared" si="0"/>
        <v>令和7年12月</v>
      </c>
      <c r="C24" s="98">
        <f t="shared" si="1"/>
        <v>0</v>
      </c>
      <c r="D24" s="388"/>
      <c r="E24" s="152">
        <v>100</v>
      </c>
      <c r="F24" s="86"/>
      <c r="G24" s="100">
        <f t="shared" si="2"/>
        <v>0</v>
      </c>
      <c r="H24" s="67"/>
      <c r="I24" s="67"/>
      <c r="J24" s="88"/>
      <c r="K24" s="105"/>
      <c r="L24" s="101">
        <f t="shared" si="5"/>
        <v>0</v>
      </c>
      <c r="M24" s="145">
        <v>10000</v>
      </c>
      <c r="N24" s="89"/>
      <c r="O24" s="101">
        <f t="shared" si="3"/>
        <v>0</v>
      </c>
      <c r="P24" s="101">
        <f t="shared" si="6"/>
        <v>0</v>
      </c>
      <c r="Q24" s="145">
        <v>11000</v>
      </c>
      <c r="R24" s="89"/>
      <c r="S24" s="101">
        <f t="shared" si="4"/>
        <v>0</v>
      </c>
      <c r="T24" s="68"/>
      <c r="U24" s="67"/>
      <c r="V24" s="68"/>
      <c r="W24" s="67"/>
      <c r="X24" s="68"/>
      <c r="Y24" s="66"/>
      <c r="Z24" s="393">
        <f t="shared" si="7"/>
        <v>0</v>
      </c>
      <c r="AA24" s="394"/>
      <c r="AB24" s="395"/>
    </row>
    <row r="25" spans="1:28" ht="26.25" customHeight="1" x14ac:dyDescent="0.2">
      <c r="A25" s="60">
        <v>1</v>
      </c>
      <c r="B25" s="108" t="str">
        <f>"令和"&amp;$B$1+1&amp;"年"&amp;A25&amp;"月"</f>
        <v>令和8年1月</v>
      </c>
      <c r="C25" s="98">
        <f t="shared" si="1"/>
        <v>0</v>
      </c>
      <c r="D25" s="388"/>
      <c r="E25" s="152">
        <v>100</v>
      </c>
      <c r="F25" s="86"/>
      <c r="G25" s="100">
        <f t="shared" si="2"/>
        <v>0</v>
      </c>
      <c r="H25" s="67"/>
      <c r="I25" s="67"/>
      <c r="J25" s="88"/>
      <c r="K25" s="105"/>
      <c r="L25" s="101">
        <f t="shared" si="5"/>
        <v>0</v>
      </c>
      <c r="M25" s="145">
        <v>9000</v>
      </c>
      <c r="N25" s="89"/>
      <c r="O25" s="101">
        <f t="shared" si="3"/>
        <v>0</v>
      </c>
      <c r="P25" s="101">
        <f t="shared" si="6"/>
        <v>0</v>
      </c>
      <c r="Q25" s="145">
        <v>11000</v>
      </c>
      <c r="R25" s="89"/>
      <c r="S25" s="101">
        <f t="shared" si="4"/>
        <v>0</v>
      </c>
      <c r="T25" s="68"/>
      <c r="U25" s="67"/>
      <c r="V25" s="68"/>
      <c r="W25" s="67"/>
      <c r="X25" s="68"/>
      <c r="Y25" s="66"/>
      <c r="Z25" s="393">
        <f t="shared" si="7"/>
        <v>0</v>
      </c>
      <c r="AA25" s="394"/>
      <c r="AB25" s="395"/>
    </row>
    <row r="26" spans="1:28" ht="26.25" customHeight="1" x14ac:dyDescent="0.2">
      <c r="A26" s="60">
        <v>2</v>
      </c>
      <c r="B26" s="108" t="str">
        <f>"令和"&amp;$B$1+1&amp;"年"&amp;A26&amp;"月"</f>
        <v>令和8年2月</v>
      </c>
      <c r="C26" s="98">
        <f t="shared" si="1"/>
        <v>0</v>
      </c>
      <c r="D26" s="388"/>
      <c r="E26" s="152">
        <v>100</v>
      </c>
      <c r="F26" s="86"/>
      <c r="G26" s="100">
        <f t="shared" si="2"/>
        <v>0</v>
      </c>
      <c r="H26" s="67"/>
      <c r="I26" s="67"/>
      <c r="J26" s="88"/>
      <c r="K26" s="105"/>
      <c r="L26" s="101">
        <f t="shared" si="5"/>
        <v>0</v>
      </c>
      <c r="M26" s="145">
        <v>9000</v>
      </c>
      <c r="N26" s="89"/>
      <c r="O26" s="101">
        <f t="shared" si="3"/>
        <v>0</v>
      </c>
      <c r="P26" s="101">
        <f t="shared" si="6"/>
        <v>0</v>
      </c>
      <c r="Q26" s="145">
        <v>10000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100</v>
      </c>
      <c r="F27" s="126"/>
      <c r="G27" s="127">
        <f t="shared" si="2"/>
        <v>0</v>
      </c>
      <c r="H27" s="70"/>
      <c r="I27" s="70"/>
      <c r="J27" s="128"/>
      <c r="K27" s="129"/>
      <c r="L27" s="130">
        <f t="shared" si="5"/>
        <v>0</v>
      </c>
      <c r="M27" s="148">
        <v>11000</v>
      </c>
      <c r="N27" s="131"/>
      <c r="O27" s="130">
        <f t="shared" si="3"/>
        <v>0</v>
      </c>
      <c r="P27" s="130">
        <f t="shared" si="6"/>
        <v>0</v>
      </c>
      <c r="Q27" s="148">
        <v>11000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17000</v>
      </c>
      <c r="J28" s="96"/>
      <c r="K28" s="95"/>
      <c r="L28" s="95"/>
      <c r="M28" s="115">
        <f>SUM(M16:M27)</f>
        <v>110000</v>
      </c>
      <c r="N28" s="96"/>
      <c r="O28" s="95"/>
      <c r="P28" s="95"/>
      <c r="Q28" s="96">
        <f>SUM(Q16:Q27)</f>
        <v>134000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M8:N8"/>
    <mergeCell ref="B4:C6"/>
    <mergeCell ref="D4:E6"/>
    <mergeCell ref="F4:J6"/>
    <mergeCell ref="K4:L6"/>
    <mergeCell ref="M4:N6"/>
    <mergeCell ref="B7:C7"/>
    <mergeCell ref="D7:E7"/>
    <mergeCell ref="G7:H7"/>
    <mergeCell ref="I7:J7"/>
    <mergeCell ref="K7:L7"/>
    <mergeCell ref="B8:C8"/>
    <mergeCell ref="D8:E8"/>
    <mergeCell ref="G8:H8"/>
    <mergeCell ref="I8:J8"/>
    <mergeCell ref="K8:L8"/>
    <mergeCell ref="B10:B15"/>
    <mergeCell ref="C10:G11"/>
    <mergeCell ref="H10:S10"/>
    <mergeCell ref="H11:K11"/>
    <mergeCell ref="L11:O11"/>
    <mergeCell ref="P11:S11"/>
    <mergeCell ref="C12:C14"/>
    <mergeCell ref="D12:D14"/>
    <mergeCell ref="E12:E14"/>
    <mergeCell ref="F12:F14"/>
    <mergeCell ref="G12:G14"/>
    <mergeCell ref="J12:J14"/>
    <mergeCell ref="K12:K14"/>
    <mergeCell ref="L12:L14"/>
    <mergeCell ref="M12:M14"/>
    <mergeCell ref="N12:N14"/>
    <mergeCell ref="H12:H14"/>
    <mergeCell ref="I12:I14"/>
    <mergeCell ref="D16:D27"/>
    <mergeCell ref="Z16:AB16"/>
    <mergeCell ref="Z17:AB17"/>
    <mergeCell ref="Z18:AB18"/>
    <mergeCell ref="Z19:AB19"/>
    <mergeCell ref="M7:N7"/>
    <mergeCell ref="O7:P7"/>
    <mergeCell ref="V10:W10"/>
    <mergeCell ref="V11:V14"/>
    <mergeCell ref="Z20:AB20"/>
    <mergeCell ref="P12:P14"/>
    <mergeCell ref="Q12:Q14"/>
    <mergeCell ref="R12:R14"/>
    <mergeCell ref="S12:S14"/>
    <mergeCell ref="Z15:AB15"/>
    <mergeCell ref="O12:O14"/>
    <mergeCell ref="U11:U14"/>
    <mergeCell ref="X11:X14"/>
    <mergeCell ref="Y11:Y14"/>
    <mergeCell ref="T10:U10"/>
    <mergeCell ref="X10:Y10"/>
    <mergeCell ref="Z28:AB28"/>
    <mergeCell ref="O4:P6"/>
    <mergeCell ref="O8:P8"/>
    <mergeCell ref="Z21:AB21"/>
    <mergeCell ref="Z22:AB22"/>
    <mergeCell ref="Z23:AB23"/>
    <mergeCell ref="Z24:AB24"/>
    <mergeCell ref="Z25:AB25"/>
    <mergeCell ref="Z10:AB14"/>
    <mergeCell ref="T11:T14"/>
    <mergeCell ref="W11:W14"/>
    <mergeCell ref="Z26:AB26"/>
    <mergeCell ref="Z27:AB27"/>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R24" sqref="R24"/>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75</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11"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80</v>
      </c>
      <c r="C8" s="349"/>
      <c r="D8" s="350"/>
      <c r="E8" s="350"/>
      <c r="F8" s="112"/>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80</v>
      </c>
      <c r="E16" s="149">
        <v>89</v>
      </c>
      <c r="F16" s="120"/>
      <c r="G16" s="121">
        <f t="shared" ref="G16:G27" si="2">ROUNDDOWN(C16*(185-E16)*0.01*$D$16-F16,0)</f>
        <v>0</v>
      </c>
      <c r="H16" s="93"/>
      <c r="I16" s="93"/>
      <c r="J16" s="122"/>
      <c r="K16" s="104"/>
      <c r="L16" s="123">
        <f>$G$8</f>
        <v>0</v>
      </c>
      <c r="M16" s="147">
        <v>2900</v>
      </c>
      <c r="N16" s="124"/>
      <c r="O16" s="123">
        <f t="shared" ref="O16:O27" si="3">ROUNDDOWN(L16*M16-N16,0)</f>
        <v>0</v>
      </c>
      <c r="P16" s="123">
        <f>$I$8</f>
        <v>0</v>
      </c>
      <c r="Q16" s="147">
        <v>2700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10" t="str">
        <f t="shared" si="0"/>
        <v>令和7年5月</v>
      </c>
      <c r="C17" s="98">
        <f t="shared" si="1"/>
        <v>0</v>
      </c>
      <c r="D17" s="388"/>
      <c r="E17" s="152">
        <v>89</v>
      </c>
      <c r="F17" s="86"/>
      <c r="G17" s="100">
        <f t="shared" si="2"/>
        <v>0</v>
      </c>
      <c r="H17" s="67"/>
      <c r="I17" s="67"/>
      <c r="J17" s="88"/>
      <c r="K17" s="105"/>
      <c r="L17" s="101">
        <f t="shared" ref="L17:L27" si="5">$G$8</f>
        <v>0</v>
      </c>
      <c r="M17" s="145">
        <v>2600</v>
      </c>
      <c r="N17" s="89"/>
      <c r="O17" s="101">
        <f t="shared" si="3"/>
        <v>0</v>
      </c>
      <c r="P17" s="101">
        <f t="shared" ref="P17:P27" si="6">$I$8</f>
        <v>0</v>
      </c>
      <c r="Q17" s="145">
        <v>3400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10" t="str">
        <f t="shared" si="0"/>
        <v>令和7年6月</v>
      </c>
      <c r="C18" s="98">
        <f t="shared" si="1"/>
        <v>0</v>
      </c>
      <c r="D18" s="388"/>
      <c r="E18" s="152">
        <v>89</v>
      </c>
      <c r="F18" s="86"/>
      <c r="G18" s="100">
        <f t="shared" si="2"/>
        <v>0</v>
      </c>
      <c r="H18" s="94"/>
      <c r="I18" s="94"/>
      <c r="J18" s="88"/>
      <c r="K18" s="106"/>
      <c r="L18" s="101">
        <f t="shared" si="5"/>
        <v>0</v>
      </c>
      <c r="M18" s="145">
        <v>3200</v>
      </c>
      <c r="N18" s="89"/>
      <c r="O18" s="101">
        <f t="shared" si="3"/>
        <v>0</v>
      </c>
      <c r="P18" s="101">
        <f t="shared" si="6"/>
        <v>0</v>
      </c>
      <c r="Q18" s="145">
        <v>3000</v>
      </c>
      <c r="R18" s="89"/>
      <c r="S18" s="101">
        <f t="shared" si="4"/>
        <v>0</v>
      </c>
      <c r="T18" s="68"/>
      <c r="U18" s="67"/>
      <c r="V18" s="68"/>
      <c r="W18" s="67"/>
      <c r="X18" s="68"/>
      <c r="Y18" s="66"/>
      <c r="Z18" s="393">
        <f t="shared" si="7"/>
        <v>0</v>
      </c>
      <c r="AA18" s="394"/>
      <c r="AB18" s="395"/>
    </row>
    <row r="19" spans="1:28" ht="26.25" customHeight="1" x14ac:dyDescent="0.2">
      <c r="A19" s="60">
        <v>7</v>
      </c>
      <c r="B19" s="110" t="str">
        <f t="shared" si="0"/>
        <v>令和7年7月</v>
      </c>
      <c r="C19" s="98">
        <f t="shared" si="1"/>
        <v>0</v>
      </c>
      <c r="D19" s="388"/>
      <c r="E19" s="152">
        <v>89</v>
      </c>
      <c r="F19" s="86"/>
      <c r="G19" s="100">
        <f t="shared" si="2"/>
        <v>0</v>
      </c>
      <c r="H19" s="101">
        <f>$F$8</f>
        <v>0</v>
      </c>
      <c r="I19" s="144">
        <v>2000</v>
      </c>
      <c r="J19" s="89"/>
      <c r="K19" s="101">
        <f>ROUNDDOWN(H19*I19-J19,0)</f>
        <v>0</v>
      </c>
      <c r="L19" s="101">
        <f t="shared" si="5"/>
        <v>0</v>
      </c>
      <c r="M19" s="145">
        <v>1600</v>
      </c>
      <c r="N19" s="89"/>
      <c r="O19" s="101">
        <f t="shared" si="3"/>
        <v>0</v>
      </c>
      <c r="P19" s="101">
        <f t="shared" si="6"/>
        <v>0</v>
      </c>
      <c r="Q19" s="145">
        <v>3400</v>
      </c>
      <c r="R19" s="88"/>
      <c r="S19" s="101">
        <f t="shared" si="4"/>
        <v>0</v>
      </c>
      <c r="T19" s="68"/>
      <c r="U19" s="67"/>
      <c r="V19" s="68"/>
      <c r="W19" s="67"/>
      <c r="X19" s="68"/>
      <c r="Y19" s="66"/>
      <c r="Z19" s="393">
        <f t="shared" si="7"/>
        <v>0</v>
      </c>
      <c r="AA19" s="394"/>
      <c r="AB19" s="395"/>
    </row>
    <row r="20" spans="1:28" ht="26.25" customHeight="1" x14ac:dyDescent="0.2">
      <c r="A20" s="60">
        <v>8</v>
      </c>
      <c r="B20" s="110" t="str">
        <f t="shared" si="0"/>
        <v>令和7年8月</v>
      </c>
      <c r="C20" s="98">
        <f t="shared" si="1"/>
        <v>0</v>
      </c>
      <c r="D20" s="388"/>
      <c r="E20" s="152">
        <v>89</v>
      </c>
      <c r="F20" s="86"/>
      <c r="G20" s="100">
        <f t="shared" si="2"/>
        <v>0</v>
      </c>
      <c r="H20" s="102">
        <f>$F$8</f>
        <v>0</v>
      </c>
      <c r="I20" s="145">
        <v>2300</v>
      </c>
      <c r="J20" s="89"/>
      <c r="K20" s="102">
        <f>ROUNDDOWN(H20*I20-J20,0)</f>
        <v>0</v>
      </c>
      <c r="L20" s="101">
        <f t="shared" si="5"/>
        <v>0</v>
      </c>
      <c r="M20" s="145">
        <v>1700</v>
      </c>
      <c r="N20" s="89"/>
      <c r="O20" s="101">
        <f t="shared" si="3"/>
        <v>0</v>
      </c>
      <c r="P20" s="101">
        <f t="shared" si="6"/>
        <v>0</v>
      </c>
      <c r="Q20" s="145">
        <v>2900</v>
      </c>
      <c r="R20" s="88"/>
      <c r="S20" s="101">
        <f t="shared" si="4"/>
        <v>0</v>
      </c>
      <c r="T20" s="68"/>
      <c r="U20" s="67"/>
      <c r="V20" s="68"/>
      <c r="W20" s="67"/>
      <c r="X20" s="68"/>
      <c r="Y20" s="66"/>
      <c r="Z20" s="393">
        <f t="shared" si="7"/>
        <v>0</v>
      </c>
      <c r="AA20" s="394"/>
      <c r="AB20" s="395"/>
    </row>
    <row r="21" spans="1:28" ht="26.25" customHeight="1" x14ac:dyDescent="0.2">
      <c r="A21" s="60">
        <v>9</v>
      </c>
      <c r="B21" s="110" t="str">
        <f t="shared" si="0"/>
        <v>令和7年9月</v>
      </c>
      <c r="C21" s="98">
        <f t="shared" si="1"/>
        <v>0</v>
      </c>
      <c r="D21" s="388"/>
      <c r="E21" s="152">
        <v>89</v>
      </c>
      <c r="F21" s="86"/>
      <c r="G21" s="100">
        <f t="shared" si="2"/>
        <v>0</v>
      </c>
      <c r="H21" s="103">
        <f>$F$8</f>
        <v>0</v>
      </c>
      <c r="I21" s="146">
        <v>1800</v>
      </c>
      <c r="J21" s="89"/>
      <c r="K21" s="103">
        <f>ROUNDDOWN(H21*I21-J21,0)</f>
        <v>0</v>
      </c>
      <c r="L21" s="101">
        <f t="shared" si="5"/>
        <v>0</v>
      </c>
      <c r="M21" s="145">
        <v>1400</v>
      </c>
      <c r="N21" s="89"/>
      <c r="O21" s="101">
        <f t="shared" si="3"/>
        <v>0</v>
      </c>
      <c r="P21" s="101">
        <f t="shared" si="6"/>
        <v>0</v>
      </c>
      <c r="Q21" s="145">
        <v>2700</v>
      </c>
      <c r="R21" s="88"/>
      <c r="S21" s="101">
        <f t="shared" si="4"/>
        <v>0</v>
      </c>
      <c r="T21" s="68"/>
      <c r="U21" s="67"/>
      <c r="V21" s="68"/>
      <c r="W21" s="67"/>
      <c r="X21" s="68"/>
      <c r="Y21" s="66"/>
      <c r="Z21" s="393">
        <f t="shared" si="7"/>
        <v>0</v>
      </c>
      <c r="AA21" s="394"/>
      <c r="AB21" s="395"/>
    </row>
    <row r="22" spans="1:28" ht="26.25" customHeight="1" x14ac:dyDescent="0.2">
      <c r="A22" s="60">
        <v>10</v>
      </c>
      <c r="B22" s="110" t="str">
        <f t="shared" si="0"/>
        <v>令和7年10月</v>
      </c>
      <c r="C22" s="98">
        <f t="shared" si="1"/>
        <v>0</v>
      </c>
      <c r="D22" s="388"/>
      <c r="E22" s="152">
        <v>89</v>
      </c>
      <c r="F22" s="86"/>
      <c r="G22" s="100">
        <f t="shared" si="2"/>
        <v>0</v>
      </c>
      <c r="H22" s="97"/>
      <c r="I22" s="97"/>
      <c r="J22" s="88"/>
      <c r="K22" s="107"/>
      <c r="L22" s="101">
        <f t="shared" si="5"/>
        <v>0</v>
      </c>
      <c r="M22" s="145">
        <v>2800</v>
      </c>
      <c r="N22" s="89"/>
      <c r="O22" s="101">
        <f t="shared" si="3"/>
        <v>0</v>
      </c>
      <c r="P22" s="101">
        <f t="shared" si="6"/>
        <v>0</v>
      </c>
      <c r="Q22" s="145">
        <v>2500</v>
      </c>
      <c r="R22" s="89"/>
      <c r="S22" s="101">
        <f t="shared" si="4"/>
        <v>0</v>
      </c>
      <c r="T22" s="68"/>
      <c r="U22" s="67"/>
      <c r="V22" s="68"/>
      <c r="W22" s="67"/>
      <c r="X22" s="68"/>
      <c r="Y22" s="66"/>
      <c r="Z22" s="393">
        <f t="shared" si="7"/>
        <v>0</v>
      </c>
      <c r="AA22" s="394"/>
      <c r="AB22" s="395"/>
    </row>
    <row r="23" spans="1:28" ht="26.25" customHeight="1" x14ac:dyDescent="0.2">
      <c r="A23" s="60">
        <v>11</v>
      </c>
      <c r="B23" s="110" t="str">
        <f t="shared" si="0"/>
        <v>令和7年11月</v>
      </c>
      <c r="C23" s="98">
        <f t="shared" si="1"/>
        <v>0</v>
      </c>
      <c r="D23" s="388"/>
      <c r="E23" s="152">
        <v>89</v>
      </c>
      <c r="F23" s="86"/>
      <c r="G23" s="100">
        <f t="shared" si="2"/>
        <v>0</v>
      </c>
      <c r="H23" s="66"/>
      <c r="I23" s="66"/>
      <c r="J23" s="87"/>
      <c r="K23" s="113"/>
      <c r="L23" s="101">
        <f t="shared" si="5"/>
        <v>0</v>
      </c>
      <c r="M23" s="145">
        <v>3100</v>
      </c>
      <c r="N23" s="89"/>
      <c r="O23" s="101">
        <f t="shared" si="3"/>
        <v>0</v>
      </c>
      <c r="P23" s="101">
        <f t="shared" si="6"/>
        <v>0</v>
      </c>
      <c r="Q23" s="145">
        <v>2400</v>
      </c>
      <c r="R23" s="89"/>
      <c r="S23" s="101">
        <f t="shared" si="4"/>
        <v>0</v>
      </c>
      <c r="T23" s="68"/>
      <c r="U23" s="67"/>
      <c r="V23" s="68"/>
      <c r="W23" s="67"/>
      <c r="X23" s="68"/>
      <c r="Y23" s="66"/>
      <c r="Z23" s="393">
        <f t="shared" si="7"/>
        <v>0</v>
      </c>
      <c r="AA23" s="394"/>
      <c r="AB23" s="395"/>
    </row>
    <row r="24" spans="1:28" ht="26.25" customHeight="1" x14ac:dyDescent="0.2">
      <c r="A24" s="60">
        <v>12</v>
      </c>
      <c r="B24" s="110" t="str">
        <f t="shared" si="0"/>
        <v>令和7年12月</v>
      </c>
      <c r="C24" s="98">
        <f t="shared" si="1"/>
        <v>0</v>
      </c>
      <c r="D24" s="388"/>
      <c r="E24" s="152">
        <v>89</v>
      </c>
      <c r="F24" s="86"/>
      <c r="G24" s="100">
        <f t="shared" si="2"/>
        <v>0</v>
      </c>
      <c r="H24" s="67"/>
      <c r="I24" s="67"/>
      <c r="J24" s="88"/>
      <c r="K24" s="105"/>
      <c r="L24" s="101">
        <f t="shared" si="5"/>
        <v>0</v>
      </c>
      <c r="M24" s="145">
        <v>4100</v>
      </c>
      <c r="N24" s="89"/>
      <c r="O24" s="101">
        <f t="shared" si="3"/>
        <v>0</v>
      </c>
      <c r="P24" s="101">
        <f t="shared" si="6"/>
        <v>0</v>
      </c>
      <c r="Q24" s="145">
        <v>2700</v>
      </c>
      <c r="R24" s="89"/>
      <c r="S24" s="101">
        <f t="shared" si="4"/>
        <v>0</v>
      </c>
      <c r="T24" s="68"/>
      <c r="U24" s="67"/>
      <c r="V24" s="68"/>
      <c r="W24" s="67"/>
      <c r="X24" s="68"/>
      <c r="Y24" s="66"/>
      <c r="Z24" s="393">
        <f t="shared" si="7"/>
        <v>0</v>
      </c>
      <c r="AA24" s="394"/>
      <c r="AB24" s="395"/>
    </row>
    <row r="25" spans="1:28" ht="26.25" customHeight="1" x14ac:dyDescent="0.2">
      <c r="A25" s="60">
        <v>1</v>
      </c>
      <c r="B25" s="110" t="str">
        <f>"令和"&amp;$B$1+1&amp;"年"&amp;A25&amp;"月"</f>
        <v>令和8年1月</v>
      </c>
      <c r="C25" s="98">
        <f t="shared" si="1"/>
        <v>0</v>
      </c>
      <c r="D25" s="388"/>
      <c r="E25" s="152">
        <v>89</v>
      </c>
      <c r="F25" s="86"/>
      <c r="G25" s="100">
        <f t="shared" si="2"/>
        <v>0</v>
      </c>
      <c r="H25" s="67"/>
      <c r="I25" s="67"/>
      <c r="J25" s="88"/>
      <c r="K25" s="105"/>
      <c r="L25" s="101">
        <f t="shared" si="5"/>
        <v>0</v>
      </c>
      <c r="M25" s="145">
        <v>3900</v>
      </c>
      <c r="N25" s="89"/>
      <c r="O25" s="101">
        <f t="shared" si="3"/>
        <v>0</v>
      </c>
      <c r="P25" s="101">
        <f t="shared" si="6"/>
        <v>0</v>
      </c>
      <c r="Q25" s="145">
        <v>2700</v>
      </c>
      <c r="R25" s="89"/>
      <c r="S25" s="101">
        <f t="shared" si="4"/>
        <v>0</v>
      </c>
      <c r="T25" s="68"/>
      <c r="U25" s="67"/>
      <c r="V25" s="68"/>
      <c r="W25" s="67"/>
      <c r="X25" s="68"/>
      <c r="Y25" s="66"/>
      <c r="Z25" s="393">
        <f t="shared" si="7"/>
        <v>0</v>
      </c>
      <c r="AA25" s="394"/>
      <c r="AB25" s="395"/>
    </row>
    <row r="26" spans="1:28" ht="26.25" customHeight="1" x14ac:dyDescent="0.2">
      <c r="A26" s="60">
        <v>2</v>
      </c>
      <c r="B26" s="110" t="str">
        <f>"令和"&amp;$B$1+1&amp;"年"&amp;A26&amp;"月"</f>
        <v>令和8年2月</v>
      </c>
      <c r="C26" s="98">
        <f t="shared" si="1"/>
        <v>0</v>
      </c>
      <c r="D26" s="388"/>
      <c r="E26" s="152">
        <v>89</v>
      </c>
      <c r="F26" s="86"/>
      <c r="G26" s="100">
        <f t="shared" si="2"/>
        <v>0</v>
      </c>
      <c r="H26" s="67"/>
      <c r="I26" s="67"/>
      <c r="J26" s="88"/>
      <c r="K26" s="105"/>
      <c r="L26" s="101">
        <f t="shared" si="5"/>
        <v>0</v>
      </c>
      <c r="M26" s="145">
        <v>3900</v>
      </c>
      <c r="N26" s="89"/>
      <c r="O26" s="101">
        <f t="shared" si="3"/>
        <v>0</v>
      </c>
      <c r="P26" s="101">
        <f t="shared" si="6"/>
        <v>0</v>
      </c>
      <c r="Q26" s="145">
        <v>2500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89</v>
      </c>
      <c r="F27" s="126"/>
      <c r="G27" s="127">
        <f t="shared" si="2"/>
        <v>0</v>
      </c>
      <c r="H27" s="70"/>
      <c r="I27" s="70"/>
      <c r="J27" s="128"/>
      <c r="K27" s="129"/>
      <c r="L27" s="130">
        <f t="shared" si="5"/>
        <v>0</v>
      </c>
      <c r="M27" s="148">
        <v>4400</v>
      </c>
      <c r="N27" s="131"/>
      <c r="O27" s="130">
        <f t="shared" si="3"/>
        <v>0</v>
      </c>
      <c r="P27" s="130">
        <f t="shared" si="6"/>
        <v>0</v>
      </c>
      <c r="Q27" s="148">
        <v>2800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6100</v>
      </c>
      <c r="J28" s="96"/>
      <c r="K28" s="95"/>
      <c r="L28" s="95"/>
      <c r="M28" s="115">
        <f>SUM(M16:M27)</f>
        <v>35600</v>
      </c>
      <c r="N28" s="96"/>
      <c r="O28" s="95"/>
      <c r="P28" s="95"/>
      <c r="Q28" s="96">
        <f>SUM(Q16:Q27)</f>
        <v>33700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S23" sqref="S23"/>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73</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11"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419</v>
      </c>
      <c r="C8" s="349"/>
      <c r="D8" s="350"/>
      <c r="E8" s="350"/>
      <c r="F8" s="112"/>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419</v>
      </c>
      <c r="E16" s="149">
        <v>98</v>
      </c>
      <c r="F16" s="120"/>
      <c r="G16" s="121">
        <f t="shared" ref="G16:G27" si="2">ROUNDDOWN(C16*(185-E16)*0.01*$D$16-F16,0)</f>
        <v>0</v>
      </c>
      <c r="H16" s="93"/>
      <c r="I16" s="93"/>
      <c r="J16" s="122"/>
      <c r="K16" s="104"/>
      <c r="L16" s="123">
        <f>$G$8</f>
        <v>0</v>
      </c>
      <c r="M16" s="147">
        <v>22000</v>
      </c>
      <c r="N16" s="124"/>
      <c r="O16" s="123">
        <f t="shared" ref="O16:O27" si="3">ROUNDDOWN(L16*M16-N16,0)</f>
        <v>0</v>
      </c>
      <c r="P16" s="123">
        <f>$I$8</f>
        <v>0</v>
      </c>
      <c r="Q16" s="147">
        <v>25000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10" t="str">
        <f t="shared" si="0"/>
        <v>令和7年5月</v>
      </c>
      <c r="C17" s="98">
        <f t="shared" si="1"/>
        <v>0</v>
      </c>
      <c r="D17" s="388"/>
      <c r="E17" s="152">
        <v>98</v>
      </c>
      <c r="F17" s="86"/>
      <c r="G17" s="100">
        <f t="shared" si="2"/>
        <v>0</v>
      </c>
      <c r="H17" s="67"/>
      <c r="I17" s="67"/>
      <c r="J17" s="88"/>
      <c r="K17" s="105"/>
      <c r="L17" s="101">
        <f t="shared" ref="L17:L27" si="5">$G$8</f>
        <v>0</v>
      </c>
      <c r="M17" s="145">
        <v>21000</v>
      </c>
      <c r="N17" s="89"/>
      <c r="O17" s="101">
        <f t="shared" si="3"/>
        <v>0</v>
      </c>
      <c r="P17" s="101">
        <f t="shared" ref="P17:P27" si="6">$I$8</f>
        <v>0</v>
      </c>
      <c r="Q17" s="145">
        <v>28000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10" t="str">
        <f t="shared" si="0"/>
        <v>令和7年6月</v>
      </c>
      <c r="C18" s="98">
        <f t="shared" si="1"/>
        <v>0</v>
      </c>
      <c r="D18" s="388"/>
      <c r="E18" s="152">
        <v>98</v>
      </c>
      <c r="F18" s="86"/>
      <c r="G18" s="100">
        <f t="shared" si="2"/>
        <v>0</v>
      </c>
      <c r="H18" s="94"/>
      <c r="I18" s="94"/>
      <c r="J18" s="88"/>
      <c r="K18" s="106"/>
      <c r="L18" s="101">
        <f t="shared" si="5"/>
        <v>0</v>
      </c>
      <c r="M18" s="145">
        <v>26000</v>
      </c>
      <c r="N18" s="89"/>
      <c r="O18" s="101">
        <f t="shared" si="3"/>
        <v>0</v>
      </c>
      <c r="P18" s="101">
        <f t="shared" si="6"/>
        <v>0</v>
      </c>
      <c r="Q18" s="145">
        <v>24000</v>
      </c>
      <c r="R18" s="89"/>
      <c r="S18" s="101">
        <f t="shared" si="4"/>
        <v>0</v>
      </c>
      <c r="T18" s="68"/>
      <c r="U18" s="67"/>
      <c r="V18" s="68"/>
      <c r="W18" s="67"/>
      <c r="X18" s="68"/>
      <c r="Y18" s="66"/>
      <c r="Z18" s="393">
        <f t="shared" si="7"/>
        <v>0</v>
      </c>
      <c r="AA18" s="394"/>
      <c r="AB18" s="395"/>
    </row>
    <row r="19" spans="1:28" ht="26.25" customHeight="1" x14ac:dyDescent="0.2">
      <c r="A19" s="60">
        <v>7</v>
      </c>
      <c r="B19" s="110" t="str">
        <f t="shared" si="0"/>
        <v>令和7年7月</v>
      </c>
      <c r="C19" s="98">
        <f t="shared" si="1"/>
        <v>0</v>
      </c>
      <c r="D19" s="388"/>
      <c r="E19" s="152">
        <v>98</v>
      </c>
      <c r="F19" s="86"/>
      <c r="G19" s="100">
        <f t="shared" si="2"/>
        <v>0</v>
      </c>
      <c r="H19" s="101">
        <f>$F$8</f>
        <v>0</v>
      </c>
      <c r="I19" s="144">
        <v>12000</v>
      </c>
      <c r="J19" s="89"/>
      <c r="K19" s="101">
        <f>ROUNDDOWN(H19*I19-J19,0)</f>
        <v>0</v>
      </c>
      <c r="L19" s="101">
        <f t="shared" si="5"/>
        <v>0</v>
      </c>
      <c r="M19" s="145">
        <v>13000</v>
      </c>
      <c r="N19" s="89"/>
      <c r="O19" s="101">
        <f t="shared" si="3"/>
        <v>0</v>
      </c>
      <c r="P19" s="101">
        <f t="shared" si="6"/>
        <v>0</v>
      </c>
      <c r="Q19" s="145">
        <v>25000</v>
      </c>
      <c r="R19" s="88"/>
      <c r="S19" s="101">
        <f t="shared" si="4"/>
        <v>0</v>
      </c>
      <c r="T19" s="68"/>
      <c r="U19" s="67"/>
      <c r="V19" s="68"/>
      <c r="W19" s="67"/>
      <c r="X19" s="68"/>
      <c r="Y19" s="66"/>
      <c r="Z19" s="393">
        <f t="shared" si="7"/>
        <v>0</v>
      </c>
      <c r="AA19" s="394"/>
      <c r="AB19" s="395"/>
    </row>
    <row r="20" spans="1:28" ht="26.25" customHeight="1" x14ac:dyDescent="0.2">
      <c r="A20" s="60">
        <v>8</v>
      </c>
      <c r="B20" s="110" t="str">
        <f t="shared" si="0"/>
        <v>令和7年8月</v>
      </c>
      <c r="C20" s="98">
        <f t="shared" si="1"/>
        <v>0</v>
      </c>
      <c r="D20" s="388"/>
      <c r="E20" s="152">
        <v>98</v>
      </c>
      <c r="F20" s="86"/>
      <c r="G20" s="100">
        <f t="shared" si="2"/>
        <v>0</v>
      </c>
      <c r="H20" s="102">
        <f>$F$8</f>
        <v>0</v>
      </c>
      <c r="I20" s="145">
        <v>12000</v>
      </c>
      <c r="J20" s="89"/>
      <c r="K20" s="102">
        <f>ROUNDDOWN(H20*I20-J20,0)</f>
        <v>0</v>
      </c>
      <c r="L20" s="101">
        <f t="shared" si="5"/>
        <v>0</v>
      </c>
      <c r="M20" s="145">
        <v>13000</v>
      </c>
      <c r="N20" s="89"/>
      <c r="O20" s="101">
        <f t="shared" si="3"/>
        <v>0</v>
      </c>
      <c r="P20" s="101">
        <f t="shared" si="6"/>
        <v>0</v>
      </c>
      <c r="Q20" s="145">
        <v>24000</v>
      </c>
      <c r="R20" s="88"/>
      <c r="S20" s="101">
        <f t="shared" si="4"/>
        <v>0</v>
      </c>
      <c r="T20" s="68"/>
      <c r="U20" s="67"/>
      <c r="V20" s="68"/>
      <c r="W20" s="67"/>
      <c r="X20" s="68"/>
      <c r="Y20" s="66"/>
      <c r="Z20" s="393">
        <f t="shared" si="7"/>
        <v>0</v>
      </c>
      <c r="AA20" s="394"/>
      <c r="AB20" s="395"/>
    </row>
    <row r="21" spans="1:28" ht="26.25" customHeight="1" x14ac:dyDescent="0.2">
      <c r="A21" s="60">
        <v>9</v>
      </c>
      <c r="B21" s="110" t="str">
        <f t="shared" si="0"/>
        <v>令和7年9月</v>
      </c>
      <c r="C21" s="98">
        <f t="shared" si="1"/>
        <v>0</v>
      </c>
      <c r="D21" s="388"/>
      <c r="E21" s="152">
        <v>98</v>
      </c>
      <c r="F21" s="86"/>
      <c r="G21" s="100">
        <f t="shared" si="2"/>
        <v>0</v>
      </c>
      <c r="H21" s="103">
        <f>$F$8</f>
        <v>0</v>
      </c>
      <c r="I21" s="146">
        <v>11000</v>
      </c>
      <c r="J21" s="89"/>
      <c r="K21" s="103">
        <f>ROUNDDOWN(H21*I21-J21,0)</f>
        <v>0</v>
      </c>
      <c r="L21" s="101">
        <f t="shared" si="5"/>
        <v>0</v>
      </c>
      <c r="M21" s="145">
        <v>12000</v>
      </c>
      <c r="N21" s="89"/>
      <c r="O21" s="101">
        <f t="shared" si="3"/>
        <v>0</v>
      </c>
      <c r="P21" s="101">
        <f t="shared" si="6"/>
        <v>0</v>
      </c>
      <c r="Q21" s="145">
        <v>23000</v>
      </c>
      <c r="R21" s="88"/>
      <c r="S21" s="101">
        <f t="shared" si="4"/>
        <v>0</v>
      </c>
      <c r="T21" s="68"/>
      <c r="U21" s="67"/>
      <c r="V21" s="68"/>
      <c r="W21" s="67"/>
      <c r="X21" s="68"/>
      <c r="Y21" s="66"/>
      <c r="Z21" s="393">
        <f t="shared" si="7"/>
        <v>0</v>
      </c>
      <c r="AA21" s="394"/>
      <c r="AB21" s="395"/>
    </row>
    <row r="22" spans="1:28" ht="26.25" customHeight="1" x14ac:dyDescent="0.2">
      <c r="A22" s="60">
        <v>10</v>
      </c>
      <c r="B22" s="110" t="str">
        <f t="shared" si="0"/>
        <v>令和7年10月</v>
      </c>
      <c r="C22" s="98">
        <f t="shared" si="1"/>
        <v>0</v>
      </c>
      <c r="D22" s="388"/>
      <c r="E22" s="152">
        <v>98</v>
      </c>
      <c r="F22" s="86"/>
      <c r="G22" s="100">
        <f t="shared" si="2"/>
        <v>0</v>
      </c>
      <c r="H22" s="97"/>
      <c r="I22" s="97"/>
      <c r="J22" s="88"/>
      <c r="K22" s="107"/>
      <c r="L22" s="101">
        <f t="shared" si="5"/>
        <v>0</v>
      </c>
      <c r="M22" s="145">
        <v>23000</v>
      </c>
      <c r="N22" s="89"/>
      <c r="O22" s="101">
        <f t="shared" si="3"/>
        <v>0</v>
      </c>
      <c r="P22" s="101">
        <f t="shared" si="6"/>
        <v>0</v>
      </c>
      <c r="Q22" s="145">
        <v>24000</v>
      </c>
      <c r="R22" s="89"/>
      <c r="S22" s="101">
        <f t="shared" si="4"/>
        <v>0</v>
      </c>
      <c r="T22" s="68"/>
      <c r="U22" s="67"/>
      <c r="V22" s="68"/>
      <c r="W22" s="67"/>
      <c r="X22" s="68"/>
      <c r="Y22" s="66"/>
      <c r="Z22" s="393">
        <f t="shared" si="7"/>
        <v>0</v>
      </c>
      <c r="AA22" s="394"/>
      <c r="AB22" s="395"/>
    </row>
    <row r="23" spans="1:28" ht="26.25" customHeight="1" x14ac:dyDescent="0.2">
      <c r="A23" s="60">
        <v>11</v>
      </c>
      <c r="B23" s="110" t="str">
        <f t="shared" si="0"/>
        <v>令和7年11月</v>
      </c>
      <c r="C23" s="98">
        <f t="shared" si="1"/>
        <v>0</v>
      </c>
      <c r="D23" s="388"/>
      <c r="E23" s="152">
        <v>98</v>
      </c>
      <c r="F23" s="86"/>
      <c r="G23" s="100">
        <f t="shared" si="2"/>
        <v>0</v>
      </c>
      <c r="H23" s="66"/>
      <c r="I23" s="66"/>
      <c r="J23" s="87"/>
      <c r="K23" s="113"/>
      <c r="L23" s="101">
        <f t="shared" si="5"/>
        <v>0</v>
      </c>
      <c r="M23" s="145">
        <v>22000</v>
      </c>
      <c r="N23" s="89"/>
      <c r="O23" s="101">
        <f t="shared" si="3"/>
        <v>0</v>
      </c>
      <c r="P23" s="101">
        <f t="shared" si="6"/>
        <v>0</v>
      </c>
      <c r="Q23" s="145">
        <v>23000</v>
      </c>
      <c r="R23" s="89"/>
      <c r="S23" s="101">
        <f t="shared" si="4"/>
        <v>0</v>
      </c>
      <c r="T23" s="68"/>
      <c r="U23" s="67"/>
      <c r="V23" s="68"/>
      <c r="W23" s="67"/>
      <c r="X23" s="68"/>
      <c r="Y23" s="66"/>
      <c r="Z23" s="393">
        <f t="shared" si="7"/>
        <v>0</v>
      </c>
      <c r="AA23" s="394"/>
      <c r="AB23" s="395"/>
    </row>
    <row r="24" spans="1:28" ht="26.25" customHeight="1" x14ac:dyDescent="0.2">
      <c r="A24" s="60">
        <v>12</v>
      </c>
      <c r="B24" s="110" t="str">
        <f t="shared" si="0"/>
        <v>令和7年12月</v>
      </c>
      <c r="C24" s="98">
        <f t="shared" si="1"/>
        <v>0</v>
      </c>
      <c r="D24" s="388"/>
      <c r="E24" s="152">
        <v>98</v>
      </c>
      <c r="F24" s="86"/>
      <c r="G24" s="100">
        <f t="shared" si="2"/>
        <v>0</v>
      </c>
      <c r="H24" s="67"/>
      <c r="I24" s="67"/>
      <c r="J24" s="88"/>
      <c r="K24" s="105"/>
      <c r="L24" s="101">
        <f t="shared" si="5"/>
        <v>0</v>
      </c>
      <c r="M24" s="145">
        <v>21000</v>
      </c>
      <c r="N24" s="89"/>
      <c r="O24" s="101">
        <f t="shared" si="3"/>
        <v>0</v>
      </c>
      <c r="P24" s="101">
        <f t="shared" si="6"/>
        <v>0</v>
      </c>
      <c r="Q24" s="145">
        <v>23000</v>
      </c>
      <c r="R24" s="89"/>
      <c r="S24" s="101">
        <f t="shared" si="4"/>
        <v>0</v>
      </c>
      <c r="T24" s="68"/>
      <c r="U24" s="67"/>
      <c r="V24" s="68"/>
      <c r="W24" s="67"/>
      <c r="X24" s="68"/>
      <c r="Y24" s="66"/>
      <c r="Z24" s="393">
        <f t="shared" si="7"/>
        <v>0</v>
      </c>
      <c r="AA24" s="394"/>
      <c r="AB24" s="395"/>
    </row>
    <row r="25" spans="1:28" ht="26.25" customHeight="1" x14ac:dyDescent="0.2">
      <c r="A25" s="60">
        <v>1</v>
      </c>
      <c r="B25" s="110" t="str">
        <f>"令和"&amp;$B$1+1&amp;"年"&amp;A25&amp;"月"</f>
        <v>令和8年1月</v>
      </c>
      <c r="C25" s="98">
        <f t="shared" si="1"/>
        <v>0</v>
      </c>
      <c r="D25" s="388"/>
      <c r="E25" s="152">
        <v>98</v>
      </c>
      <c r="F25" s="86"/>
      <c r="G25" s="100">
        <f t="shared" si="2"/>
        <v>0</v>
      </c>
      <c r="H25" s="67"/>
      <c r="I25" s="67"/>
      <c r="J25" s="88"/>
      <c r="K25" s="105"/>
      <c r="L25" s="101">
        <f t="shared" si="5"/>
        <v>0</v>
      </c>
      <c r="M25" s="145">
        <v>20000</v>
      </c>
      <c r="N25" s="89"/>
      <c r="O25" s="101">
        <f t="shared" si="3"/>
        <v>0</v>
      </c>
      <c r="P25" s="101">
        <f t="shared" si="6"/>
        <v>0</v>
      </c>
      <c r="Q25" s="145">
        <v>24000</v>
      </c>
      <c r="R25" s="89"/>
      <c r="S25" s="101">
        <f t="shared" si="4"/>
        <v>0</v>
      </c>
      <c r="T25" s="68"/>
      <c r="U25" s="67"/>
      <c r="V25" s="68"/>
      <c r="W25" s="67"/>
      <c r="X25" s="68"/>
      <c r="Y25" s="66"/>
      <c r="Z25" s="393">
        <f t="shared" si="7"/>
        <v>0</v>
      </c>
      <c r="AA25" s="394"/>
      <c r="AB25" s="395"/>
    </row>
    <row r="26" spans="1:28" ht="26.25" customHeight="1" x14ac:dyDescent="0.2">
      <c r="A26" s="60">
        <v>2</v>
      </c>
      <c r="B26" s="110" t="str">
        <f>"令和"&amp;$B$1+1&amp;"年"&amp;A26&amp;"月"</f>
        <v>令和8年2月</v>
      </c>
      <c r="C26" s="98">
        <f t="shared" si="1"/>
        <v>0</v>
      </c>
      <c r="D26" s="388"/>
      <c r="E26" s="152">
        <v>98</v>
      </c>
      <c r="F26" s="86"/>
      <c r="G26" s="100">
        <f t="shared" si="2"/>
        <v>0</v>
      </c>
      <c r="H26" s="67"/>
      <c r="I26" s="67"/>
      <c r="J26" s="88"/>
      <c r="K26" s="105"/>
      <c r="L26" s="101">
        <f t="shared" si="5"/>
        <v>0</v>
      </c>
      <c r="M26" s="145">
        <v>21000</v>
      </c>
      <c r="N26" s="89"/>
      <c r="O26" s="101">
        <f t="shared" si="3"/>
        <v>0</v>
      </c>
      <c r="P26" s="101">
        <f t="shared" si="6"/>
        <v>0</v>
      </c>
      <c r="Q26" s="145">
        <v>21000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98</v>
      </c>
      <c r="F27" s="126"/>
      <c r="G27" s="127">
        <f t="shared" si="2"/>
        <v>0</v>
      </c>
      <c r="H27" s="70"/>
      <c r="I27" s="70"/>
      <c r="J27" s="128"/>
      <c r="K27" s="129"/>
      <c r="L27" s="130">
        <f t="shared" si="5"/>
        <v>0</v>
      </c>
      <c r="M27" s="148">
        <v>24000</v>
      </c>
      <c r="N27" s="131"/>
      <c r="O27" s="130">
        <f t="shared" si="3"/>
        <v>0</v>
      </c>
      <c r="P27" s="130">
        <f t="shared" si="6"/>
        <v>0</v>
      </c>
      <c r="Q27" s="148">
        <v>23000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35000</v>
      </c>
      <c r="J28" s="96"/>
      <c r="K28" s="95"/>
      <c r="L28" s="95"/>
      <c r="M28" s="115">
        <f>SUM(M16:M27)</f>
        <v>238000</v>
      </c>
      <c r="N28" s="96"/>
      <c r="O28" s="95"/>
      <c r="P28" s="95"/>
      <c r="Q28" s="96">
        <f>SUM(Q16:Q27)</f>
        <v>287000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R26" sqref="R26"/>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74</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11"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244</v>
      </c>
      <c r="C8" s="349"/>
      <c r="D8" s="350"/>
      <c r="E8" s="350"/>
      <c r="F8" s="112"/>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244</v>
      </c>
      <c r="E16" s="149">
        <v>95</v>
      </c>
      <c r="F16" s="120"/>
      <c r="G16" s="121">
        <f t="shared" ref="G16:G27" si="2">ROUNDDOWN(C16*(185-E16)*0.01*$D$16-F16,0)</f>
        <v>0</v>
      </c>
      <c r="H16" s="93"/>
      <c r="I16" s="93"/>
      <c r="J16" s="122"/>
      <c r="K16" s="104"/>
      <c r="L16" s="123">
        <f>$G$8</f>
        <v>0</v>
      </c>
      <c r="M16" s="147">
        <v>10000</v>
      </c>
      <c r="N16" s="124"/>
      <c r="O16" s="123">
        <f t="shared" ref="O16:O27" si="3">ROUNDDOWN(L16*M16-N16,0)</f>
        <v>0</v>
      </c>
      <c r="P16" s="123">
        <f>$I$8</f>
        <v>0</v>
      </c>
      <c r="Q16" s="147">
        <v>11000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10" t="str">
        <f t="shared" si="0"/>
        <v>令和7年5月</v>
      </c>
      <c r="C17" s="98">
        <f t="shared" si="1"/>
        <v>0</v>
      </c>
      <c r="D17" s="388"/>
      <c r="E17" s="152">
        <v>95</v>
      </c>
      <c r="F17" s="86"/>
      <c r="G17" s="100">
        <f t="shared" si="2"/>
        <v>0</v>
      </c>
      <c r="H17" s="67"/>
      <c r="I17" s="67"/>
      <c r="J17" s="88"/>
      <c r="K17" s="105"/>
      <c r="L17" s="101">
        <f t="shared" ref="L17:L27" si="5">$G$8</f>
        <v>0</v>
      </c>
      <c r="M17" s="145">
        <v>11000</v>
      </c>
      <c r="N17" s="89"/>
      <c r="O17" s="101">
        <f t="shared" si="3"/>
        <v>0</v>
      </c>
      <c r="P17" s="101">
        <f t="shared" ref="P17:P27" si="6">$I$8</f>
        <v>0</v>
      </c>
      <c r="Q17" s="145">
        <v>13000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10" t="str">
        <f t="shared" si="0"/>
        <v>令和7年6月</v>
      </c>
      <c r="C18" s="98">
        <f t="shared" si="1"/>
        <v>0</v>
      </c>
      <c r="D18" s="388"/>
      <c r="E18" s="152">
        <v>95</v>
      </c>
      <c r="F18" s="86"/>
      <c r="G18" s="100">
        <f t="shared" si="2"/>
        <v>0</v>
      </c>
      <c r="H18" s="94"/>
      <c r="I18" s="94"/>
      <c r="J18" s="88"/>
      <c r="K18" s="106"/>
      <c r="L18" s="101">
        <f t="shared" si="5"/>
        <v>0</v>
      </c>
      <c r="M18" s="145">
        <v>13000</v>
      </c>
      <c r="N18" s="89"/>
      <c r="O18" s="101">
        <f t="shared" si="3"/>
        <v>0</v>
      </c>
      <c r="P18" s="101">
        <f t="shared" si="6"/>
        <v>0</v>
      </c>
      <c r="Q18" s="145">
        <v>11000</v>
      </c>
      <c r="R18" s="89"/>
      <c r="S18" s="101">
        <f t="shared" si="4"/>
        <v>0</v>
      </c>
      <c r="T18" s="68"/>
      <c r="U18" s="67"/>
      <c r="V18" s="68"/>
      <c r="W18" s="67"/>
      <c r="X18" s="68"/>
      <c r="Y18" s="66"/>
      <c r="Z18" s="393">
        <f t="shared" si="7"/>
        <v>0</v>
      </c>
      <c r="AA18" s="394"/>
      <c r="AB18" s="395"/>
    </row>
    <row r="19" spans="1:28" ht="26.25" customHeight="1" x14ac:dyDescent="0.2">
      <c r="A19" s="60">
        <v>7</v>
      </c>
      <c r="B19" s="110" t="str">
        <f t="shared" si="0"/>
        <v>令和7年7月</v>
      </c>
      <c r="C19" s="98">
        <f t="shared" si="1"/>
        <v>0</v>
      </c>
      <c r="D19" s="388"/>
      <c r="E19" s="152">
        <v>95</v>
      </c>
      <c r="F19" s="86"/>
      <c r="G19" s="100">
        <f t="shared" si="2"/>
        <v>0</v>
      </c>
      <c r="H19" s="101">
        <f>$F$8</f>
        <v>0</v>
      </c>
      <c r="I19" s="144">
        <v>6000</v>
      </c>
      <c r="J19" s="89"/>
      <c r="K19" s="101">
        <f>ROUNDDOWN(H19*I19-J19,0)</f>
        <v>0</v>
      </c>
      <c r="L19" s="101">
        <f t="shared" si="5"/>
        <v>0</v>
      </c>
      <c r="M19" s="145">
        <v>7000</v>
      </c>
      <c r="N19" s="89"/>
      <c r="O19" s="101">
        <f t="shared" si="3"/>
        <v>0</v>
      </c>
      <c r="P19" s="101">
        <f t="shared" si="6"/>
        <v>0</v>
      </c>
      <c r="Q19" s="145">
        <v>11000</v>
      </c>
      <c r="R19" s="88"/>
      <c r="S19" s="101">
        <f t="shared" si="4"/>
        <v>0</v>
      </c>
      <c r="T19" s="68"/>
      <c r="U19" s="67"/>
      <c r="V19" s="68"/>
      <c r="W19" s="67"/>
      <c r="X19" s="68"/>
      <c r="Y19" s="66"/>
      <c r="Z19" s="393">
        <f t="shared" si="7"/>
        <v>0</v>
      </c>
      <c r="AA19" s="394"/>
      <c r="AB19" s="395"/>
    </row>
    <row r="20" spans="1:28" ht="26.25" customHeight="1" x14ac:dyDescent="0.2">
      <c r="A20" s="60">
        <v>8</v>
      </c>
      <c r="B20" s="110" t="str">
        <f t="shared" si="0"/>
        <v>令和7年8月</v>
      </c>
      <c r="C20" s="98">
        <f t="shared" si="1"/>
        <v>0</v>
      </c>
      <c r="D20" s="388"/>
      <c r="E20" s="152">
        <v>95</v>
      </c>
      <c r="F20" s="86"/>
      <c r="G20" s="100">
        <f t="shared" si="2"/>
        <v>0</v>
      </c>
      <c r="H20" s="102">
        <f>$F$8</f>
        <v>0</v>
      </c>
      <c r="I20" s="145">
        <v>6000</v>
      </c>
      <c r="J20" s="89"/>
      <c r="K20" s="102">
        <f>ROUNDDOWN(H20*I20-J20,0)</f>
        <v>0</v>
      </c>
      <c r="L20" s="101">
        <f t="shared" si="5"/>
        <v>0</v>
      </c>
      <c r="M20" s="145">
        <v>6000</v>
      </c>
      <c r="N20" s="89"/>
      <c r="O20" s="101">
        <f t="shared" si="3"/>
        <v>0</v>
      </c>
      <c r="P20" s="101">
        <f t="shared" si="6"/>
        <v>0</v>
      </c>
      <c r="Q20" s="145">
        <v>9000</v>
      </c>
      <c r="R20" s="88"/>
      <c r="S20" s="101">
        <f t="shared" si="4"/>
        <v>0</v>
      </c>
      <c r="T20" s="68"/>
      <c r="U20" s="67"/>
      <c r="V20" s="68"/>
      <c r="W20" s="67"/>
      <c r="X20" s="68"/>
      <c r="Y20" s="66"/>
      <c r="Z20" s="393">
        <f t="shared" si="7"/>
        <v>0</v>
      </c>
      <c r="AA20" s="394"/>
      <c r="AB20" s="395"/>
    </row>
    <row r="21" spans="1:28" ht="26.25" customHeight="1" x14ac:dyDescent="0.2">
      <c r="A21" s="60">
        <v>9</v>
      </c>
      <c r="B21" s="110" t="str">
        <f t="shared" si="0"/>
        <v>令和7年9月</v>
      </c>
      <c r="C21" s="98">
        <f t="shared" si="1"/>
        <v>0</v>
      </c>
      <c r="D21" s="388"/>
      <c r="E21" s="152">
        <v>95</v>
      </c>
      <c r="F21" s="86"/>
      <c r="G21" s="100">
        <f t="shared" si="2"/>
        <v>0</v>
      </c>
      <c r="H21" s="103">
        <f>$F$8</f>
        <v>0</v>
      </c>
      <c r="I21" s="146">
        <v>4000</v>
      </c>
      <c r="J21" s="89"/>
      <c r="K21" s="103">
        <f>ROUNDDOWN(H21*I21-J21,0)</f>
        <v>0</v>
      </c>
      <c r="L21" s="101">
        <f t="shared" si="5"/>
        <v>0</v>
      </c>
      <c r="M21" s="145">
        <v>5000</v>
      </c>
      <c r="N21" s="89"/>
      <c r="O21" s="101">
        <f t="shared" si="3"/>
        <v>0</v>
      </c>
      <c r="P21" s="101">
        <f t="shared" si="6"/>
        <v>0</v>
      </c>
      <c r="Q21" s="145">
        <v>9000</v>
      </c>
      <c r="R21" s="88"/>
      <c r="S21" s="101">
        <f t="shared" si="4"/>
        <v>0</v>
      </c>
      <c r="T21" s="68"/>
      <c r="U21" s="67"/>
      <c r="V21" s="68"/>
      <c r="W21" s="67"/>
      <c r="X21" s="68"/>
      <c r="Y21" s="66"/>
      <c r="Z21" s="393">
        <f t="shared" si="7"/>
        <v>0</v>
      </c>
      <c r="AA21" s="394"/>
      <c r="AB21" s="395"/>
    </row>
    <row r="22" spans="1:28" ht="26.25" customHeight="1" x14ac:dyDescent="0.2">
      <c r="A22" s="60">
        <v>10</v>
      </c>
      <c r="B22" s="110" t="str">
        <f t="shared" si="0"/>
        <v>令和7年10月</v>
      </c>
      <c r="C22" s="98">
        <f t="shared" si="1"/>
        <v>0</v>
      </c>
      <c r="D22" s="388"/>
      <c r="E22" s="152">
        <v>95</v>
      </c>
      <c r="F22" s="86"/>
      <c r="G22" s="100">
        <f t="shared" si="2"/>
        <v>0</v>
      </c>
      <c r="H22" s="97"/>
      <c r="I22" s="97"/>
      <c r="J22" s="88"/>
      <c r="K22" s="107"/>
      <c r="L22" s="101">
        <f t="shared" si="5"/>
        <v>0</v>
      </c>
      <c r="M22" s="145">
        <v>10000</v>
      </c>
      <c r="N22" s="89"/>
      <c r="O22" s="101">
        <f t="shared" si="3"/>
        <v>0</v>
      </c>
      <c r="P22" s="101">
        <f t="shared" si="6"/>
        <v>0</v>
      </c>
      <c r="Q22" s="145">
        <v>9000</v>
      </c>
      <c r="R22" s="89"/>
      <c r="S22" s="101">
        <f t="shared" si="4"/>
        <v>0</v>
      </c>
      <c r="T22" s="68"/>
      <c r="U22" s="67"/>
      <c r="V22" s="68"/>
      <c r="W22" s="67"/>
      <c r="X22" s="68"/>
      <c r="Y22" s="66"/>
      <c r="Z22" s="393">
        <f t="shared" si="7"/>
        <v>0</v>
      </c>
      <c r="AA22" s="394"/>
      <c r="AB22" s="395"/>
    </row>
    <row r="23" spans="1:28" ht="26.25" customHeight="1" x14ac:dyDescent="0.2">
      <c r="A23" s="60">
        <v>11</v>
      </c>
      <c r="B23" s="110" t="str">
        <f t="shared" si="0"/>
        <v>令和7年11月</v>
      </c>
      <c r="C23" s="98">
        <f t="shared" si="1"/>
        <v>0</v>
      </c>
      <c r="D23" s="388"/>
      <c r="E23" s="152">
        <v>95</v>
      </c>
      <c r="F23" s="86"/>
      <c r="G23" s="100">
        <f t="shared" si="2"/>
        <v>0</v>
      </c>
      <c r="H23" s="66"/>
      <c r="I23" s="66"/>
      <c r="J23" s="87"/>
      <c r="K23" s="113"/>
      <c r="L23" s="101">
        <f t="shared" si="5"/>
        <v>0</v>
      </c>
      <c r="M23" s="145">
        <v>10000</v>
      </c>
      <c r="N23" s="89"/>
      <c r="O23" s="101">
        <f t="shared" si="3"/>
        <v>0</v>
      </c>
      <c r="P23" s="101">
        <f t="shared" si="6"/>
        <v>0</v>
      </c>
      <c r="Q23" s="145">
        <v>10000</v>
      </c>
      <c r="R23" s="89"/>
      <c r="S23" s="101">
        <f t="shared" si="4"/>
        <v>0</v>
      </c>
      <c r="T23" s="68"/>
      <c r="U23" s="67"/>
      <c r="V23" s="68"/>
      <c r="W23" s="67"/>
      <c r="X23" s="68"/>
      <c r="Y23" s="66"/>
      <c r="Z23" s="393">
        <f t="shared" si="7"/>
        <v>0</v>
      </c>
      <c r="AA23" s="394"/>
      <c r="AB23" s="395"/>
    </row>
    <row r="24" spans="1:28" ht="26.25" customHeight="1" x14ac:dyDescent="0.2">
      <c r="A24" s="60">
        <v>12</v>
      </c>
      <c r="B24" s="110" t="str">
        <f t="shared" si="0"/>
        <v>令和7年12月</v>
      </c>
      <c r="C24" s="98">
        <f t="shared" si="1"/>
        <v>0</v>
      </c>
      <c r="D24" s="388"/>
      <c r="E24" s="152">
        <v>95</v>
      </c>
      <c r="F24" s="86"/>
      <c r="G24" s="100">
        <f t="shared" si="2"/>
        <v>0</v>
      </c>
      <c r="H24" s="67"/>
      <c r="I24" s="67"/>
      <c r="J24" s="88"/>
      <c r="K24" s="105"/>
      <c r="L24" s="101">
        <f t="shared" si="5"/>
        <v>0</v>
      </c>
      <c r="M24" s="145">
        <v>9000</v>
      </c>
      <c r="N24" s="89"/>
      <c r="O24" s="101">
        <f t="shared" si="3"/>
        <v>0</v>
      </c>
      <c r="P24" s="101">
        <f t="shared" si="6"/>
        <v>0</v>
      </c>
      <c r="Q24" s="145">
        <v>9000</v>
      </c>
      <c r="R24" s="89"/>
      <c r="S24" s="101">
        <f t="shared" si="4"/>
        <v>0</v>
      </c>
      <c r="T24" s="68"/>
      <c r="U24" s="67"/>
      <c r="V24" s="68"/>
      <c r="W24" s="67"/>
      <c r="X24" s="68"/>
      <c r="Y24" s="66"/>
      <c r="Z24" s="393">
        <f t="shared" si="7"/>
        <v>0</v>
      </c>
      <c r="AA24" s="394"/>
      <c r="AB24" s="395"/>
    </row>
    <row r="25" spans="1:28" ht="26.25" customHeight="1" x14ac:dyDescent="0.2">
      <c r="A25" s="60">
        <v>1</v>
      </c>
      <c r="B25" s="110" t="str">
        <f>"令和"&amp;$B$1+1&amp;"年"&amp;A25&amp;"月"</f>
        <v>令和8年1月</v>
      </c>
      <c r="C25" s="98">
        <f t="shared" si="1"/>
        <v>0</v>
      </c>
      <c r="D25" s="388"/>
      <c r="E25" s="152">
        <v>95</v>
      </c>
      <c r="F25" s="86"/>
      <c r="G25" s="100">
        <f t="shared" si="2"/>
        <v>0</v>
      </c>
      <c r="H25" s="67"/>
      <c r="I25" s="67"/>
      <c r="J25" s="88"/>
      <c r="K25" s="105"/>
      <c r="L25" s="101">
        <f t="shared" si="5"/>
        <v>0</v>
      </c>
      <c r="M25" s="145">
        <v>9000</v>
      </c>
      <c r="N25" s="89"/>
      <c r="O25" s="101">
        <f t="shared" si="3"/>
        <v>0</v>
      </c>
      <c r="P25" s="101">
        <f t="shared" si="6"/>
        <v>0</v>
      </c>
      <c r="Q25" s="145">
        <v>9000</v>
      </c>
      <c r="R25" s="89"/>
      <c r="S25" s="101">
        <f t="shared" si="4"/>
        <v>0</v>
      </c>
      <c r="T25" s="68"/>
      <c r="U25" s="67"/>
      <c r="V25" s="68"/>
      <c r="W25" s="67"/>
      <c r="X25" s="68"/>
      <c r="Y25" s="66"/>
      <c r="Z25" s="393">
        <f t="shared" si="7"/>
        <v>0</v>
      </c>
      <c r="AA25" s="394"/>
      <c r="AB25" s="395"/>
    </row>
    <row r="26" spans="1:28" ht="26.25" customHeight="1" x14ac:dyDescent="0.2">
      <c r="A26" s="60">
        <v>2</v>
      </c>
      <c r="B26" s="110" t="str">
        <f>"令和"&amp;$B$1+1&amp;"年"&amp;A26&amp;"月"</f>
        <v>令和8年2月</v>
      </c>
      <c r="C26" s="98">
        <f t="shared" si="1"/>
        <v>0</v>
      </c>
      <c r="D26" s="388"/>
      <c r="E26" s="152">
        <v>95</v>
      </c>
      <c r="F26" s="86"/>
      <c r="G26" s="100">
        <f t="shared" si="2"/>
        <v>0</v>
      </c>
      <c r="H26" s="67"/>
      <c r="I26" s="67"/>
      <c r="J26" s="88"/>
      <c r="K26" s="105"/>
      <c r="L26" s="101">
        <f t="shared" si="5"/>
        <v>0</v>
      </c>
      <c r="M26" s="145">
        <v>9000</v>
      </c>
      <c r="N26" s="89"/>
      <c r="O26" s="101">
        <f t="shared" si="3"/>
        <v>0</v>
      </c>
      <c r="P26" s="101">
        <f t="shared" si="6"/>
        <v>0</v>
      </c>
      <c r="Q26" s="145">
        <v>8000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95</v>
      </c>
      <c r="F27" s="126"/>
      <c r="G27" s="127">
        <f t="shared" si="2"/>
        <v>0</v>
      </c>
      <c r="H27" s="70"/>
      <c r="I27" s="70"/>
      <c r="J27" s="128"/>
      <c r="K27" s="129"/>
      <c r="L27" s="130">
        <f t="shared" si="5"/>
        <v>0</v>
      </c>
      <c r="M27" s="148">
        <v>11000</v>
      </c>
      <c r="N27" s="131"/>
      <c r="O27" s="130">
        <f t="shared" si="3"/>
        <v>0</v>
      </c>
      <c r="P27" s="130">
        <f t="shared" si="6"/>
        <v>0</v>
      </c>
      <c r="Q27" s="148">
        <v>10000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16000</v>
      </c>
      <c r="J28" s="96"/>
      <c r="K28" s="95"/>
      <c r="L28" s="95"/>
      <c r="M28" s="115">
        <f>SUM(M16:M27)</f>
        <v>110000</v>
      </c>
      <c r="N28" s="96"/>
      <c r="O28" s="95"/>
      <c r="P28" s="95"/>
      <c r="Q28" s="96">
        <f>SUM(Q16:Q27)</f>
        <v>119000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7"/>
  <sheetViews>
    <sheetView showZeros="0" view="pageBreakPreview" zoomScale="55" zoomScaleNormal="75" zoomScaleSheetLayoutView="55" workbookViewId="0">
      <selection activeCell="V27" sqref="V27"/>
    </sheetView>
  </sheetViews>
  <sheetFormatPr defaultColWidth="9" defaultRowHeight="13.2" x14ac:dyDescent="0.2"/>
  <cols>
    <col min="1" max="1" width="4.21875" style="59" bestFit="1" customWidth="1"/>
    <col min="2" max="2" width="12.6640625" style="59" customWidth="1"/>
    <col min="3" max="4" width="8.6640625" style="59" customWidth="1"/>
    <col min="5" max="5" width="4.6640625" style="59" customWidth="1"/>
    <col min="6" max="6" width="8.6640625" style="59" customWidth="1"/>
    <col min="7" max="7" width="12.6640625" style="59" customWidth="1"/>
    <col min="8" max="8" width="7.77734375" style="59" customWidth="1"/>
    <col min="9" max="9" width="10.6640625" style="59" customWidth="1"/>
    <col min="10" max="10" width="8.6640625" style="59" customWidth="1"/>
    <col min="11" max="11" width="12.6640625" style="59" customWidth="1"/>
    <col min="12" max="12" width="7.77734375" style="59" customWidth="1"/>
    <col min="13" max="13" width="10.6640625" style="59" customWidth="1"/>
    <col min="14" max="14" width="8.6640625" style="59" customWidth="1"/>
    <col min="15" max="15" width="12.6640625" style="59" customWidth="1"/>
    <col min="16" max="16" width="7.77734375" style="59" customWidth="1"/>
    <col min="17" max="19" width="12.6640625" style="59" customWidth="1"/>
    <col min="20" max="20" width="7.77734375" style="59" customWidth="1"/>
    <col min="21" max="21" width="10.6640625" style="59" customWidth="1"/>
    <col min="22" max="22" width="7.77734375" style="59" customWidth="1"/>
    <col min="23" max="23" width="10.6640625" style="59" customWidth="1"/>
    <col min="24" max="24" width="7.77734375" style="59" customWidth="1"/>
    <col min="25" max="25" width="14.33203125" style="59" bestFit="1" customWidth="1"/>
    <col min="26" max="28" width="6.6640625" style="59" customWidth="1"/>
    <col min="29" max="16384" width="9" style="59"/>
  </cols>
  <sheetData>
    <row r="1" spans="1:28" x14ac:dyDescent="0.2">
      <c r="B1" s="60">
        <v>7</v>
      </c>
      <c r="C1" s="61" t="s">
        <v>3</v>
      </c>
      <c r="T1" s="62"/>
      <c r="U1" s="62"/>
      <c r="V1" s="62"/>
      <c r="W1" s="62"/>
      <c r="X1" s="62"/>
      <c r="Y1" s="62"/>
      <c r="Z1" s="62"/>
      <c r="AA1" s="62"/>
    </row>
    <row r="2" spans="1:28" ht="21.9" customHeight="1" x14ac:dyDescent="0.2">
      <c r="B2" s="63" t="s">
        <v>76</v>
      </c>
      <c r="T2" s="62"/>
      <c r="U2" s="62"/>
      <c r="V2" s="62"/>
      <c r="W2" s="62"/>
      <c r="X2" s="62"/>
      <c r="Y2" s="62"/>
      <c r="Z2" s="62"/>
      <c r="AA2" s="62"/>
      <c r="AB2" s="200"/>
    </row>
    <row r="3" spans="1:28" ht="21.9" customHeight="1" x14ac:dyDescent="0.2">
      <c r="T3" s="62"/>
      <c r="U3" s="62"/>
      <c r="V3" s="62"/>
      <c r="W3" s="62"/>
      <c r="X3" s="62"/>
      <c r="Y3" s="62"/>
      <c r="Z3" s="62"/>
      <c r="AA3" s="62"/>
      <c r="AB3" s="62"/>
    </row>
    <row r="4" spans="1:28" ht="21.9" customHeight="1" x14ac:dyDescent="0.2">
      <c r="B4" s="333" t="s">
        <v>13</v>
      </c>
      <c r="C4" s="334"/>
      <c r="D4" s="337" t="s">
        <v>20</v>
      </c>
      <c r="E4" s="334"/>
      <c r="F4" s="338" t="s">
        <v>67</v>
      </c>
      <c r="G4" s="339"/>
      <c r="H4" s="339"/>
      <c r="I4" s="339"/>
      <c r="J4" s="339"/>
      <c r="K4" s="344" t="s">
        <v>14</v>
      </c>
      <c r="L4" s="344"/>
      <c r="M4" s="329" t="s">
        <v>24</v>
      </c>
      <c r="N4" s="329"/>
      <c r="O4" s="329" t="s">
        <v>15</v>
      </c>
      <c r="P4" s="330"/>
      <c r="Q4" s="91"/>
      <c r="R4" s="73" t="s">
        <v>16</v>
      </c>
      <c r="S4" s="74"/>
      <c r="T4" s="74"/>
      <c r="U4" s="74"/>
      <c r="V4" s="74"/>
      <c r="W4" s="74"/>
      <c r="X4" s="74"/>
      <c r="Y4" s="74"/>
      <c r="Z4" s="74"/>
      <c r="AA4" s="74"/>
      <c r="AB4" s="76"/>
    </row>
    <row r="5" spans="1:28" ht="21.9" customHeight="1" x14ac:dyDescent="0.2">
      <c r="B5" s="335"/>
      <c r="C5" s="336"/>
      <c r="D5" s="336"/>
      <c r="E5" s="336"/>
      <c r="F5" s="340"/>
      <c r="G5" s="341"/>
      <c r="H5" s="341"/>
      <c r="I5" s="341"/>
      <c r="J5" s="341"/>
      <c r="K5" s="345"/>
      <c r="L5" s="345"/>
      <c r="M5" s="331"/>
      <c r="N5" s="331"/>
      <c r="O5" s="331"/>
      <c r="P5" s="332"/>
      <c r="Q5" s="78"/>
      <c r="R5" s="77" t="s">
        <v>17</v>
      </c>
      <c r="S5" s="78"/>
      <c r="T5" s="78"/>
      <c r="U5" s="78"/>
      <c r="V5" s="78"/>
      <c r="W5" s="78"/>
      <c r="X5" s="78"/>
      <c r="Y5" s="78"/>
      <c r="Z5" s="78"/>
      <c r="AA5" s="78"/>
      <c r="AB5" s="79"/>
    </row>
    <row r="6" spans="1:28" ht="21.9" customHeight="1" x14ac:dyDescent="0.2">
      <c r="B6" s="335"/>
      <c r="C6" s="336"/>
      <c r="D6" s="336"/>
      <c r="E6" s="336"/>
      <c r="F6" s="342"/>
      <c r="G6" s="343"/>
      <c r="H6" s="343"/>
      <c r="I6" s="343"/>
      <c r="J6" s="343"/>
      <c r="K6" s="345"/>
      <c r="L6" s="345"/>
      <c r="M6" s="331"/>
      <c r="N6" s="331"/>
      <c r="O6" s="331"/>
      <c r="P6" s="332"/>
      <c r="Q6" s="78"/>
      <c r="R6" s="77"/>
      <c r="S6" s="78"/>
      <c r="T6" s="78"/>
      <c r="U6" s="78"/>
      <c r="V6" s="78"/>
      <c r="W6" s="78"/>
      <c r="X6" s="78"/>
      <c r="Y6" s="78"/>
      <c r="Z6" s="78"/>
      <c r="AA6" s="78"/>
      <c r="AB6" s="79"/>
    </row>
    <row r="7" spans="1:28" ht="21.9" customHeight="1" x14ac:dyDescent="0.2">
      <c r="B7" s="335" t="s">
        <v>48</v>
      </c>
      <c r="C7" s="336"/>
      <c r="D7" s="336" t="s">
        <v>62</v>
      </c>
      <c r="E7" s="336"/>
      <c r="F7" s="111" t="s">
        <v>63</v>
      </c>
      <c r="G7" s="336" t="s">
        <v>64</v>
      </c>
      <c r="H7" s="336"/>
      <c r="I7" s="336" t="s">
        <v>65</v>
      </c>
      <c r="J7" s="356"/>
      <c r="K7" s="345" t="s">
        <v>66</v>
      </c>
      <c r="L7" s="345"/>
      <c r="M7" s="346" t="s">
        <v>66</v>
      </c>
      <c r="N7" s="357"/>
      <c r="O7" s="346" t="s">
        <v>66</v>
      </c>
      <c r="P7" s="347"/>
      <c r="Q7" s="78"/>
      <c r="R7" s="77"/>
      <c r="S7" s="78"/>
      <c r="T7" s="78"/>
      <c r="U7" s="78"/>
      <c r="V7" s="78"/>
      <c r="W7" s="78"/>
      <c r="X7" s="78"/>
      <c r="Y7" s="78"/>
      <c r="Z7" s="78"/>
      <c r="AA7" s="78"/>
      <c r="AB7" s="79"/>
    </row>
    <row r="8" spans="1:28" ht="21.9" customHeight="1" x14ac:dyDescent="0.2">
      <c r="B8" s="348">
        <v>85</v>
      </c>
      <c r="C8" s="349"/>
      <c r="D8" s="350"/>
      <c r="E8" s="350"/>
      <c r="F8" s="112"/>
      <c r="G8" s="351"/>
      <c r="H8" s="352"/>
      <c r="I8" s="351"/>
      <c r="J8" s="353"/>
      <c r="K8" s="354">
        <v>0</v>
      </c>
      <c r="L8" s="354"/>
      <c r="M8" s="354">
        <v>0</v>
      </c>
      <c r="N8" s="354"/>
      <c r="O8" s="354">
        <v>0</v>
      </c>
      <c r="P8" s="355"/>
      <c r="Q8" s="78"/>
      <c r="R8" s="80"/>
      <c r="S8" s="81"/>
      <c r="T8" s="81"/>
      <c r="U8" s="81"/>
      <c r="V8" s="81"/>
      <c r="W8" s="81"/>
      <c r="X8" s="81"/>
      <c r="Y8" s="81"/>
      <c r="Z8" s="81"/>
      <c r="AA8" s="81"/>
      <c r="AB8" s="82"/>
    </row>
    <row r="9" spans="1:28" ht="21.9" customHeight="1" x14ac:dyDescent="0.2">
      <c r="B9" s="59" t="s">
        <v>18</v>
      </c>
      <c r="Q9" s="90"/>
    </row>
    <row r="10" spans="1:28" ht="43.5" customHeight="1" x14ac:dyDescent="0.2">
      <c r="B10" s="358"/>
      <c r="C10" s="334" t="s">
        <v>0</v>
      </c>
      <c r="D10" s="334"/>
      <c r="E10" s="334"/>
      <c r="F10" s="334"/>
      <c r="G10" s="334"/>
      <c r="H10" s="361" t="s">
        <v>1</v>
      </c>
      <c r="I10" s="362"/>
      <c r="J10" s="362"/>
      <c r="K10" s="362"/>
      <c r="L10" s="362"/>
      <c r="M10" s="362"/>
      <c r="N10" s="362"/>
      <c r="O10" s="362"/>
      <c r="P10" s="362"/>
      <c r="Q10" s="362"/>
      <c r="R10" s="362"/>
      <c r="S10" s="363"/>
      <c r="T10" s="344" t="s">
        <v>55</v>
      </c>
      <c r="U10" s="344"/>
      <c r="V10" s="344" t="s">
        <v>56</v>
      </c>
      <c r="W10" s="344"/>
      <c r="X10" s="376" t="s">
        <v>57</v>
      </c>
      <c r="Y10" s="377"/>
      <c r="Z10" s="338" t="s">
        <v>58</v>
      </c>
      <c r="AA10" s="339"/>
      <c r="AB10" s="372"/>
    </row>
    <row r="11" spans="1:28" ht="26.25" customHeight="1" x14ac:dyDescent="0.2">
      <c r="B11" s="359"/>
      <c r="C11" s="336"/>
      <c r="D11" s="336"/>
      <c r="E11" s="336"/>
      <c r="F11" s="336"/>
      <c r="G11" s="336"/>
      <c r="H11" s="336" t="s">
        <v>21</v>
      </c>
      <c r="I11" s="336"/>
      <c r="J11" s="336"/>
      <c r="K11" s="336"/>
      <c r="L11" s="336" t="s">
        <v>22</v>
      </c>
      <c r="M11" s="336"/>
      <c r="N11" s="336"/>
      <c r="O11" s="336"/>
      <c r="P11" s="336" t="s">
        <v>23</v>
      </c>
      <c r="Q11" s="336"/>
      <c r="R11" s="336"/>
      <c r="S11" s="336"/>
      <c r="T11" s="374" t="s">
        <v>69</v>
      </c>
      <c r="U11" s="374" t="s">
        <v>59</v>
      </c>
      <c r="V11" s="374" t="s">
        <v>69</v>
      </c>
      <c r="W11" s="374" t="s">
        <v>60</v>
      </c>
      <c r="X11" s="374" t="s">
        <v>69</v>
      </c>
      <c r="Y11" s="374" t="s">
        <v>61</v>
      </c>
      <c r="Z11" s="340"/>
      <c r="AA11" s="341"/>
      <c r="AB11" s="373"/>
    </row>
    <row r="12" spans="1:28" ht="26.25" customHeight="1" x14ac:dyDescent="0.2">
      <c r="B12" s="359"/>
      <c r="C12" s="364" t="s">
        <v>68</v>
      </c>
      <c r="D12" s="364" t="s">
        <v>50</v>
      </c>
      <c r="E12" s="366" t="s">
        <v>49</v>
      </c>
      <c r="F12" s="369" t="s">
        <v>51</v>
      </c>
      <c r="G12" s="364" t="s">
        <v>52</v>
      </c>
      <c r="H12" s="364" t="s">
        <v>69</v>
      </c>
      <c r="I12" s="364" t="s">
        <v>53</v>
      </c>
      <c r="J12" s="378" t="s">
        <v>51</v>
      </c>
      <c r="K12" s="364" t="s">
        <v>54</v>
      </c>
      <c r="L12" s="364" t="s">
        <v>69</v>
      </c>
      <c r="M12" s="364" t="s">
        <v>53</v>
      </c>
      <c r="N12" s="369" t="s">
        <v>51</v>
      </c>
      <c r="O12" s="364" t="s">
        <v>54</v>
      </c>
      <c r="P12" s="364" t="s">
        <v>69</v>
      </c>
      <c r="Q12" s="364" t="s">
        <v>53</v>
      </c>
      <c r="R12" s="369" t="s">
        <v>51</v>
      </c>
      <c r="S12" s="364" t="s">
        <v>54</v>
      </c>
      <c r="T12" s="374"/>
      <c r="U12" s="374"/>
      <c r="V12" s="374"/>
      <c r="W12" s="374"/>
      <c r="X12" s="374"/>
      <c r="Y12" s="374"/>
      <c r="Z12" s="340"/>
      <c r="AA12" s="341"/>
      <c r="AB12" s="373"/>
    </row>
    <row r="13" spans="1:28" ht="26.25" customHeight="1" x14ac:dyDescent="0.2">
      <c r="B13" s="359"/>
      <c r="C13" s="336"/>
      <c r="D13" s="336"/>
      <c r="E13" s="367"/>
      <c r="F13" s="370"/>
      <c r="G13" s="336"/>
      <c r="H13" s="336"/>
      <c r="I13" s="336"/>
      <c r="J13" s="379"/>
      <c r="K13" s="336"/>
      <c r="L13" s="336"/>
      <c r="M13" s="336"/>
      <c r="N13" s="370"/>
      <c r="O13" s="336"/>
      <c r="P13" s="336"/>
      <c r="Q13" s="336"/>
      <c r="R13" s="370"/>
      <c r="S13" s="336"/>
      <c r="T13" s="374"/>
      <c r="U13" s="374"/>
      <c r="V13" s="374"/>
      <c r="W13" s="374"/>
      <c r="X13" s="374"/>
      <c r="Y13" s="374"/>
      <c r="Z13" s="340"/>
      <c r="AA13" s="341"/>
      <c r="AB13" s="373"/>
    </row>
    <row r="14" spans="1:28" ht="26.25" customHeight="1" x14ac:dyDescent="0.2">
      <c r="B14" s="359"/>
      <c r="C14" s="365"/>
      <c r="D14" s="365"/>
      <c r="E14" s="368"/>
      <c r="F14" s="371"/>
      <c r="G14" s="365"/>
      <c r="H14" s="365"/>
      <c r="I14" s="365"/>
      <c r="J14" s="380"/>
      <c r="K14" s="365"/>
      <c r="L14" s="365"/>
      <c r="M14" s="365"/>
      <c r="N14" s="371"/>
      <c r="O14" s="365"/>
      <c r="P14" s="365"/>
      <c r="Q14" s="365"/>
      <c r="R14" s="371"/>
      <c r="S14" s="365"/>
      <c r="T14" s="375"/>
      <c r="U14" s="375"/>
      <c r="V14" s="375"/>
      <c r="W14" s="375"/>
      <c r="X14" s="375"/>
      <c r="Y14" s="375"/>
      <c r="Z14" s="340"/>
      <c r="AA14" s="341"/>
      <c r="AB14" s="373"/>
    </row>
    <row r="15" spans="1:28" ht="26.25" customHeight="1" thickBot="1" x14ac:dyDescent="0.25">
      <c r="B15" s="360"/>
      <c r="C15" s="64" t="s">
        <v>30</v>
      </c>
      <c r="D15" s="64" t="s">
        <v>31</v>
      </c>
      <c r="E15" s="64" t="s">
        <v>32</v>
      </c>
      <c r="F15" s="85" t="s">
        <v>33</v>
      </c>
      <c r="G15" s="83" t="s">
        <v>41</v>
      </c>
      <c r="H15" s="64" t="s">
        <v>34</v>
      </c>
      <c r="I15" s="64" t="s">
        <v>35</v>
      </c>
      <c r="J15" s="64" t="s">
        <v>36</v>
      </c>
      <c r="K15" s="71" t="s">
        <v>37</v>
      </c>
      <c r="L15" s="64" t="s">
        <v>38</v>
      </c>
      <c r="M15" s="64" t="s">
        <v>39</v>
      </c>
      <c r="N15" s="85" t="s">
        <v>40</v>
      </c>
      <c r="O15" s="71" t="s">
        <v>29</v>
      </c>
      <c r="P15" s="64" t="s">
        <v>25</v>
      </c>
      <c r="Q15" s="64" t="s">
        <v>27</v>
      </c>
      <c r="R15" s="85" t="s">
        <v>28</v>
      </c>
      <c r="S15" s="71" t="s">
        <v>26</v>
      </c>
      <c r="T15" s="65" t="s">
        <v>42</v>
      </c>
      <c r="U15" s="72" t="s">
        <v>43</v>
      </c>
      <c r="V15" s="65" t="s">
        <v>44</v>
      </c>
      <c r="W15" s="72" t="s">
        <v>45</v>
      </c>
      <c r="X15" s="65" t="s">
        <v>46</v>
      </c>
      <c r="Y15" s="72" t="s">
        <v>47</v>
      </c>
      <c r="Z15" s="384" t="s">
        <v>71</v>
      </c>
      <c r="AA15" s="385"/>
      <c r="AB15" s="386"/>
    </row>
    <row r="16" spans="1:28" ht="26.25" customHeight="1" thickTop="1" x14ac:dyDescent="0.2">
      <c r="A16" s="60">
        <v>4</v>
      </c>
      <c r="B16" s="118" t="str">
        <f t="shared" ref="B16:B24" si="0">"令和"&amp;$B$1&amp;"年"&amp;A16&amp;"月"</f>
        <v>令和7年4月</v>
      </c>
      <c r="C16" s="119">
        <f t="shared" ref="C16:C27" si="1">$D$8</f>
        <v>0</v>
      </c>
      <c r="D16" s="387">
        <v>85</v>
      </c>
      <c r="E16" s="149">
        <v>99</v>
      </c>
      <c r="F16" s="120"/>
      <c r="G16" s="121">
        <f t="shared" ref="G16:G27" si="2">ROUNDDOWN(C16*(185-E16)*0.01*$D$16-F16,0)</f>
        <v>0</v>
      </c>
      <c r="H16" s="93"/>
      <c r="I16" s="93"/>
      <c r="J16" s="122"/>
      <c r="K16" s="104"/>
      <c r="L16" s="123">
        <f>$G$8</f>
        <v>0</v>
      </c>
      <c r="M16" s="147">
        <v>8000</v>
      </c>
      <c r="N16" s="124"/>
      <c r="O16" s="123">
        <f t="shared" ref="O16:O27" si="3">ROUNDDOWN(L16*M16-N16,0)</f>
        <v>0</v>
      </c>
      <c r="P16" s="123">
        <f>$I$8</f>
        <v>0</v>
      </c>
      <c r="Q16" s="147">
        <v>7000</v>
      </c>
      <c r="R16" s="124"/>
      <c r="S16" s="123">
        <f t="shared" ref="S16:S27" si="4">ROUNDDOWN(P16*Q16-R16,0)</f>
        <v>0</v>
      </c>
      <c r="T16" s="92"/>
      <c r="U16" s="93"/>
      <c r="V16" s="92"/>
      <c r="W16" s="93"/>
      <c r="X16" s="92"/>
      <c r="Y16" s="93"/>
      <c r="Z16" s="390">
        <f>ROUNDDOWN(G16+K16+O16+S16+U16+W16+Y16,0)</f>
        <v>0</v>
      </c>
      <c r="AA16" s="391"/>
      <c r="AB16" s="392"/>
    </row>
    <row r="17" spans="1:28" ht="26.25" customHeight="1" x14ac:dyDescent="0.2">
      <c r="A17" s="60">
        <v>5</v>
      </c>
      <c r="B17" s="110" t="str">
        <f t="shared" si="0"/>
        <v>令和7年5月</v>
      </c>
      <c r="C17" s="98">
        <f t="shared" si="1"/>
        <v>0</v>
      </c>
      <c r="D17" s="388"/>
      <c r="E17" s="152">
        <v>99</v>
      </c>
      <c r="F17" s="86"/>
      <c r="G17" s="100">
        <f t="shared" si="2"/>
        <v>0</v>
      </c>
      <c r="H17" s="67"/>
      <c r="I17" s="67"/>
      <c r="J17" s="88"/>
      <c r="K17" s="105"/>
      <c r="L17" s="101">
        <f t="shared" ref="L17:L27" si="5">$G$8</f>
        <v>0</v>
      </c>
      <c r="M17" s="145">
        <v>8000</v>
      </c>
      <c r="N17" s="89"/>
      <c r="O17" s="101">
        <f t="shared" si="3"/>
        <v>0</v>
      </c>
      <c r="P17" s="101">
        <f t="shared" ref="P17:P27" si="6">$I$8</f>
        <v>0</v>
      </c>
      <c r="Q17" s="145">
        <v>8000</v>
      </c>
      <c r="R17" s="89"/>
      <c r="S17" s="101">
        <f t="shared" si="4"/>
        <v>0</v>
      </c>
      <c r="T17" s="68"/>
      <c r="U17" s="67"/>
      <c r="V17" s="68"/>
      <c r="W17" s="67"/>
      <c r="X17" s="68"/>
      <c r="Y17" s="66"/>
      <c r="Z17" s="393">
        <f t="shared" ref="Z17:Z27" si="7">ROUNDDOWN(G17+K17+O17+S17+U17+W17+Y17,0)</f>
        <v>0</v>
      </c>
      <c r="AA17" s="394"/>
      <c r="AB17" s="395"/>
    </row>
    <row r="18" spans="1:28" ht="26.25" customHeight="1" x14ac:dyDescent="0.2">
      <c r="A18" s="60">
        <v>6</v>
      </c>
      <c r="B18" s="110" t="str">
        <f t="shared" si="0"/>
        <v>令和7年6月</v>
      </c>
      <c r="C18" s="98">
        <f t="shared" si="1"/>
        <v>0</v>
      </c>
      <c r="D18" s="388"/>
      <c r="E18" s="152">
        <v>99</v>
      </c>
      <c r="F18" s="86"/>
      <c r="G18" s="100">
        <f t="shared" si="2"/>
        <v>0</v>
      </c>
      <c r="H18" s="94"/>
      <c r="I18" s="94"/>
      <c r="J18" s="88"/>
      <c r="K18" s="106"/>
      <c r="L18" s="101">
        <f t="shared" si="5"/>
        <v>0</v>
      </c>
      <c r="M18" s="145">
        <v>9000</v>
      </c>
      <c r="N18" s="89"/>
      <c r="O18" s="101">
        <f t="shared" si="3"/>
        <v>0</v>
      </c>
      <c r="P18" s="101">
        <f t="shared" si="6"/>
        <v>0</v>
      </c>
      <c r="Q18" s="145">
        <v>7000</v>
      </c>
      <c r="R18" s="89"/>
      <c r="S18" s="100">
        <f t="shared" si="4"/>
        <v>0</v>
      </c>
      <c r="T18" s="68"/>
      <c r="U18" s="67"/>
      <c r="V18" s="68"/>
      <c r="W18" s="67"/>
      <c r="X18" s="68"/>
      <c r="Y18" s="66"/>
      <c r="Z18" s="393">
        <f t="shared" si="7"/>
        <v>0</v>
      </c>
      <c r="AA18" s="394"/>
      <c r="AB18" s="395"/>
    </row>
    <row r="19" spans="1:28" ht="26.25" customHeight="1" x14ac:dyDescent="0.2">
      <c r="A19" s="60">
        <v>7</v>
      </c>
      <c r="B19" s="110" t="str">
        <f t="shared" si="0"/>
        <v>令和7年7月</v>
      </c>
      <c r="C19" s="98">
        <f t="shared" si="1"/>
        <v>0</v>
      </c>
      <c r="D19" s="388"/>
      <c r="E19" s="152">
        <v>99</v>
      </c>
      <c r="F19" s="86"/>
      <c r="G19" s="100">
        <f t="shared" si="2"/>
        <v>0</v>
      </c>
      <c r="H19" s="101">
        <f>$F$8</f>
        <v>0</v>
      </c>
      <c r="I19" s="144">
        <v>5000</v>
      </c>
      <c r="J19" s="89"/>
      <c r="K19" s="101">
        <f>ROUNDDOWN(H19*I19-J19,0)</f>
        <v>0</v>
      </c>
      <c r="L19" s="101">
        <f t="shared" si="5"/>
        <v>0</v>
      </c>
      <c r="M19" s="145">
        <v>5000</v>
      </c>
      <c r="N19" s="89"/>
      <c r="O19" s="101">
        <f t="shared" si="3"/>
        <v>0</v>
      </c>
      <c r="P19" s="101">
        <f t="shared" si="6"/>
        <v>0</v>
      </c>
      <c r="Q19" s="145">
        <v>8000</v>
      </c>
      <c r="R19" s="88"/>
      <c r="S19" s="101">
        <f t="shared" si="4"/>
        <v>0</v>
      </c>
      <c r="T19" s="68"/>
      <c r="U19" s="67"/>
      <c r="V19" s="68"/>
      <c r="W19" s="67"/>
      <c r="X19" s="68"/>
      <c r="Y19" s="66"/>
      <c r="Z19" s="393">
        <f t="shared" si="7"/>
        <v>0</v>
      </c>
      <c r="AA19" s="394"/>
      <c r="AB19" s="395"/>
    </row>
    <row r="20" spans="1:28" ht="26.25" customHeight="1" x14ac:dyDescent="0.2">
      <c r="A20" s="60">
        <v>8</v>
      </c>
      <c r="B20" s="110" t="str">
        <f t="shared" si="0"/>
        <v>令和7年8月</v>
      </c>
      <c r="C20" s="98">
        <f t="shared" si="1"/>
        <v>0</v>
      </c>
      <c r="D20" s="388"/>
      <c r="E20" s="152">
        <v>99</v>
      </c>
      <c r="F20" s="86"/>
      <c r="G20" s="100">
        <f t="shared" si="2"/>
        <v>0</v>
      </c>
      <c r="H20" s="102">
        <f>$F$8</f>
        <v>0</v>
      </c>
      <c r="I20" s="145">
        <v>5000</v>
      </c>
      <c r="J20" s="89"/>
      <c r="K20" s="102">
        <f>ROUNDDOWN(H20*I20-J20,0)</f>
        <v>0</v>
      </c>
      <c r="L20" s="101">
        <f t="shared" si="5"/>
        <v>0</v>
      </c>
      <c r="M20" s="145">
        <v>5000</v>
      </c>
      <c r="N20" s="89"/>
      <c r="O20" s="101">
        <f t="shared" si="3"/>
        <v>0</v>
      </c>
      <c r="P20" s="101">
        <f t="shared" si="6"/>
        <v>0</v>
      </c>
      <c r="Q20" s="145">
        <v>8000</v>
      </c>
      <c r="R20" s="88"/>
      <c r="S20" s="101">
        <f t="shared" si="4"/>
        <v>0</v>
      </c>
      <c r="T20" s="68"/>
      <c r="U20" s="67"/>
      <c r="V20" s="68"/>
      <c r="W20" s="67"/>
      <c r="X20" s="68"/>
      <c r="Y20" s="66"/>
      <c r="Z20" s="393">
        <f t="shared" si="7"/>
        <v>0</v>
      </c>
      <c r="AA20" s="394"/>
      <c r="AB20" s="395"/>
    </row>
    <row r="21" spans="1:28" ht="26.25" customHeight="1" x14ac:dyDescent="0.2">
      <c r="A21" s="60">
        <v>9</v>
      </c>
      <c r="B21" s="110" t="str">
        <f t="shared" si="0"/>
        <v>令和7年9月</v>
      </c>
      <c r="C21" s="98">
        <f t="shared" si="1"/>
        <v>0</v>
      </c>
      <c r="D21" s="388"/>
      <c r="E21" s="152">
        <v>99</v>
      </c>
      <c r="F21" s="86"/>
      <c r="G21" s="100">
        <f t="shared" si="2"/>
        <v>0</v>
      </c>
      <c r="H21" s="103">
        <f>$F$8</f>
        <v>0</v>
      </c>
      <c r="I21" s="146">
        <v>5000</v>
      </c>
      <c r="J21" s="89"/>
      <c r="K21" s="103">
        <f>ROUNDDOWN(H21*I21-J21,0)</f>
        <v>0</v>
      </c>
      <c r="L21" s="101">
        <f t="shared" si="5"/>
        <v>0</v>
      </c>
      <c r="M21" s="145">
        <v>5000</v>
      </c>
      <c r="N21" s="89"/>
      <c r="O21" s="101">
        <f t="shared" si="3"/>
        <v>0</v>
      </c>
      <c r="P21" s="101">
        <f t="shared" si="6"/>
        <v>0</v>
      </c>
      <c r="Q21" s="145">
        <v>8000</v>
      </c>
      <c r="R21" s="88"/>
      <c r="S21" s="101">
        <f t="shared" si="4"/>
        <v>0</v>
      </c>
      <c r="T21" s="68"/>
      <c r="U21" s="67"/>
      <c r="V21" s="68"/>
      <c r="W21" s="67"/>
      <c r="X21" s="68"/>
      <c r="Y21" s="66"/>
      <c r="Z21" s="393">
        <f t="shared" si="7"/>
        <v>0</v>
      </c>
      <c r="AA21" s="394"/>
      <c r="AB21" s="395"/>
    </row>
    <row r="22" spans="1:28" ht="26.25" customHeight="1" x14ac:dyDescent="0.2">
      <c r="A22" s="60">
        <v>10</v>
      </c>
      <c r="B22" s="110" t="str">
        <f t="shared" si="0"/>
        <v>令和7年10月</v>
      </c>
      <c r="C22" s="98">
        <f t="shared" si="1"/>
        <v>0</v>
      </c>
      <c r="D22" s="388"/>
      <c r="E22" s="152">
        <v>99</v>
      </c>
      <c r="F22" s="86"/>
      <c r="G22" s="100">
        <f t="shared" si="2"/>
        <v>0</v>
      </c>
      <c r="H22" s="97"/>
      <c r="I22" s="97"/>
      <c r="J22" s="88"/>
      <c r="K22" s="107"/>
      <c r="L22" s="101">
        <f t="shared" si="5"/>
        <v>0</v>
      </c>
      <c r="M22" s="145">
        <v>9000</v>
      </c>
      <c r="N22" s="89"/>
      <c r="O22" s="101">
        <f t="shared" si="3"/>
        <v>0</v>
      </c>
      <c r="P22" s="101">
        <f t="shared" si="6"/>
        <v>0</v>
      </c>
      <c r="Q22" s="145">
        <v>7000</v>
      </c>
      <c r="R22" s="89"/>
      <c r="S22" s="101">
        <f t="shared" si="4"/>
        <v>0</v>
      </c>
      <c r="T22" s="68"/>
      <c r="U22" s="67"/>
      <c r="V22" s="68"/>
      <c r="W22" s="67"/>
      <c r="X22" s="68"/>
      <c r="Y22" s="66"/>
      <c r="Z22" s="393">
        <f t="shared" si="7"/>
        <v>0</v>
      </c>
      <c r="AA22" s="394"/>
      <c r="AB22" s="395"/>
    </row>
    <row r="23" spans="1:28" ht="26.25" customHeight="1" x14ac:dyDescent="0.2">
      <c r="A23" s="60">
        <v>11</v>
      </c>
      <c r="B23" s="110" t="str">
        <f t="shared" si="0"/>
        <v>令和7年11月</v>
      </c>
      <c r="C23" s="98">
        <f t="shared" si="1"/>
        <v>0</v>
      </c>
      <c r="D23" s="388"/>
      <c r="E23" s="152">
        <v>99</v>
      </c>
      <c r="F23" s="86"/>
      <c r="G23" s="100">
        <f t="shared" si="2"/>
        <v>0</v>
      </c>
      <c r="H23" s="66"/>
      <c r="I23" s="66"/>
      <c r="J23" s="87"/>
      <c r="K23" s="113"/>
      <c r="L23" s="101">
        <f t="shared" si="5"/>
        <v>0</v>
      </c>
      <c r="M23" s="145">
        <v>8000</v>
      </c>
      <c r="N23" s="89"/>
      <c r="O23" s="101">
        <f t="shared" si="3"/>
        <v>0</v>
      </c>
      <c r="P23" s="101">
        <f t="shared" si="6"/>
        <v>0</v>
      </c>
      <c r="Q23" s="145">
        <v>7000</v>
      </c>
      <c r="R23" s="89"/>
      <c r="S23" s="101">
        <f t="shared" si="4"/>
        <v>0</v>
      </c>
      <c r="T23" s="68"/>
      <c r="U23" s="67"/>
      <c r="V23" s="68"/>
      <c r="W23" s="67"/>
      <c r="X23" s="68"/>
      <c r="Y23" s="66"/>
      <c r="Z23" s="393">
        <f t="shared" si="7"/>
        <v>0</v>
      </c>
      <c r="AA23" s="394"/>
      <c r="AB23" s="395"/>
    </row>
    <row r="24" spans="1:28" ht="26.25" customHeight="1" x14ac:dyDescent="0.2">
      <c r="A24" s="60">
        <v>12</v>
      </c>
      <c r="B24" s="110" t="str">
        <f t="shared" si="0"/>
        <v>令和7年12月</v>
      </c>
      <c r="C24" s="98">
        <f t="shared" si="1"/>
        <v>0</v>
      </c>
      <c r="D24" s="388"/>
      <c r="E24" s="152">
        <v>99</v>
      </c>
      <c r="F24" s="86"/>
      <c r="G24" s="100">
        <f t="shared" si="2"/>
        <v>0</v>
      </c>
      <c r="H24" s="67"/>
      <c r="I24" s="67"/>
      <c r="J24" s="88"/>
      <c r="K24" s="105"/>
      <c r="L24" s="101">
        <f t="shared" si="5"/>
        <v>0</v>
      </c>
      <c r="M24" s="145">
        <v>9000</v>
      </c>
      <c r="N24" s="89"/>
      <c r="O24" s="101">
        <f t="shared" si="3"/>
        <v>0</v>
      </c>
      <c r="P24" s="101">
        <f t="shared" si="6"/>
        <v>0</v>
      </c>
      <c r="Q24" s="145">
        <v>8000</v>
      </c>
      <c r="R24" s="89"/>
      <c r="S24" s="101">
        <f t="shared" si="4"/>
        <v>0</v>
      </c>
      <c r="T24" s="68"/>
      <c r="U24" s="67"/>
      <c r="V24" s="68"/>
      <c r="W24" s="67"/>
      <c r="X24" s="68"/>
      <c r="Y24" s="66"/>
      <c r="Z24" s="393">
        <f t="shared" si="7"/>
        <v>0</v>
      </c>
      <c r="AA24" s="394"/>
      <c r="AB24" s="395"/>
    </row>
    <row r="25" spans="1:28" ht="26.25" customHeight="1" x14ac:dyDescent="0.2">
      <c r="A25" s="60">
        <v>1</v>
      </c>
      <c r="B25" s="110" t="str">
        <f>"令和"&amp;$B$1+1&amp;"年"&amp;A25&amp;"月"</f>
        <v>令和8年1月</v>
      </c>
      <c r="C25" s="98">
        <f t="shared" si="1"/>
        <v>0</v>
      </c>
      <c r="D25" s="388"/>
      <c r="E25" s="152">
        <v>99</v>
      </c>
      <c r="F25" s="86"/>
      <c r="G25" s="100">
        <f t="shared" si="2"/>
        <v>0</v>
      </c>
      <c r="H25" s="67"/>
      <c r="I25" s="67"/>
      <c r="J25" s="88"/>
      <c r="K25" s="105"/>
      <c r="L25" s="101">
        <f t="shared" si="5"/>
        <v>0</v>
      </c>
      <c r="M25" s="145">
        <v>8000</v>
      </c>
      <c r="N25" s="89"/>
      <c r="O25" s="101">
        <f t="shared" si="3"/>
        <v>0</v>
      </c>
      <c r="P25" s="101">
        <f t="shared" si="6"/>
        <v>0</v>
      </c>
      <c r="Q25" s="145">
        <v>8000</v>
      </c>
      <c r="R25" s="89"/>
      <c r="S25" s="101">
        <f t="shared" si="4"/>
        <v>0</v>
      </c>
      <c r="T25" s="68"/>
      <c r="U25" s="67"/>
      <c r="V25" s="68"/>
      <c r="W25" s="67"/>
      <c r="X25" s="68"/>
      <c r="Y25" s="66"/>
      <c r="Z25" s="393">
        <f t="shared" si="7"/>
        <v>0</v>
      </c>
      <c r="AA25" s="394"/>
      <c r="AB25" s="395"/>
    </row>
    <row r="26" spans="1:28" ht="26.25" customHeight="1" x14ac:dyDescent="0.2">
      <c r="A26" s="60">
        <v>2</v>
      </c>
      <c r="B26" s="110" t="str">
        <f>"令和"&amp;$B$1+1&amp;"年"&amp;A26&amp;"月"</f>
        <v>令和8年2月</v>
      </c>
      <c r="C26" s="98">
        <f t="shared" si="1"/>
        <v>0</v>
      </c>
      <c r="D26" s="388"/>
      <c r="E26" s="152">
        <v>99</v>
      </c>
      <c r="F26" s="86"/>
      <c r="G26" s="100">
        <f t="shared" si="2"/>
        <v>0</v>
      </c>
      <c r="H26" s="67"/>
      <c r="I26" s="67"/>
      <c r="J26" s="88"/>
      <c r="K26" s="105"/>
      <c r="L26" s="101">
        <f t="shared" si="5"/>
        <v>0</v>
      </c>
      <c r="M26" s="145">
        <v>8000</v>
      </c>
      <c r="N26" s="89"/>
      <c r="O26" s="101">
        <f t="shared" si="3"/>
        <v>0</v>
      </c>
      <c r="P26" s="101">
        <f t="shared" si="6"/>
        <v>0</v>
      </c>
      <c r="Q26" s="145">
        <v>7000</v>
      </c>
      <c r="R26" s="89"/>
      <c r="S26" s="101">
        <f t="shared" si="4"/>
        <v>0</v>
      </c>
      <c r="T26" s="68"/>
      <c r="U26" s="67"/>
      <c r="V26" s="68"/>
      <c r="W26" s="67"/>
      <c r="X26" s="68"/>
      <c r="Y26" s="66"/>
      <c r="Z26" s="393">
        <f t="shared" si="7"/>
        <v>0</v>
      </c>
      <c r="AA26" s="394"/>
      <c r="AB26" s="395"/>
    </row>
    <row r="27" spans="1:28" ht="26.25" customHeight="1" thickBot="1" x14ac:dyDescent="0.25">
      <c r="A27" s="60">
        <v>3</v>
      </c>
      <c r="B27" s="125" t="str">
        <f>"令和"&amp;$B$1+1&amp;"年"&amp;A27&amp;"月"</f>
        <v>令和8年3月</v>
      </c>
      <c r="C27" s="99">
        <f t="shared" si="1"/>
        <v>0</v>
      </c>
      <c r="D27" s="389"/>
      <c r="E27" s="153">
        <v>99</v>
      </c>
      <c r="F27" s="126"/>
      <c r="G27" s="127">
        <f t="shared" si="2"/>
        <v>0</v>
      </c>
      <c r="H27" s="70"/>
      <c r="I27" s="70"/>
      <c r="J27" s="128"/>
      <c r="K27" s="129"/>
      <c r="L27" s="130">
        <f t="shared" si="5"/>
        <v>0</v>
      </c>
      <c r="M27" s="148">
        <v>9000</v>
      </c>
      <c r="N27" s="131"/>
      <c r="O27" s="130">
        <f t="shared" si="3"/>
        <v>0</v>
      </c>
      <c r="P27" s="130">
        <f t="shared" si="6"/>
        <v>0</v>
      </c>
      <c r="Q27" s="148">
        <v>7000</v>
      </c>
      <c r="R27" s="131"/>
      <c r="S27" s="130">
        <f t="shared" si="4"/>
        <v>0</v>
      </c>
      <c r="T27" s="69"/>
      <c r="U27" s="70"/>
      <c r="V27" s="69"/>
      <c r="W27" s="70"/>
      <c r="X27" s="69"/>
      <c r="Y27" s="132"/>
      <c r="Z27" s="396">
        <f t="shared" si="7"/>
        <v>0</v>
      </c>
      <c r="AA27" s="397"/>
      <c r="AB27" s="398"/>
    </row>
    <row r="28" spans="1:28" ht="26.25" customHeight="1" thickTop="1" x14ac:dyDescent="0.2">
      <c r="B28" s="114" t="s">
        <v>2</v>
      </c>
      <c r="C28" s="95"/>
      <c r="D28" s="95"/>
      <c r="E28" s="95"/>
      <c r="F28" s="95"/>
      <c r="G28" s="95"/>
      <c r="H28" s="95"/>
      <c r="I28" s="96">
        <f>SUM(I16:I27)</f>
        <v>15000</v>
      </c>
      <c r="J28" s="96"/>
      <c r="K28" s="95"/>
      <c r="L28" s="95"/>
      <c r="M28" s="115">
        <f>SUM(M16:M27)</f>
        <v>91000</v>
      </c>
      <c r="N28" s="96"/>
      <c r="O28" s="95"/>
      <c r="P28" s="95"/>
      <c r="Q28" s="96">
        <f>SUM(Q16:Q27)</f>
        <v>90000</v>
      </c>
      <c r="R28" s="96"/>
      <c r="S28" s="95"/>
      <c r="T28" s="116"/>
      <c r="U28" s="116"/>
      <c r="V28" s="116"/>
      <c r="W28" s="116"/>
      <c r="X28" s="117"/>
      <c r="Y28" s="116"/>
      <c r="Z28" s="381">
        <f>SUM(Z16:AB27)</f>
        <v>0</v>
      </c>
      <c r="AA28" s="382"/>
      <c r="AB28" s="383"/>
    </row>
    <row r="29" spans="1:28" ht="21.9" customHeight="1" x14ac:dyDescent="0.2">
      <c r="B29" s="59" t="s">
        <v>19</v>
      </c>
    </row>
    <row r="30" spans="1:28" ht="21.9" customHeight="1" x14ac:dyDescent="0.2">
      <c r="B30" s="73"/>
      <c r="C30" s="74"/>
      <c r="D30" s="74"/>
      <c r="E30" s="74"/>
      <c r="F30" s="74"/>
      <c r="G30" s="74"/>
      <c r="H30" s="74"/>
      <c r="I30" s="74"/>
      <c r="J30" s="74"/>
      <c r="K30" s="74"/>
      <c r="L30" s="74"/>
      <c r="M30" s="75"/>
      <c r="N30" s="75"/>
      <c r="O30" s="74"/>
      <c r="P30" s="74"/>
      <c r="Q30" s="74"/>
      <c r="R30" s="74"/>
      <c r="S30" s="74"/>
      <c r="T30" s="74"/>
      <c r="U30" s="74"/>
      <c r="V30" s="74"/>
      <c r="W30" s="74"/>
      <c r="X30" s="74"/>
      <c r="Y30" s="74"/>
      <c r="Z30" s="74"/>
      <c r="AA30" s="74"/>
      <c r="AB30" s="76"/>
    </row>
    <row r="31" spans="1:28" ht="21.9" customHeight="1" x14ac:dyDescent="0.2">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row>
    <row r="32" spans="1:28" ht="21.9" customHeight="1" x14ac:dyDescent="0.2">
      <c r="B32" s="77"/>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row>
    <row r="33" spans="2:28" ht="21.9" customHeight="1" x14ac:dyDescent="0.2">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row>
    <row r="34" spans="2:28" ht="21.9" customHeight="1" x14ac:dyDescent="0.2">
      <c r="B34" s="77"/>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row>
    <row r="35" spans="2:28" ht="21.9" customHeight="1" x14ac:dyDescent="0.2">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row>
    <row r="36" spans="2:28" ht="21.9" customHeight="1" x14ac:dyDescent="0.2">
      <c r="B36" s="80"/>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2"/>
    </row>
    <row r="37" spans="2:28" ht="21.9" customHeight="1" x14ac:dyDescent="0.2"/>
  </sheetData>
  <sheetProtection selectLockedCells="1"/>
  <mergeCells count="68">
    <mergeCell ref="Z23:AB23"/>
    <mergeCell ref="Z24:AB24"/>
    <mergeCell ref="Z25:AB25"/>
    <mergeCell ref="Z26:AB26"/>
    <mergeCell ref="Z27:AB27"/>
    <mergeCell ref="Z28:AB28"/>
    <mergeCell ref="S12:S14"/>
    <mergeCell ref="Z15:AB15"/>
    <mergeCell ref="D16:D27"/>
    <mergeCell ref="Z16:AB16"/>
    <mergeCell ref="Z17:AB17"/>
    <mergeCell ref="Z18:AB18"/>
    <mergeCell ref="Z19:AB19"/>
    <mergeCell ref="Z20:AB20"/>
    <mergeCell ref="Z21:AB21"/>
    <mergeCell ref="Z22:AB22"/>
    <mergeCell ref="M12:M14"/>
    <mergeCell ref="N12:N14"/>
    <mergeCell ref="O12:O14"/>
    <mergeCell ref="P12:P14"/>
    <mergeCell ref="Q12:Q14"/>
    <mergeCell ref="Z10:AB14"/>
    <mergeCell ref="H11:K11"/>
    <mergeCell ref="L11:O11"/>
    <mergeCell ref="P11:S11"/>
    <mergeCell ref="T11:T14"/>
    <mergeCell ref="U11:U14"/>
    <mergeCell ref="V11:V14"/>
    <mergeCell ref="W11:W14"/>
    <mergeCell ref="X11:X14"/>
    <mergeCell ref="Y11:Y14"/>
    <mergeCell ref="X10:Y10"/>
    <mergeCell ref="R12:R14"/>
    <mergeCell ref="H12:H14"/>
    <mergeCell ref="I12:I14"/>
    <mergeCell ref="J12:J14"/>
    <mergeCell ref="K12:K14"/>
    <mergeCell ref="B10:B15"/>
    <mergeCell ref="C10:G11"/>
    <mergeCell ref="H10:S10"/>
    <mergeCell ref="T10:U10"/>
    <mergeCell ref="V10:W10"/>
    <mergeCell ref="C12:C14"/>
    <mergeCell ref="D12:D14"/>
    <mergeCell ref="E12:E14"/>
    <mergeCell ref="F12:F14"/>
    <mergeCell ref="G12:G14"/>
    <mergeCell ref="L12:L14"/>
    <mergeCell ref="O7:P7"/>
    <mergeCell ref="B8:C8"/>
    <mergeCell ref="D8:E8"/>
    <mergeCell ref="G8:H8"/>
    <mergeCell ref="I8:J8"/>
    <mergeCell ref="K8:L8"/>
    <mergeCell ref="M8:N8"/>
    <mergeCell ref="O8:P8"/>
    <mergeCell ref="B7:C7"/>
    <mergeCell ref="D7:E7"/>
    <mergeCell ref="G7:H7"/>
    <mergeCell ref="I7:J7"/>
    <mergeCell ref="K7:L7"/>
    <mergeCell ref="M7:N7"/>
    <mergeCell ref="O4:P6"/>
    <mergeCell ref="B4:C6"/>
    <mergeCell ref="D4:E6"/>
    <mergeCell ref="F4:J6"/>
    <mergeCell ref="K4:L6"/>
    <mergeCell ref="M4:N6"/>
  </mergeCells>
  <phoneticPr fontId="3"/>
  <printOptions horizontalCentered="1" verticalCentered="1"/>
  <pageMargins left="0.78740157480314965" right="0.78740157480314965" top="0.59055118110236227" bottom="0.19685039370078741" header="0.39370078740157483" footer="0"/>
  <pageSetup paperSize="9" scale="48" orientation="landscape" r:id="rId1"/>
  <headerFooter alignWithMargins="0">
    <oddHeader>&amp;R
&amp;20（様式９）　.　　　　　　&amp;11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設計書鏡_まとめ</vt:lpstr>
      <vt:lpstr>内訳書総括</vt:lpstr>
      <vt:lpstr>大浜ポンプ場</vt:lpstr>
      <vt:lpstr>浜ポンプ場</vt:lpstr>
      <vt:lpstr>津門川ポンプ場</vt:lpstr>
      <vt:lpstr>久寿川ポンプ場</vt:lpstr>
      <vt:lpstr>上田南ポンプ場</vt:lpstr>
      <vt:lpstr>甲子園中継ポンプ場</vt:lpstr>
      <vt:lpstr>西宮浜中継ポンプ場</vt:lpstr>
      <vt:lpstr>久寿川ポンプ場!Print_Area</vt:lpstr>
      <vt:lpstr>甲子園中継ポンプ場!Print_Area</vt:lpstr>
      <vt:lpstr>上田南ポンプ場!Print_Area</vt:lpstr>
      <vt:lpstr>西宮浜中継ポンプ場!Print_Area</vt:lpstr>
      <vt:lpstr>設計書鏡_まとめ!Print_Area</vt:lpstr>
      <vt:lpstr>大浜ポンプ場!Print_Area</vt:lpstr>
      <vt:lpstr>津門川ポンプ場!Print_Area</vt:lpstr>
      <vt:lpstr>内訳書総括!Print_Area</vt:lpstr>
      <vt:lpstr>浜ポンプ場!Print_Area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2025-01-06T02:32:44Z</cp:lastPrinted>
  <dcterms:created xsi:type="dcterms:W3CDTF">2006-12-29T04:32:20Z</dcterms:created>
  <dcterms:modified xsi:type="dcterms:W3CDTF">2025-01-06T02:33:24Z</dcterms:modified>
</cp:coreProperties>
</file>