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ms11672\Nishinomiya City Dropbox\90208030下水ポンプ施設課_1\2.ポンプ設備保全関係\R8\維持管理\2.委託\R8_電力入札(ポンプ場)\08_【HP掲載】公告資料(260107~260202)\01_【下ポ】合流ポンプ場\"/>
    </mc:Choice>
  </mc:AlternateContent>
  <bookViews>
    <workbookView xWindow="0" yWindow="0" windowWidth="28800" windowHeight="11496" tabRatio="770"/>
  </bookViews>
  <sheets>
    <sheet name="内訳書_総括" sheetId="49" r:id="rId1"/>
    <sheet name="大浜ポンプ場" sheetId="46" r:id="rId2"/>
    <sheet name="浜ポンプ場" sheetId="30" r:id="rId3"/>
    <sheet name="津門川ポンプ場" sheetId="15" r:id="rId4"/>
    <sheet name="久寿川ポンプ場" sheetId="27" r:id="rId5"/>
    <sheet name="上田南ポンプ場" sheetId="18" r:id="rId6"/>
    <sheet name="甲子園中継ポンプ場" sheetId="21" r:id="rId7"/>
    <sheet name="西宮浜中継ポンプ場" sheetId="24" r:id="rId8"/>
  </sheets>
  <definedNames>
    <definedName name="_xlnm.Print_Area" localSheetId="4">久寿川ポンプ場!$B$2:$AB$36</definedName>
    <definedName name="_xlnm.Print_Area" localSheetId="6">甲子園中継ポンプ場!$B$2:$AB$36</definedName>
    <definedName name="_xlnm.Print_Area" localSheetId="5">上田南ポンプ場!$B$2:$AB$36</definedName>
    <definedName name="_xlnm.Print_Area" localSheetId="7">西宮浜中継ポンプ場!$B$2:$AB$36</definedName>
    <definedName name="_xlnm.Print_Area" localSheetId="1">大浜ポンプ場!$B$2:$AB$36</definedName>
    <definedName name="_xlnm.Print_Area" localSheetId="3">津門川ポンプ場!$B$2:$AB$36</definedName>
    <definedName name="_xlnm.Print_Area" localSheetId="0">内訳書_総括!$A$1:$CT$42</definedName>
    <definedName name="_xlnm.Print_Area" localSheetId="2">浜ポンプ場!$B$2:$AB$36</definedName>
  </definedNames>
  <calcPr calcId="162913"/>
</workbook>
</file>

<file path=xl/calcChain.xml><?xml version="1.0" encoding="utf-8"?>
<calcChain xmlns="http://schemas.openxmlformats.org/spreadsheetml/2006/main">
  <c r="BG38" i="49" l="1"/>
  <c r="I28" i="46" l="1"/>
  <c r="Q28" i="46"/>
  <c r="M28" i="46"/>
  <c r="P27" i="46" l="1"/>
  <c r="S27" i="46" s="1"/>
  <c r="L27" i="46"/>
  <c r="O27" i="46" s="1"/>
  <c r="C27" i="46"/>
  <c r="B27" i="46"/>
  <c r="P26" i="46"/>
  <c r="S26" i="46" s="1"/>
  <c r="L26" i="46"/>
  <c r="C26" i="46"/>
  <c r="B26" i="46"/>
  <c r="P25" i="46"/>
  <c r="S25" i="46" s="1"/>
  <c r="L25" i="46"/>
  <c r="O25" i="46" s="1"/>
  <c r="C25" i="46"/>
  <c r="B25" i="46"/>
  <c r="P24" i="46"/>
  <c r="S24" i="46" s="1"/>
  <c r="L24" i="46"/>
  <c r="O24" i="46" s="1"/>
  <c r="C24" i="46"/>
  <c r="B24" i="46"/>
  <c r="P23" i="46"/>
  <c r="S23" i="46" s="1"/>
  <c r="L23" i="46"/>
  <c r="O23" i="46" s="1"/>
  <c r="C23" i="46"/>
  <c r="B23" i="46"/>
  <c r="P22" i="46"/>
  <c r="S22" i="46" s="1"/>
  <c r="L22" i="46"/>
  <c r="C22" i="46"/>
  <c r="B22" i="46"/>
  <c r="P21" i="46"/>
  <c r="S21" i="46" s="1"/>
  <c r="L21" i="46"/>
  <c r="H21" i="46"/>
  <c r="K21" i="46" s="1"/>
  <c r="C21" i="46"/>
  <c r="B21" i="46"/>
  <c r="P20" i="46"/>
  <c r="S20" i="46" s="1"/>
  <c r="L20" i="46"/>
  <c r="H20" i="46"/>
  <c r="K20" i="46" s="1"/>
  <c r="C20" i="46"/>
  <c r="B20" i="46"/>
  <c r="P19" i="46"/>
  <c r="S19" i="46" s="1"/>
  <c r="L19" i="46"/>
  <c r="O19" i="46" s="1"/>
  <c r="H19" i="46"/>
  <c r="K19" i="46" s="1"/>
  <c r="C19" i="46"/>
  <c r="B19" i="46"/>
  <c r="P18" i="46"/>
  <c r="S18" i="46" s="1"/>
  <c r="L18" i="46"/>
  <c r="C18" i="46"/>
  <c r="B18" i="46"/>
  <c r="P17" i="46"/>
  <c r="S17" i="46" s="1"/>
  <c r="L17" i="46"/>
  <c r="C17" i="46"/>
  <c r="B17" i="46"/>
  <c r="P16" i="46"/>
  <c r="S16" i="46" s="1"/>
  <c r="L16" i="46"/>
  <c r="O16" i="46" s="1"/>
  <c r="C16" i="46"/>
  <c r="B16" i="46"/>
  <c r="O18" i="46" l="1"/>
  <c r="O20" i="46"/>
  <c r="O21" i="46"/>
  <c r="O22" i="46"/>
  <c r="O26" i="46"/>
  <c r="O17" i="46"/>
  <c r="D16" i="46" l="1"/>
  <c r="G16" i="46" l="1"/>
  <c r="Z16" i="46" s="1"/>
  <c r="G27" i="46"/>
  <c r="Z27" i="46" s="1"/>
  <c r="G19" i="46"/>
  <c r="Z19" i="46" s="1"/>
  <c r="G21" i="46"/>
  <c r="Z21" i="46" s="1"/>
  <c r="G24" i="46"/>
  <c r="Z24" i="46" s="1"/>
  <c r="G18" i="46"/>
  <c r="Z18" i="46" s="1"/>
  <c r="G25" i="46"/>
  <c r="Z25" i="46" s="1"/>
  <c r="G23" i="46"/>
  <c r="Z23" i="46" s="1"/>
  <c r="G26" i="46"/>
  <c r="Z26" i="46" s="1"/>
  <c r="G20" i="46"/>
  <c r="Z20" i="46" s="1"/>
  <c r="G22" i="46"/>
  <c r="Z22" i="46" s="1"/>
  <c r="G17" i="46"/>
  <c r="Z17" i="46" s="1"/>
  <c r="Z28" i="46" l="1"/>
  <c r="BG10" i="49"/>
  <c r="P27" i="30" l="1"/>
  <c r="L27" i="30"/>
  <c r="O27" i="30" s="1"/>
  <c r="C27" i="30"/>
  <c r="B27" i="30"/>
  <c r="P26" i="30"/>
  <c r="L26" i="30"/>
  <c r="O26" i="30" s="1"/>
  <c r="C26" i="30"/>
  <c r="B26" i="30"/>
  <c r="P25" i="30"/>
  <c r="L25" i="30"/>
  <c r="O25" i="30" s="1"/>
  <c r="C25" i="30"/>
  <c r="B25" i="30"/>
  <c r="P24" i="30"/>
  <c r="L24" i="30"/>
  <c r="C24" i="30"/>
  <c r="B24" i="30"/>
  <c r="P23" i="30"/>
  <c r="L23" i="30"/>
  <c r="C23" i="30"/>
  <c r="B23" i="30"/>
  <c r="P22" i="30"/>
  <c r="L22" i="30"/>
  <c r="C22" i="30"/>
  <c r="B22" i="30"/>
  <c r="P21" i="30"/>
  <c r="L21" i="30"/>
  <c r="O21" i="30" s="1"/>
  <c r="H21" i="30"/>
  <c r="C21" i="30"/>
  <c r="B21" i="30"/>
  <c r="P20" i="30"/>
  <c r="L20" i="30"/>
  <c r="H20" i="30"/>
  <c r="C20" i="30"/>
  <c r="B20" i="30"/>
  <c r="P19" i="30"/>
  <c r="L19" i="30"/>
  <c r="O19" i="30" s="1"/>
  <c r="H19" i="30"/>
  <c r="C19" i="30"/>
  <c r="B19" i="30"/>
  <c r="P18" i="30"/>
  <c r="L18" i="30"/>
  <c r="C18" i="30"/>
  <c r="B18" i="30"/>
  <c r="P17" i="30"/>
  <c r="L17" i="30"/>
  <c r="C17" i="30"/>
  <c r="B17" i="30"/>
  <c r="P16" i="30"/>
  <c r="L16" i="30"/>
  <c r="O16" i="30" s="1"/>
  <c r="C16" i="30"/>
  <c r="B16" i="30"/>
  <c r="E26" i="27"/>
  <c r="P27" i="27"/>
  <c r="S27" i="27" s="1"/>
  <c r="L27" i="27"/>
  <c r="C27" i="27"/>
  <c r="B27" i="27"/>
  <c r="P26" i="27"/>
  <c r="L26" i="27"/>
  <c r="O26" i="27" s="1"/>
  <c r="C26" i="27"/>
  <c r="B26" i="27"/>
  <c r="P25" i="27"/>
  <c r="S25" i="27" s="1"/>
  <c r="L25" i="27"/>
  <c r="O25" i="27" s="1"/>
  <c r="C25" i="27"/>
  <c r="B25" i="27"/>
  <c r="P24" i="27"/>
  <c r="S24" i="27" s="1"/>
  <c r="L24" i="27"/>
  <c r="C24" i="27"/>
  <c r="B24" i="27"/>
  <c r="P23" i="27"/>
  <c r="L23" i="27"/>
  <c r="O23" i="27" s="1"/>
  <c r="C23" i="27"/>
  <c r="B23" i="27"/>
  <c r="P22" i="27"/>
  <c r="S22" i="27" s="1"/>
  <c r="L22" i="27"/>
  <c r="C22" i="27"/>
  <c r="B22" i="27"/>
  <c r="P21" i="27"/>
  <c r="L21" i="27"/>
  <c r="O21" i="27" s="1"/>
  <c r="H21" i="27"/>
  <c r="K21" i="27" s="1"/>
  <c r="C21" i="27"/>
  <c r="B21" i="27"/>
  <c r="P20" i="27"/>
  <c r="S20" i="27" s="1"/>
  <c r="L20" i="27"/>
  <c r="H20" i="27"/>
  <c r="K20" i="27" s="1"/>
  <c r="C20" i="27"/>
  <c r="B20" i="27"/>
  <c r="P19" i="27"/>
  <c r="S19" i="27" s="1"/>
  <c r="L19" i="27"/>
  <c r="O19" i="27" s="1"/>
  <c r="H19" i="27"/>
  <c r="C19" i="27"/>
  <c r="B19" i="27"/>
  <c r="P18" i="27"/>
  <c r="L18" i="27"/>
  <c r="O18" i="27" s="1"/>
  <c r="C18" i="27"/>
  <c r="B18" i="27"/>
  <c r="P17" i="27"/>
  <c r="L17" i="27"/>
  <c r="O17" i="27" s="1"/>
  <c r="C17" i="27"/>
  <c r="B17" i="27"/>
  <c r="P16" i="27"/>
  <c r="L16" i="27"/>
  <c r="C16" i="27"/>
  <c r="B16" i="27"/>
  <c r="D16" i="27"/>
  <c r="P27" i="24"/>
  <c r="S27" i="24" s="1"/>
  <c r="L27" i="24"/>
  <c r="C27" i="24"/>
  <c r="B27" i="24"/>
  <c r="P26" i="24"/>
  <c r="L26" i="24"/>
  <c r="O26" i="24" s="1"/>
  <c r="C26" i="24"/>
  <c r="B26" i="24"/>
  <c r="P25" i="24"/>
  <c r="S25" i="24" s="1"/>
  <c r="L25" i="24"/>
  <c r="C25" i="24"/>
  <c r="B25" i="24"/>
  <c r="P24" i="24"/>
  <c r="L24" i="24"/>
  <c r="C24" i="24"/>
  <c r="B24" i="24"/>
  <c r="P23" i="24"/>
  <c r="L23" i="24"/>
  <c r="O23" i="24" s="1"/>
  <c r="C23" i="24"/>
  <c r="B23" i="24"/>
  <c r="P22" i="24"/>
  <c r="S22" i="24" s="1"/>
  <c r="L22" i="24"/>
  <c r="O22" i="24" s="1"/>
  <c r="C22" i="24"/>
  <c r="B22" i="24"/>
  <c r="P21" i="24"/>
  <c r="S21" i="24" s="1"/>
  <c r="L21" i="24"/>
  <c r="O21" i="24" s="1"/>
  <c r="H21" i="24"/>
  <c r="K21" i="24" s="1"/>
  <c r="C21" i="24"/>
  <c r="B21" i="24"/>
  <c r="P20" i="24"/>
  <c r="S20" i="24" s="1"/>
  <c r="L20" i="24"/>
  <c r="H20" i="24"/>
  <c r="K20" i="24" s="1"/>
  <c r="C20" i="24"/>
  <c r="B20" i="24"/>
  <c r="P19" i="24"/>
  <c r="S19" i="24" s="1"/>
  <c r="L19" i="24"/>
  <c r="O19" i="24" s="1"/>
  <c r="H19" i="24"/>
  <c r="C19" i="24"/>
  <c r="B19" i="24"/>
  <c r="P18" i="24"/>
  <c r="L18" i="24"/>
  <c r="C18" i="24"/>
  <c r="B18" i="24"/>
  <c r="P17" i="24"/>
  <c r="L17" i="24"/>
  <c r="O17" i="24" s="1"/>
  <c r="C17" i="24"/>
  <c r="B17" i="24"/>
  <c r="P16" i="24"/>
  <c r="L16" i="24"/>
  <c r="C16" i="24"/>
  <c r="B16" i="24"/>
  <c r="D16" i="24"/>
  <c r="E27" i="21"/>
  <c r="D16" i="21"/>
  <c r="P27" i="21"/>
  <c r="L27" i="21"/>
  <c r="O27" i="21" s="1"/>
  <c r="C27" i="21"/>
  <c r="B27" i="21"/>
  <c r="P26" i="21"/>
  <c r="S26" i="21" s="1"/>
  <c r="L26" i="21"/>
  <c r="C26" i="21"/>
  <c r="B26" i="21"/>
  <c r="P25" i="21"/>
  <c r="L25" i="21"/>
  <c r="O25" i="21" s="1"/>
  <c r="C25" i="21"/>
  <c r="B25" i="21"/>
  <c r="P24" i="21"/>
  <c r="S24" i="21" s="1"/>
  <c r="L24" i="21"/>
  <c r="C24" i="21"/>
  <c r="B24" i="21"/>
  <c r="P23" i="21"/>
  <c r="L23" i="21"/>
  <c r="C23" i="21"/>
  <c r="B23" i="21"/>
  <c r="P22" i="21"/>
  <c r="L22" i="21"/>
  <c r="O22" i="21" s="1"/>
  <c r="C22" i="21"/>
  <c r="B22" i="21"/>
  <c r="P21" i="21"/>
  <c r="S21" i="21" s="1"/>
  <c r="L21" i="21"/>
  <c r="O21" i="21" s="1"/>
  <c r="H21" i="21"/>
  <c r="C21" i="21"/>
  <c r="B21" i="21"/>
  <c r="P20" i="21"/>
  <c r="L20" i="21"/>
  <c r="O20" i="21" s="1"/>
  <c r="H20" i="21"/>
  <c r="C20" i="21"/>
  <c r="B20" i="21"/>
  <c r="P19" i="21"/>
  <c r="L19" i="21"/>
  <c r="O19" i="21" s="1"/>
  <c r="H19" i="21"/>
  <c r="C19" i="21"/>
  <c r="B19" i="21"/>
  <c r="P18" i="21"/>
  <c r="L18" i="21"/>
  <c r="C18" i="21"/>
  <c r="B18" i="21"/>
  <c r="P17" i="21"/>
  <c r="L17" i="21"/>
  <c r="O17" i="21" s="1"/>
  <c r="C17" i="21"/>
  <c r="B17" i="21"/>
  <c r="P16" i="21"/>
  <c r="S16" i="21" s="1"/>
  <c r="L16" i="21"/>
  <c r="C16" i="21"/>
  <c r="B16" i="21"/>
  <c r="D16" i="18"/>
  <c r="P27" i="18"/>
  <c r="L27" i="18"/>
  <c r="O27" i="18" s="1"/>
  <c r="C27" i="18"/>
  <c r="B27" i="18"/>
  <c r="P26" i="18"/>
  <c r="S26" i="18" s="1"/>
  <c r="L26" i="18"/>
  <c r="C26" i="18"/>
  <c r="B26" i="18"/>
  <c r="P25" i="18"/>
  <c r="L25" i="18"/>
  <c r="C25" i="18"/>
  <c r="B25" i="18"/>
  <c r="P24" i="18"/>
  <c r="L24" i="18"/>
  <c r="C24" i="18"/>
  <c r="B24" i="18"/>
  <c r="P23" i="18"/>
  <c r="L23" i="18"/>
  <c r="C23" i="18"/>
  <c r="B23" i="18"/>
  <c r="P22" i="18"/>
  <c r="L22" i="18"/>
  <c r="O22" i="18" s="1"/>
  <c r="C22" i="18"/>
  <c r="B22" i="18"/>
  <c r="P21" i="18"/>
  <c r="S21" i="18" s="1"/>
  <c r="L21" i="18"/>
  <c r="H21" i="18"/>
  <c r="C21" i="18"/>
  <c r="B21" i="18"/>
  <c r="P20" i="18"/>
  <c r="L20" i="18"/>
  <c r="O20" i="18" s="1"/>
  <c r="H20" i="18"/>
  <c r="C20" i="18"/>
  <c r="B20" i="18"/>
  <c r="P19" i="18"/>
  <c r="L19" i="18"/>
  <c r="H19" i="18"/>
  <c r="C19" i="18"/>
  <c r="B19" i="18"/>
  <c r="P18" i="18"/>
  <c r="L18" i="18"/>
  <c r="C18" i="18"/>
  <c r="B18" i="18"/>
  <c r="P17" i="18"/>
  <c r="L17" i="18"/>
  <c r="O17" i="18" s="1"/>
  <c r="C17" i="18"/>
  <c r="B17" i="18"/>
  <c r="P16" i="18"/>
  <c r="L16" i="18"/>
  <c r="C16" i="18"/>
  <c r="B16" i="18"/>
  <c r="S26" i="24" l="1"/>
  <c r="I28" i="18"/>
  <c r="O21" i="18"/>
  <c r="O26" i="18"/>
  <c r="S18" i="18"/>
  <c r="K20" i="30"/>
  <c r="K21" i="30"/>
  <c r="I28" i="24"/>
  <c r="O25" i="24"/>
  <c r="S17" i="24"/>
  <c r="O27" i="24"/>
  <c r="S18" i="24"/>
  <c r="O20" i="24"/>
  <c r="O22" i="27"/>
  <c r="S18" i="27"/>
  <c r="S21" i="27"/>
  <c r="I28" i="27"/>
  <c r="O20" i="27"/>
  <c r="S18" i="21"/>
  <c r="M28" i="18"/>
  <c r="K20" i="18"/>
  <c r="K19" i="18"/>
  <c r="S25" i="18"/>
  <c r="O19" i="18"/>
  <c r="S20" i="18"/>
  <c r="S27" i="18"/>
  <c r="S19" i="18"/>
  <c r="S26" i="30"/>
  <c r="S22" i="30"/>
  <c r="S17" i="30"/>
  <c r="S20" i="30"/>
  <c r="S25" i="30"/>
  <c r="S21" i="30"/>
  <c r="S27" i="30"/>
  <c r="S18" i="30"/>
  <c r="S23" i="30"/>
  <c r="S19" i="30"/>
  <c r="S24" i="30"/>
  <c r="E27" i="24"/>
  <c r="G27" i="24" s="1"/>
  <c r="E17" i="24"/>
  <c r="G17" i="24" s="1"/>
  <c r="G16" i="24"/>
  <c r="E17" i="27"/>
  <c r="G17" i="27" s="1"/>
  <c r="G26" i="27"/>
  <c r="E25" i="27"/>
  <c r="G25" i="27" s="1"/>
  <c r="Z25" i="27" s="1"/>
  <c r="O23" i="21"/>
  <c r="E23" i="18"/>
  <c r="G23" i="18" s="1"/>
  <c r="E18" i="18"/>
  <c r="G18" i="18" s="1"/>
  <c r="E21" i="18"/>
  <c r="G21" i="18" s="1"/>
  <c r="E26" i="18"/>
  <c r="G26" i="18" s="1"/>
  <c r="E20" i="18"/>
  <c r="G20" i="18" s="1"/>
  <c r="Q28" i="18"/>
  <c r="G16" i="18"/>
  <c r="O23" i="18"/>
  <c r="S23" i="18"/>
  <c r="S16" i="30"/>
  <c r="O18" i="30"/>
  <c r="O17" i="30"/>
  <c r="O23" i="30"/>
  <c r="O20" i="30"/>
  <c r="K19" i="30"/>
  <c r="M28" i="30"/>
  <c r="O22" i="30"/>
  <c r="O24" i="30"/>
  <c r="E24" i="27"/>
  <c r="G24" i="27" s="1"/>
  <c r="S16" i="27"/>
  <c r="E19" i="27"/>
  <c r="G19" i="27" s="1"/>
  <c r="K19" i="27"/>
  <c r="E21" i="27"/>
  <c r="G21" i="27" s="1"/>
  <c r="E27" i="27"/>
  <c r="G27" i="27" s="1"/>
  <c r="O27" i="27"/>
  <c r="E22" i="27"/>
  <c r="G22" i="27" s="1"/>
  <c r="S23" i="27"/>
  <c r="S26" i="27"/>
  <c r="S17" i="27"/>
  <c r="Q28" i="27"/>
  <c r="M28" i="27"/>
  <c r="O24" i="27"/>
  <c r="G16" i="27"/>
  <c r="E18" i="27"/>
  <c r="G18" i="27" s="1"/>
  <c r="E23" i="27"/>
  <c r="G23" i="27" s="1"/>
  <c r="O16" i="27"/>
  <c r="E20" i="27"/>
  <c r="G20" i="27" s="1"/>
  <c r="S16" i="24"/>
  <c r="K19" i="24"/>
  <c r="O18" i="24"/>
  <c r="E22" i="24"/>
  <c r="G22" i="24" s="1"/>
  <c r="Z22" i="24" s="1"/>
  <c r="S23" i="24"/>
  <c r="E25" i="24"/>
  <c r="G25" i="24" s="1"/>
  <c r="O24" i="24"/>
  <c r="M28" i="24"/>
  <c r="S24" i="24"/>
  <c r="Q28" i="24"/>
  <c r="O16" i="24"/>
  <c r="E21" i="24"/>
  <c r="G21" i="24" s="1"/>
  <c r="Z21" i="24" s="1"/>
  <c r="E18" i="24"/>
  <c r="G18" i="24" s="1"/>
  <c r="E23" i="24"/>
  <c r="G23" i="24" s="1"/>
  <c r="E20" i="24"/>
  <c r="G20" i="24" s="1"/>
  <c r="E26" i="24"/>
  <c r="G26" i="24" s="1"/>
  <c r="Z26" i="24" s="1"/>
  <c r="E19" i="24"/>
  <c r="G19" i="24" s="1"/>
  <c r="E24" i="24"/>
  <c r="G24" i="24" s="1"/>
  <c r="O16" i="21"/>
  <c r="S20" i="21"/>
  <c r="S19" i="21"/>
  <c r="I28" i="21"/>
  <c r="O24" i="21"/>
  <c r="M28" i="21"/>
  <c r="S17" i="21"/>
  <c r="E26" i="21"/>
  <c r="G26" i="21" s="1"/>
  <c r="K19" i="21"/>
  <c r="E20" i="21"/>
  <c r="G20" i="21" s="1"/>
  <c r="K21" i="21"/>
  <c r="O26" i="21"/>
  <c r="S27" i="21"/>
  <c r="K20" i="21"/>
  <c r="O18" i="21"/>
  <c r="S22" i="21"/>
  <c r="S25" i="21"/>
  <c r="Q28" i="21"/>
  <c r="S23" i="21"/>
  <c r="G27" i="21"/>
  <c r="G16" i="21"/>
  <c r="E17" i="21"/>
  <c r="G17" i="21" s="1"/>
  <c r="E25" i="21"/>
  <c r="G25" i="21" s="1"/>
  <c r="E24" i="21"/>
  <c r="G24" i="21" s="1"/>
  <c r="E22" i="21"/>
  <c r="G22" i="21" s="1"/>
  <c r="E21" i="21"/>
  <c r="G21" i="21" s="1"/>
  <c r="E19" i="21"/>
  <c r="G19" i="21" s="1"/>
  <c r="E18" i="21"/>
  <c r="G18" i="21" s="1"/>
  <c r="E23" i="21"/>
  <c r="G23" i="21" s="1"/>
  <c r="O18" i="18"/>
  <c r="K21" i="18"/>
  <c r="S22" i="18"/>
  <c r="O24" i="18"/>
  <c r="S24" i="18"/>
  <c r="O16" i="18"/>
  <c r="S17" i="18"/>
  <c r="O25" i="18"/>
  <c r="S16" i="18"/>
  <c r="E24" i="18"/>
  <c r="G24" i="18" s="1"/>
  <c r="E17" i="18"/>
  <c r="G17" i="18" s="1"/>
  <c r="E22" i="18"/>
  <c r="G22" i="18" s="1"/>
  <c r="E25" i="18"/>
  <c r="G25" i="18" s="1"/>
  <c r="E19" i="18"/>
  <c r="G19" i="18" s="1"/>
  <c r="E27" i="18"/>
  <c r="G27" i="18" s="1"/>
  <c r="Z16" i="21" l="1"/>
  <c r="Z26" i="18"/>
  <c r="Z18" i="27"/>
  <c r="Z20" i="27"/>
  <c r="Z21" i="27"/>
  <c r="Z26" i="27"/>
  <c r="I28" i="30"/>
  <c r="Z25" i="24"/>
  <c r="Z19" i="24"/>
  <c r="Z22" i="27"/>
  <c r="Z17" i="21"/>
  <c r="Z20" i="21"/>
  <c r="Z23" i="18"/>
  <c r="Z18" i="18"/>
  <c r="Z22" i="18"/>
  <c r="Z27" i="24"/>
  <c r="Z20" i="24"/>
  <c r="Z17" i="24"/>
  <c r="Z18" i="24"/>
  <c r="Z27" i="27"/>
  <c r="Z19" i="27"/>
  <c r="Z17" i="27"/>
  <c r="Z23" i="27"/>
  <c r="Z26" i="21"/>
  <c r="Z23" i="21"/>
  <c r="Z19" i="21"/>
  <c r="Z21" i="21"/>
  <c r="Z27" i="18"/>
  <c r="Z25" i="18"/>
  <c r="Z21" i="18"/>
  <c r="Z20" i="18"/>
  <c r="Z19" i="18"/>
  <c r="Z16" i="18"/>
  <c r="Z17" i="18"/>
  <c r="Q28" i="30"/>
  <c r="D16" i="30"/>
  <c r="E18" i="15"/>
  <c r="E26" i="15"/>
  <c r="E25" i="15"/>
  <c r="E19" i="15"/>
  <c r="E17" i="15"/>
  <c r="E20" i="15"/>
  <c r="E21" i="15"/>
  <c r="E22" i="15"/>
  <c r="E24" i="15"/>
  <c r="E27" i="15"/>
  <c r="E23" i="15"/>
  <c r="Z24" i="27"/>
  <c r="Z16" i="27"/>
  <c r="Z16" i="24"/>
  <c r="Z24" i="24"/>
  <c r="Z23" i="24"/>
  <c r="Z24" i="21"/>
  <c r="Z22" i="21"/>
  <c r="Z27" i="21"/>
  <c r="Z25" i="21"/>
  <c r="Z18" i="21"/>
  <c r="Z24" i="18"/>
  <c r="Z28" i="24" l="1"/>
  <c r="Z28" i="18"/>
  <c r="BG26" i="49" s="1"/>
  <c r="G27" i="30"/>
  <c r="Z27" i="30" s="1"/>
  <c r="G22" i="30"/>
  <c r="Z22" i="30" s="1"/>
  <c r="G19" i="30"/>
  <c r="Z19" i="30" s="1"/>
  <c r="G24" i="30"/>
  <c r="Z24" i="30" s="1"/>
  <c r="G25" i="30"/>
  <c r="Z25" i="30" s="1"/>
  <c r="G18" i="30"/>
  <c r="Z18" i="30" s="1"/>
  <c r="G21" i="30"/>
  <c r="Z21" i="30" s="1"/>
  <c r="G20" i="30"/>
  <c r="Z20" i="30" s="1"/>
  <c r="G17" i="30"/>
  <c r="Z17" i="30" s="1"/>
  <c r="G23" i="30"/>
  <c r="Z23" i="30" s="1"/>
  <c r="G16" i="30"/>
  <c r="Z16" i="30" s="1"/>
  <c r="G26" i="30"/>
  <c r="Z26" i="30" s="1"/>
  <c r="Z28" i="27"/>
  <c r="BG22" i="49" s="1"/>
  <c r="Z28" i="21"/>
  <c r="BG34" i="49" l="1"/>
  <c r="BG30" i="49"/>
  <c r="Z28" i="30"/>
  <c r="BG14" i="49" s="1"/>
  <c r="Q28" i="15"/>
  <c r="M28" i="15"/>
  <c r="I28" i="15" l="1"/>
  <c r="P27" i="15"/>
  <c r="S27" i="15" s="1"/>
  <c r="L27" i="15"/>
  <c r="O27" i="15" s="1"/>
  <c r="C27" i="15"/>
  <c r="B27" i="15"/>
  <c r="P26" i="15"/>
  <c r="S26" i="15" s="1"/>
  <c r="L26" i="15"/>
  <c r="O26" i="15" s="1"/>
  <c r="C26" i="15"/>
  <c r="B26" i="15"/>
  <c r="P25" i="15"/>
  <c r="S25" i="15" s="1"/>
  <c r="L25" i="15"/>
  <c r="O25" i="15" s="1"/>
  <c r="C25" i="15"/>
  <c r="B25" i="15"/>
  <c r="P24" i="15"/>
  <c r="S24" i="15" s="1"/>
  <c r="L24" i="15"/>
  <c r="O24" i="15" s="1"/>
  <c r="C24" i="15"/>
  <c r="B24" i="15"/>
  <c r="P23" i="15"/>
  <c r="S23" i="15" s="1"/>
  <c r="L23" i="15"/>
  <c r="O23" i="15" s="1"/>
  <c r="C23" i="15"/>
  <c r="B23" i="15"/>
  <c r="P22" i="15"/>
  <c r="S22" i="15" s="1"/>
  <c r="L22" i="15"/>
  <c r="O22" i="15" s="1"/>
  <c r="C22" i="15"/>
  <c r="B22" i="15"/>
  <c r="P21" i="15"/>
  <c r="S21" i="15" s="1"/>
  <c r="L21" i="15"/>
  <c r="O21" i="15" s="1"/>
  <c r="H21" i="15"/>
  <c r="K21" i="15" s="1"/>
  <c r="C21" i="15"/>
  <c r="B21" i="15"/>
  <c r="P20" i="15"/>
  <c r="S20" i="15" s="1"/>
  <c r="L20" i="15"/>
  <c r="O20" i="15" s="1"/>
  <c r="H20" i="15"/>
  <c r="K20" i="15" s="1"/>
  <c r="C20" i="15"/>
  <c r="B20" i="15"/>
  <c r="P19" i="15"/>
  <c r="S19" i="15" s="1"/>
  <c r="L19" i="15"/>
  <c r="O19" i="15" s="1"/>
  <c r="H19" i="15"/>
  <c r="K19" i="15" s="1"/>
  <c r="C19" i="15"/>
  <c r="B19" i="15"/>
  <c r="P18" i="15"/>
  <c r="S18" i="15" s="1"/>
  <c r="L18" i="15"/>
  <c r="O18" i="15" s="1"/>
  <c r="C18" i="15"/>
  <c r="B18" i="15"/>
  <c r="P17" i="15"/>
  <c r="S17" i="15" s="1"/>
  <c r="L17" i="15"/>
  <c r="O17" i="15" s="1"/>
  <c r="C17" i="15"/>
  <c r="B17" i="15"/>
  <c r="P16" i="15"/>
  <c r="S16" i="15" s="1"/>
  <c r="L16" i="15"/>
  <c r="O16" i="15" s="1"/>
  <c r="D16" i="15"/>
  <c r="C16" i="15"/>
  <c r="B16" i="15"/>
  <c r="G26" i="15" l="1"/>
  <c r="Z26" i="15" s="1"/>
  <c r="G18" i="15"/>
  <c r="Z18" i="15" s="1"/>
  <c r="G19" i="15"/>
  <c r="Z19" i="15" s="1"/>
  <c r="G25" i="15"/>
  <c r="Z25" i="15" s="1"/>
  <c r="G17" i="15"/>
  <c r="Z17" i="15" s="1"/>
  <c r="G16" i="15"/>
  <c r="Z16" i="15" s="1"/>
  <c r="G24" i="15"/>
  <c r="Z24" i="15" s="1"/>
  <c r="G23" i="15"/>
  <c r="Z23" i="15" s="1"/>
  <c r="G22" i="15"/>
  <c r="Z22" i="15" s="1"/>
  <c r="G20" i="15"/>
  <c r="Z20" i="15" s="1"/>
  <c r="G27" i="15"/>
  <c r="Z27" i="15" s="1"/>
  <c r="G21" i="15"/>
  <c r="Z21" i="15" s="1"/>
  <c r="Z28" i="15" l="1"/>
  <c r="BG18" i="49" s="1"/>
</calcChain>
</file>

<file path=xl/sharedStrings.xml><?xml version="1.0" encoding="utf-8"?>
<sst xmlns="http://schemas.openxmlformats.org/spreadsheetml/2006/main" count="562" uniqueCount="87">
  <si>
    <t>基本料金</t>
    <rPh sb="0" eb="2">
      <t>キホン</t>
    </rPh>
    <rPh sb="2" eb="4">
      <t>リョウキン</t>
    </rPh>
    <phoneticPr fontId="3"/>
  </si>
  <si>
    <t>電力量料金</t>
    <rPh sb="0" eb="2">
      <t>デンリョク</t>
    </rPh>
    <rPh sb="2" eb="3">
      <t>リョウ</t>
    </rPh>
    <rPh sb="3" eb="5">
      <t>リョウキン</t>
    </rPh>
    <phoneticPr fontId="3"/>
  </si>
  <si>
    <t>合計</t>
    <rPh sb="0" eb="2">
      <t>ゴウケイ</t>
    </rPh>
    <phoneticPr fontId="3"/>
  </si>
  <si>
    <t>年度</t>
    <rPh sb="0" eb="2">
      <t>ネンド</t>
    </rPh>
    <phoneticPr fontId="3"/>
  </si>
  <si>
    <t>費目・工種・種別・細目</t>
    <rPh sb="0" eb="2">
      <t>ヒモク</t>
    </rPh>
    <rPh sb="3" eb="4">
      <t>コウ</t>
    </rPh>
    <rPh sb="4" eb="5">
      <t>シュ</t>
    </rPh>
    <rPh sb="6" eb="8">
      <t>シュベツ</t>
    </rPh>
    <rPh sb="9" eb="11">
      <t>サイモク</t>
    </rPh>
    <phoneticPr fontId="7"/>
  </si>
  <si>
    <t>数　　　量</t>
    <rPh sb="0" eb="1">
      <t>カズ</t>
    </rPh>
    <rPh sb="4" eb="5">
      <t>リョウ</t>
    </rPh>
    <phoneticPr fontId="7"/>
  </si>
  <si>
    <t>単　位</t>
    <rPh sb="0" eb="1">
      <t>タン</t>
    </rPh>
    <rPh sb="2" eb="3">
      <t>クライ</t>
    </rPh>
    <phoneticPr fontId="7"/>
  </si>
  <si>
    <t>単　　　価</t>
    <rPh sb="0" eb="1">
      <t>タン</t>
    </rPh>
    <rPh sb="4" eb="5">
      <t>アタイ</t>
    </rPh>
    <phoneticPr fontId="7"/>
  </si>
  <si>
    <t>金　　　額</t>
    <rPh sb="0" eb="1">
      <t>キン</t>
    </rPh>
    <rPh sb="4" eb="5">
      <t>ガク</t>
    </rPh>
    <phoneticPr fontId="7"/>
  </si>
  <si>
    <t>備　　　　　　　　考</t>
    <rPh sb="0" eb="1">
      <t>ビン</t>
    </rPh>
    <rPh sb="9" eb="10">
      <t>コウ</t>
    </rPh>
    <phoneticPr fontId="7"/>
  </si>
  <si>
    <t>式</t>
    <rPh sb="0" eb="1">
      <t>シキ</t>
    </rPh>
    <phoneticPr fontId="7"/>
  </si>
  <si>
    <t>頁0-0001/0001</t>
    <rPh sb="0" eb="1">
      <t>ペイジ</t>
    </rPh>
    <phoneticPr fontId="7"/>
  </si>
  <si>
    <t>式</t>
    <rPh sb="0" eb="1">
      <t>シキ</t>
    </rPh>
    <phoneticPr fontId="3"/>
  </si>
  <si>
    <t>契約電力</t>
    <rPh sb="0" eb="2">
      <t>ケイヤク</t>
    </rPh>
    <rPh sb="2" eb="4">
      <t>デンリョク</t>
    </rPh>
    <phoneticPr fontId="3"/>
  </si>
  <si>
    <t>燃料費調整単価</t>
    <rPh sb="0" eb="2">
      <t>ネンリョウ</t>
    </rPh>
    <rPh sb="2" eb="3">
      <t>ヒ</t>
    </rPh>
    <rPh sb="3" eb="5">
      <t>チョウセイ</t>
    </rPh>
    <rPh sb="5" eb="7">
      <t>タンカ</t>
    </rPh>
    <phoneticPr fontId="3"/>
  </si>
  <si>
    <t>再生可能ｴﾈﾙｷﾞｰ発電
促進賦課金単価</t>
    <rPh sb="0" eb="2">
      <t>サイセイ</t>
    </rPh>
    <rPh sb="2" eb="4">
      <t>カノウ</t>
    </rPh>
    <rPh sb="9" eb="11">
      <t>ハツデン</t>
    </rPh>
    <rPh sb="11" eb="12">
      <t xml:space="preserve">
</t>
    </rPh>
    <rPh sb="12" eb="14">
      <t>ソクシン</t>
    </rPh>
    <rPh sb="14" eb="17">
      <t>フカキン</t>
    </rPh>
    <rPh sb="17" eb="19">
      <t>タンカ</t>
    </rPh>
    <phoneticPr fontId="3"/>
  </si>
  <si>
    <t>商号</t>
    <rPh sb="0" eb="2">
      <t>ショウゴウ</t>
    </rPh>
    <phoneticPr fontId="3"/>
  </si>
  <si>
    <t>又は名称</t>
    <rPh sb="0" eb="1">
      <t>マタ</t>
    </rPh>
    <rPh sb="2" eb="4">
      <t>メイショウ</t>
    </rPh>
    <phoneticPr fontId="3"/>
  </si>
  <si>
    <t>※単価は消費税および地方消費税相当額を含みます。</t>
    <rPh sb="1" eb="3">
      <t>タンカ</t>
    </rPh>
    <rPh sb="4" eb="7">
      <t>ショウヒゼイ</t>
    </rPh>
    <rPh sb="10" eb="12">
      <t>チホウ</t>
    </rPh>
    <rPh sb="12" eb="15">
      <t>ショウヒゼイ</t>
    </rPh>
    <rPh sb="15" eb="17">
      <t>ソウトウ</t>
    </rPh>
    <rPh sb="17" eb="18">
      <t>ガク</t>
    </rPh>
    <rPh sb="19" eb="20">
      <t>フク</t>
    </rPh>
    <phoneticPr fontId="3"/>
  </si>
  <si>
    <t>※上記積算内訳書に疑義がある場合は事前に質問書にて連絡すること。</t>
    <phoneticPr fontId="3"/>
  </si>
  <si>
    <t>基本料金
単価※</t>
    <rPh sb="0" eb="2">
      <t>キホン</t>
    </rPh>
    <rPh sb="2" eb="4">
      <t>リョウキン</t>
    </rPh>
    <rPh sb="5" eb="7">
      <t>タンカ</t>
    </rPh>
    <phoneticPr fontId="3"/>
  </si>
  <si>
    <t>重負荷料金部分</t>
    <rPh sb="0" eb="1">
      <t>ジュウ</t>
    </rPh>
    <rPh sb="1" eb="3">
      <t>フカ</t>
    </rPh>
    <rPh sb="3" eb="5">
      <t>リョウキン</t>
    </rPh>
    <rPh sb="5" eb="7">
      <t>ブブン</t>
    </rPh>
    <phoneticPr fontId="3"/>
  </si>
  <si>
    <t>昼間料金部分</t>
    <rPh sb="0" eb="2">
      <t>ヒルマ</t>
    </rPh>
    <rPh sb="2" eb="4">
      <t>リョウキン</t>
    </rPh>
    <rPh sb="4" eb="6">
      <t>ブブン</t>
    </rPh>
    <phoneticPr fontId="3"/>
  </si>
  <si>
    <t>夜間料金部分</t>
    <rPh sb="0" eb="2">
      <t>ヤカン</t>
    </rPh>
    <rPh sb="2" eb="4">
      <t>リョウキン</t>
    </rPh>
    <rPh sb="4" eb="6">
      <t>ブブン</t>
    </rPh>
    <phoneticPr fontId="3"/>
  </si>
  <si>
    <t>市場価格調整単価</t>
    <rPh sb="6" eb="8">
      <t>タンカ</t>
    </rPh>
    <phoneticPr fontId="3"/>
  </si>
  <si>
    <t>N</t>
    <phoneticPr fontId="3"/>
  </si>
  <si>
    <t>Q=N×O-P</t>
    <phoneticPr fontId="3"/>
  </si>
  <si>
    <t>O</t>
    <phoneticPr fontId="3"/>
  </si>
  <si>
    <t>P</t>
    <phoneticPr fontId="3"/>
  </si>
  <si>
    <t>M=J×K-L</t>
    <phoneticPr fontId="3"/>
  </si>
  <si>
    <t>A</t>
    <phoneticPr fontId="3"/>
  </si>
  <si>
    <t>B</t>
    <phoneticPr fontId="3"/>
  </si>
  <si>
    <t>C</t>
    <phoneticPr fontId="3"/>
  </si>
  <si>
    <t>D</t>
    <phoneticPr fontId="3"/>
  </si>
  <si>
    <t>F</t>
    <phoneticPr fontId="3"/>
  </si>
  <si>
    <t>G</t>
    <phoneticPr fontId="3"/>
  </si>
  <si>
    <t>H</t>
    <phoneticPr fontId="3"/>
  </si>
  <si>
    <t>I=F×G-H</t>
    <phoneticPr fontId="3"/>
  </si>
  <si>
    <t>J</t>
    <phoneticPr fontId="3"/>
  </si>
  <si>
    <t>K</t>
    <phoneticPr fontId="3"/>
  </si>
  <si>
    <t>L</t>
    <phoneticPr fontId="3"/>
  </si>
  <si>
    <t>E=A×B×
(185-C)-D</t>
    <phoneticPr fontId="3"/>
  </si>
  <si>
    <t>R</t>
    <phoneticPr fontId="3"/>
  </si>
  <si>
    <t>T</t>
    <phoneticPr fontId="3"/>
  </si>
  <si>
    <t>V</t>
    <phoneticPr fontId="3"/>
  </si>
  <si>
    <t>(kW)</t>
    <phoneticPr fontId="3"/>
  </si>
  <si>
    <t>予定
力率
(%)</t>
    <phoneticPr fontId="3"/>
  </si>
  <si>
    <t>契約
電力
(kW)</t>
    <phoneticPr fontId="3"/>
  </si>
  <si>
    <t>固有
割引額
(円)</t>
    <phoneticPr fontId="3"/>
  </si>
  <si>
    <t>基本料金
(円)</t>
    <phoneticPr fontId="3"/>
  </si>
  <si>
    <t>予定
電力量
(kWh)</t>
    <phoneticPr fontId="3"/>
  </si>
  <si>
    <t>月額
(円)</t>
    <phoneticPr fontId="3"/>
  </si>
  <si>
    <t>燃料費調整額</t>
    <phoneticPr fontId="3"/>
  </si>
  <si>
    <t>市場価格調整額</t>
    <phoneticPr fontId="3"/>
  </si>
  <si>
    <t>再生可能ｴﾈﾙｷﾞｰ発電促進賦課金</t>
    <phoneticPr fontId="3"/>
  </si>
  <si>
    <t>合計金額
(税込)
(円)</t>
    <phoneticPr fontId="3"/>
  </si>
  <si>
    <t>燃料費
調整額
(円)</t>
    <phoneticPr fontId="3"/>
  </si>
  <si>
    <t>市場価格調整額
(円)</t>
    <phoneticPr fontId="3"/>
  </si>
  <si>
    <t>再生可能ｴﾈﾙｷﾞｰ発電促進賦課金
(円)</t>
    <phoneticPr fontId="3"/>
  </si>
  <si>
    <t>(円/kW)</t>
    <phoneticPr fontId="3"/>
  </si>
  <si>
    <t>重負荷</t>
    <phoneticPr fontId="3"/>
  </si>
  <si>
    <t>昼間</t>
    <phoneticPr fontId="3"/>
  </si>
  <si>
    <t>夜間</t>
    <phoneticPr fontId="3"/>
  </si>
  <si>
    <t>(円/kWh)</t>
    <phoneticPr fontId="3"/>
  </si>
  <si>
    <t>電力量料金単価※
(円/kWh)</t>
    <phoneticPr fontId="3"/>
  </si>
  <si>
    <t>単価
(円/kW)</t>
    <phoneticPr fontId="3"/>
  </si>
  <si>
    <r>
      <t xml:space="preserve">単価
</t>
    </r>
    <r>
      <rPr>
        <sz val="9"/>
        <rFont val="ＭＳ 明朝"/>
        <family val="1"/>
        <charset val="128"/>
      </rPr>
      <t>(円/kW)</t>
    </r>
    <phoneticPr fontId="3"/>
  </si>
  <si>
    <r>
      <t xml:space="preserve">単価
</t>
    </r>
    <r>
      <rPr>
        <sz val="9"/>
        <rFont val="ＭＳ 明朝"/>
        <family val="1"/>
        <charset val="128"/>
      </rPr>
      <t>(円/kW)</t>
    </r>
    <phoneticPr fontId="3"/>
  </si>
  <si>
    <t>E+I+M+Q+S+U+W</t>
    <phoneticPr fontId="3"/>
  </si>
  <si>
    <t>入札書積算内訳書　（西宮市津門川ポンプ場で使用する電気の調達）</t>
    <rPh sb="0" eb="2">
      <t>ニュウサツ</t>
    </rPh>
    <rPh sb="2" eb="3">
      <t>ショ</t>
    </rPh>
    <rPh sb="3" eb="5">
      <t>セキサン</t>
    </rPh>
    <rPh sb="5" eb="8">
      <t>ウチワケショ</t>
    </rPh>
    <rPh sb="19" eb="20">
      <t>ジョウ</t>
    </rPh>
    <rPh sb="21" eb="23">
      <t>シヨウ</t>
    </rPh>
    <phoneticPr fontId="3"/>
  </si>
  <si>
    <t>入札書積算内訳書　（西宮市上田南ポンプ場で使用する電気の調達）</t>
    <rPh sb="0" eb="2">
      <t>ニュウサツ</t>
    </rPh>
    <rPh sb="2" eb="3">
      <t>ショ</t>
    </rPh>
    <rPh sb="3" eb="5">
      <t>セキサン</t>
    </rPh>
    <rPh sb="5" eb="8">
      <t>ウチワケショ</t>
    </rPh>
    <rPh sb="19" eb="20">
      <t>ジョウ</t>
    </rPh>
    <rPh sb="21" eb="23">
      <t>シヨウ</t>
    </rPh>
    <phoneticPr fontId="3"/>
  </si>
  <si>
    <t>入札書積算内訳書　（西宮市甲子園中継ポンプ場で使用する電気の調達）</t>
    <rPh sb="0" eb="2">
      <t>ニュウサツ</t>
    </rPh>
    <rPh sb="2" eb="3">
      <t>ショ</t>
    </rPh>
    <rPh sb="3" eb="5">
      <t>セキサン</t>
    </rPh>
    <rPh sb="5" eb="8">
      <t>ウチワケショ</t>
    </rPh>
    <rPh sb="21" eb="22">
      <t>ジョウ</t>
    </rPh>
    <rPh sb="23" eb="25">
      <t>シヨウ</t>
    </rPh>
    <phoneticPr fontId="3"/>
  </si>
  <si>
    <t>入札書積算内訳書　（西宮市久寿川ポンプ場で使用する電気の調達）</t>
    <rPh sb="0" eb="2">
      <t>ニュウサツ</t>
    </rPh>
    <rPh sb="2" eb="3">
      <t>ショ</t>
    </rPh>
    <rPh sb="3" eb="5">
      <t>セキサン</t>
    </rPh>
    <rPh sb="5" eb="8">
      <t>ウチワケショ</t>
    </rPh>
    <rPh sb="19" eb="20">
      <t>ジョウ</t>
    </rPh>
    <rPh sb="21" eb="23">
      <t>シヨウ</t>
    </rPh>
    <phoneticPr fontId="3"/>
  </si>
  <si>
    <t>入札書積算内訳書　（西宮市西宮浜中継ポンプ場で使用する電気の調達）</t>
    <rPh sb="0" eb="2">
      <t>ニュウサツ</t>
    </rPh>
    <rPh sb="2" eb="3">
      <t>ショ</t>
    </rPh>
    <rPh sb="3" eb="5">
      <t>セキサン</t>
    </rPh>
    <rPh sb="5" eb="8">
      <t>ウチワケショ</t>
    </rPh>
    <rPh sb="21" eb="22">
      <t>ジョウ</t>
    </rPh>
    <rPh sb="23" eb="25">
      <t>シヨウ</t>
    </rPh>
    <phoneticPr fontId="3"/>
  </si>
  <si>
    <t>入札書積算内訳書　（西宮市浜ポンプ場で使用する電気の調達）</t>
    <rPh sb="0" eb="2">
      <t>ニュウサツ</t>
    </rPh>
    <rPh sb="2" eb="3">
      <t>ショ</t>
    </rPh>
    <rPh sb="3" eb="5">
      <t>セキサン</t>
    </rPh>
    <rPh sb="5" eb="8">
      <t>ウチワケショ</t>
    </rPh>
    <rPh sb="17" eb="18">
      <t>ジョウ</t>
    </rPh>
    <rPh sb="19" eb="21">
      <t>シヨウ</t>
    </rPh>
    <phoneticPr fontId="3"/>
  </si>
  <si>
    <t>入札書積算内訳書　（西宮市大浜ポンプ場で使用する電気の調達）</t>
    <rPh sb="0" eb="2">
      <t>ニュウサツ</t>
    </rPh>
    <rPh sb="2" eb="3">
      <t>ショ</t>
    </rPh>
    <rPh sb="3" eb="5">
      <t>セキサン</t>
    </rPh>
    <rPh sb="5" eb="8">
      <t>ウチワケショ</t>
    </rPh>
    <rPh sb="13" eb="14">
      <t>オオ</t>
    </rPh>
    <rPh sb="18" eb="19">
      <t>ジョウ</t>
    </rPh>
    <rPh sb="20" eb="22">
      <t>シヨウ</t>
    </rPh>
    <phoneticPr fontId="3"/>
  </si>
  <si>
    <t>大浜ポンプ場</t>
    <rPh sb="0" eb="2">
      <t>オオハマ</t>
    </rPh>
    <rPh sb="5" eb="6">
      <t>ジョウ</t>
    </rPh>
    <phoneticPr fontId="3"/>
  </si>
  <si>
    <t>浜ポンプ場</t>
    <rPh sb="0" eb="1">
      <t>ハマ</t>
    </rPh>
    <rPh sb="4" eb="5">
      <t>ジョウ</t>
    </rPh>
    <phoneticPr fontId="3"/>
  </si>
  <si>
    <t>津門川ポンプ場</t>
    <rPh sb="0" eb="3">
      <t>ツトガワ</t>
    </rPh>
    <rPh sb="6" eb="7">
      <t>ジョウ</t>
    </rPh>
    <phoneticPr fontId="3"/>
  </si>
  <si>
    <t>久寿川ポンプ場</t>
    <rPh sb="0" eb="3">
      <t>クスガワ</t>
    </rPh>
    <rPh sb="6" eb="7">
      <t>ジョウ</t>
    </rPh>
    <phoneticPr fontId="3"/>
  </si>
  <si>
    <t>上田南ポンプ場</t>
    <rPh sb="0" eb="3">
      <t>ウエダミナミ</t>
    </rPh>
    <rPh sb="6" eb="7">
      <t>ジョウ</t>
    </rPh>
    <phoneticPr fontId="3"/>
  </si>
  <si>
    <t>甲子園中継ポンプ場</t>
    <rPh sb="0" eb="5">
      <t>コウシエンチュウケイ</t>
    </rPh>
    <rPh sb="8" eb="9">
      <t>ジョウ</t>
    </rPh>
    <phoneticPr fontId="3"/>
  </si>
  <si>
    <t>西宮浜中継ポンプ場</t>
    <rPh sb="0" eb="5">
      <t>ニシノミヤハマチュウケイ</t>
    </rPh>
    <rPh sb="8" eb="9">
      <t>ジョウ</t>
    </rPh>
    <phoneticPr fontId="3"/>
  </si>
  <si>
    <t>W=(G+K+O)
×V</t>
    <phoneticPr fontId="3"/>
  </si>
  <si>
    <t>U=(G+K+O)
×T</t>
    <phoneticPr fontId="3"/>
  </si>
  <si>
    <t>S=(G+K+O)
×R</t>
    <phoneticPr fontId="3"/>
  </si>
  <si>
    <t>入 札 積 算 内 訳 書</t>
    <rPh sb="0" eb="1">
      <t>ニュウ</t>
    </rPh>
    <rPh sb="2" eb="3">
      <t>サツ</t>
    </rPh>
    <rPh sb="4" eb="5">
      <t>セキ</t>
    </rPh>
    <rPh sb="6" eb="7">
      <t>サン</t>
    </rPh>
    <rPh sb="8" eb="9">
      <t>ウチ</t>
    </rPh>
    <rPh sb="10" eb="11">
      <t>ワケ</t>
    </rPh>
    <rPh sb="12" eb="13">
      <t>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</si>
</sst>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Red]\-#,##0.0000"/>
    <numFmt numFmtId="177" formatCode="0_ "/>
  </numFmts>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b/>
      <sz val="11"/>
      <name val="ＭＳ 明朝"/>
      <family val="1"/>
      <charset val="128"/>
    </font>
    <font>
      <sz val="6"/>
      <name val="ＭＳ Ｐゴシック"/>
      <family val="3"/>
      <charset val="128"/>
    </font>
    <font>
      <sz val="10"/>
      <color theme="1"/>
      <name val="ＭＳ 明朝"/>
      <family val="1"/>
      <charset val="128"/>
    </font>
    <font>
      <sz val="28"/>
      <color theme="1"/>
      <name val="ＭＳ 明朝"/>
      <family val="1"/>
      <charset val="128"/>
    </font>
    <font>
      <sz val="24"/>
      <color theme="1"/>
      <name val="ＭＳ 明朝"/>
      <family val="1"/>
      <charset val="128"/>
    </font>
    <font>
      <sz val="18"/>
      <color theme="1"/>
      <name val="ＭＳ 明朝"/>
      <family val="1"/>
      <charset val="128"/>
    </font>
    <font>
      <b/>
      <sz val="11"/>
      <color indexed="12"/>
      <name val="ＭＳ 明朝"/>
      <family val="1"/>
      <charset val="128"/>
    </font>
    <font>
      <b/>
      <sz val="18"/>
      <name val="ＭＳ 明朝"/>
      <family val="1"/>
      <charset val="128"/>
    </font>
    <font>
      <sz val="8"/>
      <name val="ＭＳ 明朝"/>
      <family val="1"/>
      <charset val="128"/>
    </font>
    <font>
      <sz val="9"/>
      <name val="ＭＳ 明朝"/>
      <family val="1"/>
      <charset val="128"/>
    </font>
    <font>
      <sz val="11"/>
      <color theme="1"/>
      <name val="ＭＳ Ｐゴシック"/>
      <family val="2"/>
      <scheme val="minor"/>
    </font>
    <font>
      <u/>
      <sz val="11"/>
      <color theme="10"/>
      <name val="ＭＳ Ｐゴシック"/>
      <family val="2"/>
      <scheme val="minor"/>
    </font>
    <font>
      <sz val="11"/>
      <color rgb="FFFF0000"/>
      <name val="ＭＳ 明朝"/>
      <family val="1"/>
      <charset val="128"/>
    </font>
    <font>
      <b/>
      <sz val="11"/>
      <color rgb="FFFF0000"/>
      <name val="ＭＳ 明朝"/>
      <family val="1"/>
      <charset val="128"/>
    </font>
  </fonts>
  <fills count="8">
    <fill>
      <patternFill patternType="none"/>
    </fill>
    <fill>
      <patternFill patternType="gray125"/>
    </fill>
    <fill>
      <patternFill patternType="solid">
        <fgColor indexed="43"/>
        <bgColor indexed="64"/>
      </patternFill>
    </fill>
    <fill>
      <patternFill patternType="lightGray">
        <fgColor theme="1" tint="0.499984740745262"/>
        <bgColor indexed="65"/>
      </patternFill>
    </fill>
    <fill>
      <patternFill patternType="solid">
        <fgColor rgb="FFFFFF9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rgb="FFFFFFCC"/>
        <bgColor indexed="64"/>
      </patternFill>
    </fill>
  </fills>
  <borders count="79">
    <border>
      <left/>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dotted">
        <color theme="0" tint="-0.499984740745262"/>
      </right>
      <top style="thin">
        <color theme="0" tint="-0.499984740745262"/>
      </top>
      <bottom/>
      <diagonal/>
    </border>
    <border>
      <left style="dotted">
        <color theme="0" tint="-0.499984740745262"/>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style="thin">
        <color indexed="64"/>
      </right>
      <top style="thin">
        <color theme="0" tint="-0.499984740745262"/>
      </top>
      <bottom/>
      <diagonal/>
    </border>
    <border>
      <left style="dotted">
        <color theme="0" tint="-0.499984740745262"/>
      </left>
      <right/>
      <top/>
      <bottom/>
      <diagonal/>
    </border>
    <border>
      <left style="thin">
        <color theme="0" tint="-0.499984740745262"/>
      </left>
      <right/>
      <top/>
      <bottom/>
      <diagonal/>
    </border>
    <border>
      <left/>
      <right style="thin">
        <color theme="0" tint="-0.499984740745262"/>
      </right>
      <top/>
      <bottom/>
      <diagonal/>
    </border>
    <border>
      <left style="dotted">
        <color theme="0" tint="-0.499984740745262"/>
      </left>
      <right/>
      <top/>
      <bottom style="thin">
        <color theme="0" tint="-0.499984740745262"/>
      </bottom>
      <diagonal/>
    </border>
    <border>
      <left/>
      <right/>
      <top/>
      <bottom style="thin">
        <color theme="0" tint="-0.499984740745262"/>
      </bottom>
      <diagonal/>
    </border>
    <border>
      <left style="thin">
        <color indexed="64"/>
      </left>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style="thin">
        <color indexed="64"/>
      </right>
      <top/>
      <bottom style="thin">
        <color theme="0" tint="-0.499984740745262"/>
      </bottom>
      <diagonal/>
    </border>
    <border>
      <left/>
      <right/>
      <top style="thin">
        <color indexed="64"/>
      </top>
      <bottom style="thin">
        <color theme="0" tint="-0.499984740745262"/>
      </bottom>
      <diagonal/>
    </border>
    <border>
      <left style="thin">
        <color theme="0" tint="-0.499984740745262"/>
      </left>
      <right/>
      <top style="thin">
        <color indexed="64"/>
      </top>
      <bottom/>
      <diagonal/>
    </border>
    <border>
      <left/>
      <right style="thin">
        <color theme="0" tint="-0.499984740745262"/>
      </right>
      <top style="thin">
        <color indexed="64"/>
      </top>
      <bottom/>
      <diagonal/>
    </border>
    <border>
      <left style="thin">
        <color theme="0" tint="-0.499984740745262"/>
      </left>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right style="hair">
        <color indexed="64"/>
      </right>
      <top style="thin">
        <color indexed="64"/>
      </top>
      <bottom style="hair">
        <color indexed="64"/>
      </bottom>
      <diagonal/>
    </border>
    <border>
      <left style="hair">
        <color indexed="64"/>
      </left>
      <right/>
      <top/>
      <bottom/>
      <diagonal/>
    </border>
    <border>
      <left/>
      <right style="thin">
        <color indexed="64"/>
      </right>
      <top style="hair">
        <color indexed="64"/>
      </top>
      <bottom style="hair">
        <color indexed="64"/>
      </bottom>
      <diagonal/>
    </border>
    <border diagonalDown="1">
      <left style="thin">
        <color indexed="64"/>
      </left>
      <right style="hair">
        <color indexed="64"/>
      </right>
      <top style="thin">
        <color indexed="64"/>
      </top>
      <bottom/>
      <diagonal style="hair">
        <color indexed="64"/>
      </diagonal>
    </border>
    <border diagonalDown="1">
      <left style="thin">
        <color indexed="64"/>
      </left>
      <right style="hair">
        <color indexed="64"/>
      </right>
      <top/>
      <bottom/>
      <diagonal style="hair">
        <color indexed="64"/>
      </diagonal>
    </border>
    <border diagonalDown="1">
      <left style="thin">
        <color indexed="64"/>
      </left>
      <right style="hair">
        <color indexed="64"/>
      </right>
      <top/>
      <bottom style="double">
        <color indexed="64"/>
      </bottom>
      <diagonal style="hair">
        <color indexed="64"/>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bottom style="double">
        <color indexed="64"/>
      </bottom>
      <diagonal/>
    </border>
    <border>
      <left style="thin">
        <color indexed="64"/>
      </left>
      <right/>
      <top style="hair">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6" fillId="0" borderId="0" applyFont="0" applyFill="0" applyBorder="0" applyAlignment="0" applyProtection="0">
      <alignment vertical="center"/>
    </xf>
    <xf numFmtId="0" fontId="16" fillId="0" borderId="0"/>
    <xf numFmtId="0" fontId="16" fillId="0" borderId="0"/>
    <xf numFmtId="9" fontId="16" fillId="0" borderId="0" applyFont="0" applyFill="0" applyBorder="0" applyAlignment="0" applyProtection="0">
      <alignment vertical="center"/>
    </xf>
    <xf numFmtId="0" fontId="17" fillId="0" borderId="0" applyNumberFormat="0" applyFill="0" applyBorder="0" applyAlignment="0" applyProtection="0"/>
  </cellStyleXfs>
  <cellXfs count="234">
    <xf numFmtId="0" fontId="0" fillId="0" borderId="0" xfId="0">
      <alignment vertical="center"/>
    </xf>
    <xf numFmtId="0" fontId="8" fillId="0" borderId="0" xfId="0" applyFont="1">
      <alignment vertical="center"/>
    </xf>
    <xf numFmtId="0" fontId="8" fillId="0" borderId="15" xfId="0" applyFont="1" applyBorder="1">
      <alignment vertical="center"/>
    </xf>
    <xf numFmtId="0" fontId="8" fillId="0" borderId="11" xfId="0" applyFont="1" applyBorder="1">
      <alignment vertical="center"/>
    </xf>
    <xf numFmtId="0" fontId="8" fillId="0" borderId="16" xfId="0" applyFont="1" applyBorder="1">
      <alignment vertical="center"/>
    </xf>
    <xf numFmtId="0" fontId="8" fillId="0" borderId="12" xfId="0" applyFont="1" applyBorder="1">
      <alignment vertical="center"/>
    </xf>
    <xf numFmtId="0" fontId="8" fillId="0" borderId="0" xfId="0" applyFont="1" applyBorder="1">
      <alignment vertical="center"/>
    </xf>
    <xf numFmtId="0" fontId="9" fillId="0" borderId="0" xfId="0" applyFont="1" applyBorder="1" applyAlignment="1">
      <alignment vertical="center"/>
    </xf>
    <xf numFmtId="0" fontId="8" fillId="0" borderId="17" xfId="0" applyFont="1" applyBorder="1">
      <alignment vertical="center"/>
    </xf>
    <xf numFmtId="0" fontId="11" fillId="0" borderId="0" xfId="0" applyFont="1" applyBorder="1" applyAlignment="1">
      <alignment vertical="center"/>
    </xf>
    <xf numFmtId="0" fontId="8" fillId="0" borderId="13" xfId="0" applyFont="1" applyBorder="1">
      <alignment vertical="center"/>
    </xf>
    <xf numFmtId="0" fontId="8" fillId="0" borderId="14" xfId="0" applyFont="1" applyBorder="1">
      <alignment vertical="center"/>
    </xf>
    <xf numFmtId="0" fontId="8" fillId="0" borderId="18" xfId="0" applyFont="1" applyBorder="1">
      <alignment vertical="center"/>
    </xf>
    <xf numFmtId="0" fontId="8" fillId="0" borderId="29" xfId="0" applyFont="1" applyBorder="1">
      <alignment vertical="center"/>
    </xf>
    <xf numFmtId="0" fontId="8" fillId="0" borderId="30" xfId="0" applyFont="1" applyBorder="1">
      <alignment vertical="center"/>
    </xf>
    <xf numFmtId="0" fontId="8" fillId="0" borderId="30" xfId="0" applyFont="1" applyBorder="1" applyAlignment="1">
      <alignment vertical="center"/>
    </xf>
    <xf numFmtId="0" fontId="8" fillId="0" borderId="31" xfId="0" applyFont="1" applyBorder="1" applyAlignment="1">
      <alignment vertical="center"/>
    </xf>
    <xf numFmtId="0" fontId="8" fillId="0" borderId="32" xfId="0" applyFont="1" applyBorder="1">
      <alignment vertical="center"/>
    </xf>
    <xf numFmtId="0" fontId="8" fillId="3" borderId="33" xfId="0" applyFont="1" applyFill="1" applyBorder="1">
      <alignment vertical="center"/>
    </xf>
    <xf numFmtId="0" fontId="8" fillId="3" borderId="30" xfId="0" applyFont="1" applyFill="1" applyBorder="1">
      <alignment vertical="center"/>
    </xf>
    <xf numFmtId="0" fontId="8" fillId="3" borderId="34" xfId="0" applyFont="1" applyFill="1" applyBorder="1">
      <alignment vertical="center"/>
    </xf>
    <xf numFmtId="0" fontId="8" fillId="0" borderId="33" xfId="0" applyFont="1" applyBorder="1">
      <alignment vertical="center"/>
    </xf>
    <xf numFmtId="0" fontId="8" fillId="0" borderId="35" xfId="0" applyFont="1" applyBorder="1">
      <alignment vertical="center"/>
    </xf>
    <xf numFmtId="0" fontId="8" fillId="0" borderId="12" xfId="0" applyFont="1" applyBorder="1" applyAlignment="1">
      <alignment horizontal="center" vertical="center"/>
    </xf>
    <xf numFmtId="0" fontId="8" fillId="0" borderId="36" xfId="0" applyFont="1" applyBorder="1">
      <alignment vertical="center"/>
    </xf>
    <xf numFmtId="0" fontId="8" fillId="3" borderId="37" xfId="0" applyFont="1" applyFill="1" applyBorder="1">
      <alignment vertical="center"/>
    </xf>
    <xf numFmtId="0" fontId="8" fillId="3" borderId="0" xfId="0" applyFont="1" applyFill="1" applyBorder="1">
      <alignment vertical="center"/>
    </xf>
    <xf numFmtId="0" fontId="8" fillId="3" borderId="38" xfId="0" applyFont="1" applyFill="1" applyBorder="1">
      <alignment vertical="center"/>
    </xf>
    <xf numFmtId="0" fontId="8" fillId="0" borderId="1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lignment vertical="center"/>
    </xf>
    <xf numFmtId="0" fontId="8" fillId="0" borderId="40" xfId="0" applyFont="1" applyBorder="1">
      <alignment vertical="center"/>
    </xf>
    <xf numFmtId="0" fontId="8" fillId="0" borderId="37" xfId="0" applyFont="1" applyBorder="1">
      <alignment vertical="center"/>
    </xf>
    <xf numFmtId="0" fontId="8" fillId="0" borderId="38" xfId="0" applyFont="1" applyBorder="1">
      <alignment vertical="center"/>
    </xf>
    <xf numFmtId="0" fontId="8" fillId="0" borderId="41" xfId="0" applyFont="1" applyBorder="1">
      <alignment vertical="center"/>
    </xf>
    <xf numFmtId="0" fontId="8" fillId="0" borderId="42" xfId="0" applyFont="1" applyBorder="1" applyAlignment="1">
      <alignment vertical="center"/>
    </xf>
    <xf numFmtId="0" fontId="8" fillId="0" borderId="43" xfId="0" applyFont="1" applyBorder="1">
      <alignment vertical="center"/>
    </xf>
    <xf numFmtId="38" fontId="8" fillId="0" borderId="42" xfId="1" applyFont="1" applyBorder="1" applyAlignment="1">
      <alignment vertical="center"/>
    </xf>
    <xf numFmtId="0" fontId="8" fillId="0" borderId="0" xfId="0" applyFont="1" applyFill="1" applyBorder="1">
      <alignment vertical="center"/>
    </xf>
    <xf numFmtId="0" fontId="8" fillId="3" borderId="37" xfId="0" applyNumberFormat="1" applyFont="1" applyFill="1" applyBorder="1">
      <alignment vertical="center"/>
    </xf>
    <xf numFmtId="0" fontId="8" fillId="0" borderId="37" xfId="0" applyFont="1" applyFill="1" applyBorder="1" applyAlignment="1">
      <alignment horizontal="left" vertical="center"/>
    </xf>
    <xf numFmtId="0" fontId="8" fillId="0" borderId="37" xfId="0" applyFont="1" applyFill="1" applyBorder="1">
      <alignment vertical="center"/>
    </xf>
    <xf numFmtId="0" fontId="8" fillId="0" borderId="40" xfId="0" applyFont="1" applyFill="1" applyBorder="1">
      <alignment vertical="center"/>
    </xf>
    <xf numFmtId="38" fontId="8" fillId="0" borderId="30" xfId="0" applyNumberFormat="1" applyFont="1" applyBorder="1" applyAlignment="1">
      <alignment vertical="center"/>
    </xf>
    <xf numFmtId="0" fontId="8" fillId="0" borderId="29" xfId="0" applyFont="1" applyFill="1" applyBorder="1">
      <alignment vertical="center"/>
    </xf>
    <xf numFmtId="0" fontId="8" fillId="0" borderId="30" xfId="0" applyFont="1" applyFill="1" applyBorder="1">
      <alignment vertical="center"/>
    </xf>
    <xf numFmtId="0" fontId="8" fillId="0" borderId="32" xfId="0" applyFont="1" applyFill="1" applyBorder="1">
      <alignment vertical="center"/>
    </xf>
    <xf numFmtId="0" fontId="8" fillId="0" borderId="12" xfId="0" applyFont="1" applyFill="1" applyBorder="1">
      <alignment vertical="center"/>
    </xf>
    <xf numFmtId="0" fontId="8" fillId="0" borderId="36" xfId="0" applyFont="1" applyFill="1" applyBorder="1">
      <alignment vertical="center"/>
    </xf>
    <xf numFmtId="0" fontId="8" fillId="0" borderId="41" xfId="0" applyFont="1" applyFill="1" applyBorder="1">
      <alignment vertical="center"/>
    </xf>
    <xf numFmtId="0" fontId="8" fillId="0" borderId="39" xfId="0" applyFont="1" applyFill="1" applyBorder="1">
      <alignment vertical="center"/>
    </xf>
    <xf numFmtId="38" fontId="8" fillId="0" borderId="0" xfId="0" applyNumberFormat="1" applyFont="1" applyFill="1" applyBorder="1" applyAlignment="1">
      <alignment vertical="center"/>
    </xf>
    <xf numFmtId="176" fontId="8" fillId="0" borderId="0" xfId="0" applyNumberFormat="1" applyFont="1" applyFill="1" applyBorder="1" applyAlignment="1">
      <alignment vertical="center"/>
    </xf>
    <xf numFmtId="0" fontId="8" fillId="0" borderId="40" xfId="0" applyFont="1" applyFill="1" applyBorder="1" applyAlignment="1">
      <alignment vertical="center"/>
    </xf>
    <xf numFmtId="0" fontId="4" fillId="0" borderId="0" xfId="0" applyFont="1" applyProtection="1">
      <alignment vertical="center"/>
      <protection locked="0"/>
    </xf>
    <xf numFmtId="0" fontId="12" fillId="2" borderId="0" xfId="0" applyFont="1" applyFill="1" applyProtection="1">
      <alignment vertical="center"/>
      <protection locked="0"/>
    </xf>
    <xf numFmtId="0" fontId="6" fillId="0" borderId="0" xfId="0" applyFont="1" applyProtection="1">
      <alignment vertical="center"/>
      <protection locked="0"/>
    </xf>
    <xf numFmtId="0" fontId="4" fillId="0" borderId="0" xfId="0" applyFont="1" applyBorder="1" applyProtection="1">
      <alignment vertical="center"/>
      <protection locked="0"/>
    </xf>
    <xf numFmtId="177" fontId="4" fillId="5" borderId="4" xfId="0" applyNumberFormat="1" applyFont="1" applyFill="1" applyBorder="1" applyAlignment="1" applyProtection="1">
      <alignment horizontal="center" vertical="center" wrapText="1"/>
    </xf>
    <xf numFmtId="38" fontId="4" fillId="5" borderId="10" xfId="1" applyFont="1" applyFill="1" applyBorder="1" applyProtection="1">
      <alignment vertical="center"/>
    </xf>
    <xf numFmtId="38" fontId="4" fillId="5" borderId="1" xfId="1" applyFont="1" applyFill="1" applyBorder="1" applyProtection="1">
      <alignment vertical="center"/>
    </xf>
    <xf numFmtId="40" fontId="4" fillId="5" borderId="1" xfId="1" applyNumberFormat="1" applyFont="1" applyFill="1" applyBorder="1" applyProtection="1">
      <alignment vertical="center"/>
    </xf>
    <xf numFmtId="40" fontId="4" fillId="5" borderId="4" xfId="1" applyNumberFormat="1" applyFont="1" applyFill="1" applyBorder="1" applyProtection="1">
      <alignment vertical="center"/>
    </xf>
    <xf numFmtId="38" fontId="4" fillId="5" borderId="4" xfId="1" applyFont="1" applyFill="1" applyBorder="1" applyProtection="1">
      <alignment vertical="center"/>
    </xf>
    <xf numFmtId="177" fontId="5" fillId="5" borderId="4" xfId="0" applyNumberFormat="1" applyFont="1" applyFill="1" applyBorder="1" applyAlignment="1" applyProtection="1">
      <alignment horizontal="center" vertical="center" wrapText="1"/>
    </xf>
    <xf numFmtId="0" fontId="4" fillId="0" borderId="15" xfId="0" applyFont="1" applyFill="1" applyBorder="1" applyProtection="1">
      <alignment vertical="center"/>
      <protection locked="0"/>
    </xf>
    <xf numFmtId="0" fontId="4" fillId="0" borderId="11" xfId="0" applyFont="1" applyFill="1" applyBorder="1" applyProtection="1">
      <alignment vertical="center"/>
      <protection locked="0"/>
    </xf>
    <xf numFmtId="38" fontId="4" fillId="0" borderId="11" xfId="0" applyNumberFormat="1" applyFont="1" applyFill="1" applyBorder="1" applyProtection="1">
      <alignment vertical="center"/>
      <protection locked="0"/>
    </xf>
    <xf numFmtId="0" fontId="4" fillId="0" borderId="16" xfId="0" applyFont="1" applyFill="1" applyBorder="1" applyProtection="1">
      <alignment vertical="center"/>
      <protection locked="0"/>
    </xf>
    <xf numFmtId="0" fontId="4" fillId="0" borderId="12" xfId="0" applyFont="1" applyFill="1" applyBorder="1" applyProtection="1">
      <alignment vertical="center"/>
      <protection locked="0"/>
    </xf>
    <xf numFmtId="0" fontId="4" fillId="0" borderId="0" xfId="0" applyFont="1" applyFill="1" applyBorder="1" applyProtection="1">
      <alignment vertical="center"/>
      <protection locked="0"/>
    </xf>
    <xf numFmtId="0" fontId="4" fillId="0" borderId="17" xfId="0" applyFont="1" applyFill="1" applyBorder="1" applyProtection="1">
      <alignment vertical="center"/>
      <protection locked="0"/>
    </xf>
    <xf numFmtId="0" fontId="4" fillId="0" borderId="13" xfId="0" applyFont="1" applyFill="1" applyBorder="1" applyProtection="1">
      <alignment vertical="center"/>
      <protection locked="0"/>
    </xf>
    <xf numFmtId="0" fontId="4" fillId="0" borderId="14" xfId="0" applyFont="1" applyFill="1" applyBorder="1" applyProtection="1">
      <alignment vertical="center"/>
      <protection locked="0"/>
    </xf>
    <xf numFmtId="0" fontId="4" fillId="0" borderId="18" xfId="0" applyFont="1" applyFill="1" applyBorder="1" applyProtection="1">
      <alignment vertical="center"/>
      <protection locked="0"/>
    </xf>
    <xf numFmtId="38" fontId="4" fillId="6" borderId="10" xfId="1" applyFont="1" applyFill="1" applyBorder="1" applyAlignment="1" applyProtection="1">
      <alignment vertical="center"/>
      <protection locked="0"/>
    </xf>
    <xf numFmtId="38" fontId="4" fillId="6" borderId="1" xfId="1" applyFont="1" applyFill="1" applyBorder="1" applyProtection="1">
      <alignment vertical="center"/>
      <protection locked="0"/>
    </xf>
    <xf numFmtId="40" fontId="4" fillId="5" borderId="71" xfId="1" applyNumberFormat="1" applyFont="1" applyFill="1" applyBorder="1" applyProtection="1">
      <alignment vertical="center"/>
    </xf>
    <xf numFmtId="38" fontId="4" fillId="5" borderId="71" xfId="1" applyFont="1" applyFill="1" applyBorder="1" applyProtection="1">
      <alignment vertical="center"/>
    </xf>
    <xf numFmtId="38" fontId="4" fillId="5" borderId="3" xfId="1" applyFont="1" applyFill="1" applyBorder="1" applyProtection="1">
      <alignment vertical="center"/>
    </xf>
    <xf numFmtId="38" fontId="4" fillId="5" borderId="8" xfId="1" applyFont="1" applyFill="1" applyBorder="1" applyProtection="1">
      <alignment vertical="center"/>
    </xf>
    <xf numFmtId="40" fontId="4" fillId="5" borderId="71" xfId="1" applyNumberFormat="1" applyFont="1" applyFill="1" applyBorder="1" applyAlignment="1" applyProtection="1">
      <alignment vertical="center" shrinkToFit="1"/>
    </xf>
    <xf numFmtId="40" fontId="4" fillId="5" borderId="1" xfId="1" applyNumberFormat="1" applyFont="1" applyFill="1" applyBorder="1" applyAlignment="1" applyProtection="1">
      <alignment vertical="center" shrinkToFit="1"/>
    </xf>
    <xf numFmtId="40" fontId="4" fillId="5" borderId="3" xfId="1" applyNumberFormat="1" applyFont="1" applyFill="1" applyBorder="1" applyAlignment="1" applyProtection="1">
      <alignment vertical="center" shrinkToFit="1"/>
    </xf>
    <xf numFmtId="40" fontId="4" fillId="5" borderId="8" xfId="1" applyNumberFormat="1" applyFont="1" applyFill="1" applyBorder="1" applyAlignment="1" applyProtection="1">
      <alignment vertical="center" shrinkToFit="1"/>
    </xf>
    <xf numFmtId="40" fontId="4" fillId="5" borderId="10" xfId="1" applyNumberFormat="1" applyFont="1" applyFill="1" applyBorder="1" applyAlignment="1" applyProtection="1">
      <alignment vertical="center" shrinkToFit="1"/>
    </xf>
    <xf numFmtId="0" fontId="4" fillId="5" borderId="72" xfId="0" applyFont="1" applyFill="1" applyBorder="1" applyProtection="1">
      <alignment vertical="center"/>
    </xf>
    <xf numFmtId="0" fontId="4" fillId="5" borderId="74" xfId="0" applyFont="1" applyFill="1" applyBorder="1" applyProtection="1">
      <alignment vertical="center"/>
    </xf>
    <xf numFmtId="38" fontId="4" fillId="6" borderId="71" xfId="1" applyFont="1" applyFill="1" applyBorder="1" applyAlignment="1" applyProtection="1">
      <alignment vertical="center"/>
      <protection locked="0"/>
    </xf>
    <xf numFmtId="38" fontId="4" fillId="6" borderId="71" xfId="1" applyFont="1" applyFill="1" applyBorder="1" applyProtection="1">
      <alignment vertical="center"/>
      <protection locked="0"/>
    </xf>
    <xf numFmtId="38" fontId="4" fillId="6" borderId="77" xfId="1" applyFont="1" applyFill="1" applyBorder="1" applyAlignment="1" applyProtection="1">
      <alignment vertical="center"/>
      <protection locked="0"/>
    </xf>
    <xf numFmtId="40" fontId="4" fillId="5" borderId="4" xfId="1" applyNumberFormat="1" applyFont="1" applyFill="1" applyBorder="1" applyAlignment="1" applyProtection="1">
      <alignment vertical="center" shrinkToFit="1"/>
    </xf>
    <xf numFmtId="38" fontId="4" fillId="6" borderId="4" xfId="1" applyFont="1" applyFill="1" applyBorder="1" applyProtection="1">
      <alignment vertical="center"/>
      <protection locked="0"/>
    </xf>
    <xf numFmtId="38" fontId="4" fillId="5" borderId="77" xfId="1" applyFont="1" applyFill="1" applyBorder="1" applyProtection="1">
      <alignment vertical="center"/>
    </xf>
    <xf numFmtId="0" fontId="8" fillId="0" borderId="32" xfId="0" applyFont="1" applyBorder="1" applyAlignment="1">
      <alignment vertical="center"/>
    </xf>
    <xf numFmtId="0" fontId="8" fillId="0" borderId="37"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42" xfId="0" applyFont="1" applyBorder="1" applyAlignment="1">
      <alignment horizontal="center" vertical="center"/>
    </xf>
    <xf numFmtId="38" fontId="8" fillId="4" borderId="42" xfId="1" applyFont="1" applyFill="1" applyBorder="1" applyAlignment="1">
      <alignment vertical="center"/>
    </xf>
    <xf numFmtId="0" fontId="8" fillId="0" borderId="42" xfId="0" applyFont="1" applyBorder="1" applyAlignment="1">
      <alignment horizontal="center" vertical="center"/>
    </xf>
    <xf numFmtId="0" fontId="4" fillId="0" borderId="0" xfId="0" applyFont="1" applyProtection="1">
      <alignment vertical="center"/>
    </xf>
    <xf numFmtId="0" fontId="4" fillId="0" borderId="0" xfId="0" applyFont="1" applyBorder="1" applyProtection="1">
      <alignment vertical="center"/>
    </xf>
    <xf numFmtId="0" fontId="13" fillId="0" borderId="0" xfId="0" applyFont="1" applyProtection="1">
      <alignment vertical="center"/>
    </xf>
    <xf numFmtId="0" fontId="4" fillId="0" borderId="65" xfId="0" applyFont="1" applyFill="1" applyBorder="1" applyProtection="1">
      <alignment vertical="center"/>
    </xf>
    <xf numFmtId="0" fontId="4" fillId="0" borderId="15" xfId="0" applyFont="1" applyFill="1" applyBorder="1" applyProtection="1">
      <alignment vertical="center"/>
    </xf>
    <xf numFmtId="0" fontId="4" fillId="0" borderId="11" xfId="0" applyFont="1" applyFill="1" applyBorder="1" applyProtection="1">
      <alignment vertical="center"/>
    </xf>
    <xf numFmtId="0" fontId="4" fillId="0" borderId="16" xfId="0" applyFont="1" applyFill="1" applyBorder="1" applyProtection="1">
      <alignment vertical="center"/>
    </xf>
    <xf numFmtId="0" fontId="4" fillId="0" borderId="0" xfId="0" applyFont="1" applyFill="1" applyBorder="1" applyProtection="1">
      <alignment vertical="center"/>
    </xf>
    <xf numFmtId="0" fontId="4" fillId="0" borderId="12" xfId="0" applyFont="1" applyFill="1" applyBorder="1" applyProtection="1">
      <alignment vertical="center"/>
    </xf>
    <xf numFmtId="0" fontId="4" fillId="0" borderId="17" xfId="0" applyFont="1" applyFill="1" applyBorder="1" applyProtection="1">
      <alignment vertical="center"/>
    </xf>
    <xf numFmtId="0" fontId="4" fillId="0" borderId="1" xfId="0" applyFont="1" applyBorder="1" applyAlignment="1" applyProtection="1">
      <alignment horizontal="center" vertical="center"/>
    </xf>
    <xf numFmtId="0" fontId="4" fillId="0" borderId="13" xfId="0" applyFont="1" applyFill="1" applyBorder="1" applyProtection="1">
      <alignment vertical="center"/>
    </xf>
    <xf numFmtId="0" fontId="4" fillId="0" borderId="14" xfId="0" applyFont="1" applyFill="1" applyBorder="1" applyProtection="1">
      <alignment vertical="center"/>
    </xf>
    <xf numFmtId="0" fontId="4" fillId="0" borderId="18" xfId="0" applyFont="1" applyFill="1" applyBorder="1" applyProtection="1">
      <alignment vertical="center"/>
    </xf>
    <xf numFmtId="0" fontId="4" fillId="0" borderId="14" xfId="0" applyFont="1" applyBorder="1" applyProtection="1">
      <alignment vertical="center"/>
    </xf>
    <xf numFmtId="177" fontId="4" fillId="0" borderId="4" xfId="0" applyNumberFormat="1" applyFont="1" applyBorder="1" applyAlignment="1" applyProtection="1">
      <alignment horizontal="center" vertical="center"/>
    </xf>
    <xf numFmtId="177" fontId="4" fillId="0" borderId="4" xfId="0" applyNumberFormat="1" applyFont="1" applyFill="1" applyBorder="1" applyAlignment="1" applyProtection="1">
      <alignment horizontal="center" vertical="center"/>
    </xf>
    <xf numFmtId="177" fontId="14" fillId="0" borderId="4" xfId="0" applyNumberFormat="1" applyFont="1" applyBorder="1" applyAlignment="1" applyProtection="1">
      <alignment horizontal="center" vertical="center" wrapText="1"/>
    </xf>
    <xf numFmtId="177" fontId="5" fillId="0" borderId="4" xfId="0" applyNumberFormat="1" applyFont="1" applyBorder="1" applyAlignment="1" applyProtection="1">
      <alignment horizontal="center" vertical="center"/>
    </xf>
    <xf numFmtId="0" fontId="4" fillId="0" borderId="75" xfId="0" applyFont="1" applyBorder="1" applyAlignment="1" applyProtection="1">
      <alignment horizontal="center" vertical="center"/>
    </xf>
    <xf numFmtId="40" fontId="4" fillId="0" borderId="71" xfId="0" applyNumberFormat="1" applyFont="1" applyBorder="1" applyAlignment="1" applyProtection="1">
      <alignment vertical="center" shrinkToFit="1"/>
    </xf>
    <xf numFmtId="38" fontId="18" fillId="0" borderId="71" xfId="1" applyFont="1" applyFill="1" applyBorder="1" applyAlignment="1" applyProtection="1">
      <alignment vertical="center"/>
    </xf>
    <xf numFmtId="40" fontId="4" fillId="0" borderId="71" xfId="1" applyNumberFormat="1" applyFont="1" applyFill="1" applyBorder="1" applyAlignment="1" applyProtection="1">
      <alignment vertical="center" shrinkToFit="1"/>
    </xf>
    <xf numFmtId="40" fontId="4" fillId="0" borderId="71" xfId="1" applyNumberFormat="1" applyFont="1" applyBorder="1" applyAlignment="1" applyProtection="1">
      <alignment vertical="center" shrinkToFit="1"/>
    </xf>
    <xf numFmtId="38" fontId="18" fillId="0" borderId="71" xfId="1" applyFont="1" applyFill="1" applyBorder="1" applyProtection="1">
      <alignment vertical="center"/>
    </xf>
    <xf numFmtId="0" fontId="4" fillId="0" borderId="5" xfId="0" applyFont="1" applyBorder="1" applyAlignment="1" applyProtection="1">
      <alignment horizontal="center" vertical="center"/>
    </xf>
    <xf numFmtId="40" fontId="4" fillId="0" borderId="1" xfId="0" applyNumberFormat="1" applyFont="1" applyBorder="1" applyAlignment="1" applyProtection="1">
      <alignment vertical="center" shrinkToFit="1"/>
    </xf>
    <xf numFmtId="38" fontId="18" fillId="0" borderId="1" xfId="1" applyFont="1" applyFill="1" applyBorder="1" applyAlignment="1" applyProtection="1">
      <alignment vertical="center"/>
    </xf>
    <xf numFmtId="40" fontId="4" fillId="0" borderId="10" xfId="1" applyNumberFormat="1" applyFont="1" applyFill="1" applyBorder="1" applyAlignment="1" applyProtection="1">
      <alignment vertical="center" shrinkToFit="1"/>
    </xf>
    <xf numFmtId="40" fontId="4" fillId="0" borderId="10" xfId="1" applyNumberFormat="1" applyFont="1" applyBorder="1" applyAlignment="1" applyProtection="1">
      <alignment vertical="center" shrinkToFit="1"/>
    </xf>
    <xf numFmtId="38" fontId="18" fillId="0" borderId="1" xfId="1" applyFont="1" applyFill="1" applyBorder="1" applyProtection="1">
      <alignment vertical="center"/>
    </xf>
    <xf numFmtId="40" fontId="4" fillId="0" borderId="1" xfId="1" applyNumberFormat="1" applyFont="1" applyBorder="1" applyAlignment="1" applyProtection="1">
      <alignment vertical="center" shrinkToFit="1"/>
    </xf>
    <xf numFmtId="40" fontId="4" fillId="0" borderId="19" xfId="1" applyNumberFormat="1" applyFont="1" applyBorder="1" applyAlignment="1" applyProtection="1">
      <alignment vertical="center" shrinkToFit="1"/>
    </xf>
    <xf numFmtId="38" fontId="18" fillId="0" borderId="19" xfId="1" applyFont="1" applyFill="1" applyBorder="1" applyProtection="1">
      <alignment vertical="center"/>
    </xf>
    <xf numFmtId="0" fontId="4" fillId="0" borderId="76" xfId="0" applyFont="1" applyBorder="1" applyAlignment="1" applyProtection="1">
      <alignment horizontal="center" vertical="center"/>
    </xf>
    <xf numFmtId="40" fontId="4" fillId="0" borderId="4" xfId="0" applyNumberFormat="1" applyFont="1" applyBorder="1" applyAlignment="1" applyProtection="1">
      <alignment vertical="center" shrinkToFit="1"/>
    </xf>
    <xf numFmtId="38" fontId="18" fillId="0" borderId="4" xfId="1" applyFont="1" applyFill="1" applyBorder="1" applyAlignment="1" applyProtection="1">
      <alignment vertical="center"/>
    </xf>
    <xf numFmtId="40" fontId="4" fillId="0" borderId="77" xfId="1" applyNumberFormat="1" applyFont="1" applyFill="1" applyBorder="1" applyAlignment="1" applyProtection="1">
      <alignment vertical="center" shrinkToFit="1"/>
    </xf>
    <xf numFmtId="40" fontId="4" fillId="0" borderId="77" xfId="1" applyNumberFormat="1" applyFont="1" applyBorder="1" applyAlignment="1" applyProtection="1">
      <alignment vertical="center" shrinkToFit="1"/>
    </xf>
    <xf numFmtId="38" fontId="18" fillId="0" borderId="4" xfId="1" applyFont="1" applyFill="1" applyBorder="1" applyProtection="1">
      <alignment vertical="center"/>
    </xf>
    <xf numFmtId="0" fontId="4" fillId="0" borderId="73" xfId="0" applyFont="1" applyBorder="1" applyAlignment="1" applyProtection="1">
      <alignment horizontal="center" vertical="center"/>
    </xf>
    <xf numFmtId="0" fontId="4" fillId="0" borderId="72" xfId="0" applyFont="1" applyBorder="1" applyProtection="1">
      <alignment vertical="center"/>
    </xf>
    <xf numFmtId="38" fontId="4" fillId="0" borderId="72" xfId="0" applyNumberFormat="1" applyFont="1" applyBorder="1" applyProtection="1">
      <alignment vertical="center"/>
    </xf>
    <xf numFmtId="38" fontId="4" fillId="0" borderId="72" xfId="0" applyNumberFormat="1" applyFont="1" applyBorder="1" applyAlignment="1" applyProtection="1">
      <alignment vertical="center" shrinkToFit="1"/>
    </xf>
    <xf numFmtId="38" fontId="18" fillId="0" borderId="10" xfId="1" applyFont="1" applyFill="1" applyBorder="1" applyProtection="1">
      <alignment vertical="center"/>
    </xf>
    <xf numFmtId="0" fontId="8" fillId="0" borderId="11" xfId="0" applyFont="1" applyBorder="1" applyAlignment="1">
      <alignment horizontal="right" vertical="center"/>
    </xf>
    <xf numFmtId="2" fontId="6" fillId="7" borderId="3" xfId="0" applyNumberFormat="1" applyFont="1" applyFill="1" applyBorder="1" applyAlignment="1" applyProtection="1">
      <alignment horizontal="center" vertical="center"/>
      <protection locked="0"/>
    </xf>
    <xf numFmtId="0" fontId="8" fillId="0" borderId="37" xfId="0" applyFont="1" applyBorder="1" applyAlignment="1">
      <alignment horizontal="center" vertical="center"/>
    </xf>
    <xf numFmtId="0" fontId="8" fillId="0" borderId="0" xfId="0" applyFont="1" applyBorder="1" applyAlignment="1">
      <alignment horizontal="center" vertical="center"/>
    </xf>
    <xf numFmtId="0" fontId="8" fillId="0" borderId="42" xfId="0" applyFont="1" applyBorder="1" applyAlignment="1">
      <alignment horizontal="left" vertical="center" indent="1"/>
    </xf>
    <xf numFmtId="0" fontId="8" fillId="0" borderId="40" xfId="0" applyFont="1" applyBorder="1" applyAlignment="1">
      <alignment horizontal="left" vertical="center" indent="1"/>
    </xf>
    <xf numFmtId="0" fontId="8" fillId="0" borderId="44" xfId="0" applyFont="1" applyBorder="1" applyAlignment="1">
      <alignment horizontal="left" vertical="center" indent="1"/>
    </xf>
    <xf numFmtId="0" fontId="8" fillId="0" borderId="15" xfId="0" applyFont="1" applyBorder="1" applyAlignment="1">
      <alignment horizontal="center" vertical="center"/>
    </xf>
    <xf numFmtId="0" fontId="8" fillId="0" borderId="11"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5" xfId="0" applyFont="1" applyBorder="1" applyAlignment="1">
      <alignment horizontal="center" vertical="center"/>
    </xf>
    <xf numFmtId="0" fontId="8" fillId="0" borderId="49" xfId="0" applyFont="1" applyBorder="1" applyAlignment="1">
      <alignment horizontal="center" vertical="center"/>
    </xf>
    <xf numFmtId="0" fontId="10" fillId="0" borderId="0" xfId="0" applyFont="1" applyBorder="1" applyAlignment="1">
      <alignment horizontal="center" vertical="center"/>
    </xf>
    <xf numFmtId="0" fontId="8" fillId="0" borderId="16" xfId="0" applyFont="1" applyBorder="1" applyAlignment="1">
      <alignment horizontal="center" vertical="center"/>
    </xf>
    <xf numFmtId="40" fontId="4" fillId="0" borderId="25" xfId="1" applyNumberFormat="1" applyFont="1" applyBorder="1" applyAlignment="1" applyProtection="1">
      <alignment vertical="center" shrinkToFit="1"/>
    </xf>
    <xf numFmtId="40" fontId="4" fillId="0" borderId="63" xfId="1" applyNumberFormat="1" applyFont="1" applyBorder="1" applyAlignment="1" applyProtection="1">
      <alignment vertical="center" shrinkToFit="1"/>
    </xf>
    <xf numFmtId="40" fontId="4" fillId="0" borderId="52" xfId="1" applyNumberFormat="1" applyFont="1" applyBorder="1" applyAlignment="1" applyProtection="1">
      <alignment vertical="center" shrinkToFit="1"/>
    </xf>
    <xf numFmtId="40" fontId="4" fillId="0" borderId="56" xfId="1" applyNumberFormat="1" applyFont="1" applyBorder="1" applyAlignment="1" applyProtection="1">
      <alignment vertical="center" shrinkToFit="1"/>
    </xf>
    <xf numFmtId="40" fontId="4" fillId="0" borderId="57" xfId="1" applyNumberFormat="1" applyFont="1" applyBorder="1" applyAlignment="1" applyProtection="1">
      <alignment vertical="center" shrinkToFit="1"/>
    </xf>
    <xf numFmtId="40" fontId="4" fillId="0" borderId="58" xfId="1" applyNumberFormat="1" applyFont="1" applyBorder="1" applyAlignment="1" applyProtection="1">
      <alignment vertical="center" shrinkToFit="1"/>
    </xf>
    <xf numFmtId="40" fontId="4" fillId="4" borderId="59" xfId="0" applyNumberFormat="1" applyFont="1" applyFill="1" applyBorder="1" applyProtection="1">
      <alignment vertical="center"/>
    </xf>
    <xf numFmtId="40" fontId="4" fillId="4" borderId="60" xfId="0" applyNumberFormat="1" applyFont="1" applyFill="1" applyBorder="1" applyProtection="1">
      <alignment vertical="center"/>
    </xf>
    <xf numFmtId="40" fontId="4" fillId="4" borderId="61" xfId="0" applyNumberFormat="1" applyFont="1" applyFill="1" applyBorder="1" applyProtection="1">
      <alignment vertical="center"/>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4" fillId="0" borderId="19" xfId="0" applyFont="1" applyBorder="1" applyAlignment="1" applyProtection="1">
      <alignment horizontal="center" vertical="center"/>
    </xf>
    <xf numFmtId="177" fontId="5" fillId="0" borderId="56" xfId="0" applyNumberFormat="1" applyFont="1" applyBorder="1" applyAlignment="1" applyProtection="1">
      <alignment horizontal="center" vertical="center" wrapText="1"/>
    </xf>
    <xf numFmtId="177" fontId="5" fillId="0" borderId="57" xfId="0" applyNumberFormat="1" applyFont="1" applyBorder="1" applyAlignment="1" applyProtection="1">
      <alignment horizontal="center" vertical="center" wrapText="1"/>
    </xf>
    <xf numFmtId="177" fontId="5" fillId="0" borderId="58" xfId="0" applyNumberFormat="1" applyFont="1" applyBorder="1" applyAlignment="1" applyProtection="1">
      <alignment horizontal="center" vertical="center" wrapText="1"/>
    </xf>
    <xf numFmtId="38" fontId="18" fillId="0" borderId="71" xfId="1" applyFont="1" applyFill="1" applyBorder="1" applyAlignment="1" applyProtection="1">
      <alignment horizontal="center" vertical="center"/>
    </xf>
    <xf numFmtId="38" fontId="18" fillId="0" borderId="1" xfId="1" applyFont="1" applyFill="1" applyBorder="1" applyAlignment="1" applyProtection="1">
      <alignment horizontal="center" vertical="center"/>
    </xf>
    <xf numFmtId="38" fontId="18" fillId="0" borderId="4" xfId="1" applyFont="1" applyFill="1" applyBorder="1" applyAlignment="1" applyProtection="1">
      <alignment horizontal="center" vertical="center"/>
    </xf>
    <xf numFmtId="40" fontId="4" fillId="0" borderId="68" xfId="1" applyNumberFormat="1" applyFont="1" applyBorder="1" applyAlignment="1" applyProtection="1">
      <alignment vertical="center" shrinkToFit="1"/>
    </xf>
    <xf numFmtId="40" fontId="4" fillId="0" borderId="69" xfId="1" applyNumberFormat="1" applyFont="1" applyBorder="1" applyAlignment="1" applyProtection="1">
      <alignment vertical="center" shrinkToFit="1"/>
    </xf>
    <xf numFmtId="40" fontId="4" fillId="0" borderId="70" xfId="1" applyNumberFormat="1" applyFont="1" applyBorder="1" applyAlignment="1" applyProtection="1">
      <alignment vertical="center" shrinkToFit="1"/>
    </xf>
    <xf numFmtId="0" fontId="4" fillId="0" borderId="19"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4" fillId="0" borderId="51"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5" borderId="19" xfId="0" applyFont="1" applyFill="1" applyBorder="1" applyAlignment="1" applyProtection="1">
      <alignment horizontal="center" vertical="center" wrapText="1"/>
    </xf>
    <xf numFmtId="0" fontId="4" fillId="5" borderId="23" xfId="0" applyFont="1" applyFill="1" applyBorder="1" applyAlignment="1" applyProtection="1">
      <alignment horizontal="center" vertical="center" wrapText="1" shrinkToFit="1"/>
    </xf>
    <xf numFmtId="0" fontId="4" fillId="5" borderId="50" xfId="0" applyFont="1" applyFill="1" applyBorder="1" applyAlignment="1" applyProtection="1">
      <alignment horizontal="center" vertical="center" wrapText="1" shrinkToFit="1"/>
    </xf>
    <xf numFmtId="0" fontId="4" fillId="0" borderId="19"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53" xfId="0" applyFont="1" applyBorder="1" applyAlignment="1" applyProtection="1">
      <alignment horizontal="center" vertical="center"/>
    </xf>
    <xf numFmtId="0" fontId="4" fillId="0" borderId="54" xfId="0" applyFont="1" applyBorder="1" applyAlignment="1" applyProtection="1">
      <alignment horizontal="center" vertical="center"/>
    </xf>
    <xf numFmtId="0" fontId="4" fillId="0" borderId="55"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62" xfId="0" applyFont="1" applyBorder="1" applyAlignment="1" applyProtection="1">
      <alignment horizontal="center" vertical="center"/>
    </xf>
    <xf numFmtId="0" fontId="4" fillId="0" borderId="50" xfId="0" applyFont="1" applyBorder="1" applyAlignment="1" applyProtection="1">
      <alignment horizontal="center" vertical="center"/>
    </xf>
    <xf numFmtId="0" fontId="4" fillId="5" borderId="8" xfId="0" applyFont="1" applyFill="1" applyBorder="1" applyAlignment="1" applyProtection="1">
      <alignment horizontal="center" vertical="center"/>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5" fillId="0" borderId="19" xfId="0" applyFont="1" applyBorder="1" applyAlignment="1" applyProtection="1">
      <alignment horizontal="center" vertical="center"/>
    </xf>
    <xf numFmtId="0" fontId="4" fillId="5" borderId="25" xfId="0" applyFont="1" applyFill="1" applyBorder="1" applyAlignment="1" applyProtection="1">
      <alignment horizontal="center" vertical="center"/>
    </xf>
    <xf numFmtId="0" fontId="4" fillId="5" borderId="52" xfId="0" applyFont="1" applyFill="1" applyBorder="1" applyAlignment="1" applyProtection="1">
      <alignment horizontal="center" vertical="center"/>
    </xf>
    <xf numFmtId="38" fontId="19" fillId="0" borderId="78" xfId="1" applyFont="1" applyFill="1" applyBorder="1" applyAlignment="1" applyProtection="1">
      <alignment horizontal="center" vertical="center"/>
    </xf>
    <xf numFmtId="38" fontId="19" fillId="0" borderId="28" xfId="1" applyFont="1" applyFill="1" applyBorder="1" applyAlignment="1" applyProtection="1">
      <alignment horizontal="center" vertical="center"/>
    </xf>
    <xf numFmtId="2" fontId="6" fillId="7" borderId="3" xfId="0" applyNumberFormat="1" applyFont="1" applyFill="1" applyBorder="1" applyAlignment="1" applyProtection="1">
      <alignment horizontal="center" vertical="center"/>
      <protection locked="0"/>
    </xf>
    <xf numFmtId="2" fontId="6" fillId="7" borderId="24" xfId="0" applyNumberFormat="1" applyFont="1" applyFill="1" applyBorder="1" applyAlignment="1" applyProtection="1">
      <alignment horizontal="center" vertical="center"/>
      <protection locked="0"/>
    </xf>
    <xf numFmtId="2" fontId="6" fillId="7" borderId="28" xfId="0" applyNumberFormat="1" applyFont="1" applyFill="1" applyBorder="1" applyAlignment="1" applyProtection="1">
      <alignment horizontal="center" vertical="center"/>
      <protection locked="0"/>
    </xf>
    <xf numFmtId="2" fontId="6" fillId="7" borderId="64" xfId="0" applyNumberFormat="1" applyFont="1" applyFill="1" applyBorder="1" applyAlignment="1" applyProtection="1">
      <alignment horizontal="center" vertical="center"/>
      <protection locked="0"/>
    </xf>
    <xf numFmtId="0" fontId="4" fillId="5" borderId="67" xfId="0" applyFont="1" applyFill="1" applyBorder="1" applyAlignment="1" applyProtection="1">
      <alignment horizontal="center" vertical="center"/>
    </xf>
    <xf numFmtId="0" fontId="4" fillId="5" borderId="66" xfId="0" applyFont="1" applyFill="1" applyBorder="1" applyAlignment="1" applyProtection="1">
      <alignment horizontal="center" vertical="center"/>
    </xf>
    <xf numFmtId="0" fontId="4" fillId="0" borderId="5" xfId="0" applyFont="1" applyBorder="1" applyAlignment="1" applyProtection="1">
      <alignment horizontal="center" vertical="center"/>
    </xf>
    <xf numFmtId="0" fontId="4" fillId="0" borderId="63" xfId="0" applyFont="1" applyBorder="1" applyAlignment="1" applyProtection="1">
      <alignment horizontal="center" vertical="center"/>
    </xf>
    <xf numFmtId="0" fontId="4" fillId="5" borderId="1" xfId="0" applyFont="1" applyFill="1" applyBorder="1" applyAlignment="1" applyProtection="1">
      <alignment horizontal="center" vertical="center"/>
    </xf>
    <xf numFmtId="0" fontId="4" fillId="5" borderId="26" xfId="0" applyFont="1" applyFill="1" applyBorder="1" applyAlignment="1" applyProtection="1">
      <alignment horizontal="center" vertical="center"/>
    </xf>
    <xf numFmtId="0" fontId="5" fillId="5" borderId="8" xfId="0" applyFont="1" applyFill="1" applyBorder="1" applyAlignment="1" applyProtection="1">
      <alignment horizontal="center" vertical="center" wrapText="1"/>
    </xf>
    <xf numFmtId="0" fontId="5" fillId="5" borderId="9"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wrapText="1"/>
    </xf>
    <xf numFmtId="0" fontId="4" fillId="0" borderId="21"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38" fontId="19" fillId="0" borderId="6" xfId="1" applyFont="1" applyFill="1" applyBorder="1" applyAlignment="1" applyProtection="1">
      <alignment horizontal="center" vertical="center"/>
    </xf>
    <xf numFmtId="38" fontId="19" fillId="0" borderId="3" xfId="1" applyFont="1" applyFill="1" applyBorder="1" applyAlignment="1" applyProtection="1">
      <alignment horizontal="center" vertical="center"/>
    </xf>
  </cellXfs>
  <cellStyles count="8">
    <cellStyle name="パーセント 2" xfId="6"/>
    <cellStyle name="ハイパーリンク 2" xfId="7"/>
    <cellStyle name="桁区切り" xfId="1" builtinId="6"/>
    <cellStyle name="桁区切り 2" xfId="3"/>
    <cellStyle name="標準" xfId="0" builtinId="0"/>
    <cellStyle name="標準 2" xfId="2"/>
    <cellStyle name="標準 2 2" xfId="5"/>
    <cellStyle name="標準 3" xfId="4"/>
  </cellStyles>
  <dxfs count="0"/>
  <tableStyles count="0" defaultTableStyle="TableStyleMedium9" defaultPivotStyle="PivotStyleLight16"/>
  <colors>
    <mruColors>
      <color rgb="FFFFFFCC"/>
      <color rgb="FFFFFF99"/>
      <color rgb="FFFFFF66"/>
      <color rgb="FFCCFFCC"/>
      <color rgb="FFFF3737"/>
      <color rgb="FFFFFF00"/>
      <color rgb="FFFFCCFF"/>
      <color rgb="FF99FF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CT42"/>
  <sheetViews>
    <sheetView showZeros="0" tabSelected="1" view="pageBreakPreview" zoomScale="70" zoomScaleNormal="70" zoomScaleSheetLayoutView="70" workbookViewId="0"/>
  </sheetViews>
  <sheetFormatPr defaultColWidth="9" defaultRowHeight="12" x14ac:dyDescent="0.2"/>
  <cols>
    <col min="1" max="48" width="1" style="1" customWidth="1"/>
    <col min="49" max="49" width="11" style="1" customWidth="1"/>
    <col min="50" max="52" width="1" style="1" customWidth="1"/>
    <col min="53" max="53" width="10" style="1" customWidth="1"/>
    <col min="54" max="54" width="12.88671875" style="1" customWidth="1"/>
    <col min="55" max="58" width="1" style="1" customWidth="1"/>
    <col min="59" max="59" width="14" style="1" customWidth="1"/>
    <col min="60" max="98" width="1" style="1" customWidth="1"/>
    <col min="99" max="16384" width="9" style="1"/>
  </cols>
  <sheetData>
    <row r="1" spans="1:98" ht="12.75" customHeight="1" x14ac:dyDescent="0.2">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146"/>
      <c r="CR1" s="3"/>
      <c r="CS1" s="3"/>
      <c r="CT1" s="4"/>
    </row>
    <row r="2" spans="1:98" ht="12.75" customHeight="1" x14ac:dyDescent="0.2">
      <c r="A2" s="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U2" s="7"/>
      <c r="AV2" s="7"/>
      <c r="AW2" s="160" t="s">
        <v>86</v>
      </c>
      <c r="AX2" s="160"/>
      <c r="AY2" s="160"/>
      <c r="AZ2" s="160"/>
      <c r="BA2" s="160"/>
      <c r="BB2" s="160"/>
      <c r="BC2" s="160"/>
      <c r="BD2" s="160"/>
      <c r="BE2" s="160"/>
      <c r="BF2" s="160"/>
      <c r="BG2" s="160"/>
      <c r="BH2" s="6"/>
      <c r="BI2" s="6"/>
      <c r="BJ2" s="6"/>
      <c r="BK2" s="6"/>
      <c r="BL2" s="6"/>
      <c r="BM2" s="6"/>
      <c r="BN2" s="6"/>
      <c r="BO2" s="6"/>
      <c r="BP2" s="6"/>
      <c r="BQ2" s="6"/>
      <c r="BR2" s="6"/>
      <c r="BS2" s="6"/>
      <c r="BT2" s="6"/>
      <c r="BU2" s="6"/>
      <c r="BV2" s="6"/>
      <c r="BW2" s="6"/>
      <c r="BX2" s="6"/>
      <c r="BY2" s="6"/>
      <c r="BZ2" s="6"/>
      <c r="CA2" s="6"/>
      <c r="CB2" s="6"/>
      <c r="CC2" s="6"/>
      <c r="CD2" s="6"/>
      <c r="CE2" s="6"/>
      <c r="CF2" s="6" t="s">
        <v>11</v>
      </c>
      <c r="CH2" s="6"/>
      <c r="CI2" s="6"/>
      <c r="CJ2" s="6"/>
      <c r="CK2" s="6"/>
      <c r="CL2" s="6"/>
      <c r="CM2" s="6"/>
      <c r="CN2" s="6"/>
      <c r="CO2" s="6"/>
      <c r="CP2" s="6"/>
      <c r="CQ2" s="6"/>
      <c r="CR2" s="6"/>
      <c r="CS2" s="6"/>
      <c r="CT2" s="8"/>
    </row>
    <row r="3" spans="1:98" ht="13.2" customHeight="1" x14ac:dyDescent="0.2">
      <c r="A3" s="5"/>
      <c r="B3" s="6"/>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160"/>
      <c r="AX3" s="160"/>
      <c r="AY3" s="160"/>
      <c r="AZ3" s="160"/>
      <c r="BA3" s="160"/>
      <c r="BB3" s="160"/>
      <c r="BC3" s="160"/>
      <c r="BD3" s="160"/>
      <c r="BE3" s="160"/>
      <c r="BF3" s="160"/>
      <c r="BG3" s="160"/>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8"/>
    </row>
    <row r="4" spans="1:98" ht="13.2" customHeight="1" x14ac:dyDescent="0.2">
      <c r="A4" s="5"/>
      <c r="B4" s="6"/>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160"/>
      <c r="AX4" s="160"/>
      <c r="AY4" s="160"/>
      <c r="AZ4" s="160"/>
      <c r="BA4" s="160"/>
      <c r="BB4" s="160"/>
      <c r="BC4" s="160"/>
      <c r="BD4" s="160"/>
      <c r="BE4" s="160"/>
      <c r="BF4" s="160"/>
      <c r="BG4" s="160"/>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8"/>
    </row>
    <row r="5" spans="1:98" ht="13.2" customHeight="1" x14ac:dyDescent="0.2">
      <c r="A5" s="10"/>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2"/>
    </row>
    <row r="6" spans="1:98" ht="13.2" customHeight="1" x14ac:dyDescent="0.2">
      <c r="A6" s="153" t="s">
        <v>4</v>
      </c>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5" t="s">
        <v>5</v>
      </c>
      <c r="AX6" s="154"/>
      <c r="AY6" s="154"/>
      <c r="AZ6" s="156"/>
      <c r="BA6" s="97" t="s">
        <v>6</v>
      </c>
      <c r="BB6" s="157" t="s">
        <v>7</v>
      </c>
      <c r="BC6" s="158"/>
      <c r="BD6" s="158"/>
      <c r="BE6" s="158"/>
      <c r="BF6" s="159"/>
      <c r="BG6" s="158" t="s">
        <v>8</v>
      </c>
      <c r="BH6" s="158"/>
      <c r="BI6" s="159"/>
      <c r="BJ6" s="155" t="s">
        <v>9</v>
      </c>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61"/>
    </row>
    <row r="7" spans="1:98" ht="13.2" customHeight="1" x14ac:dyDescent="0.2">
      <c r="A7" s="13"/>
      <c r="B7" s="14" t="s">
        <v>76</v>
      </c>
      <c r="C7" s="15"/>
      <c r="D7" s="15"/>
      <c r="E7" s="15"/>
      <c r="F7" s="15"/>
      <c r="G7" s="15"/>
      <c r="H7" s="15"/>
      <c r="I7" s="15"/>
      <c r="J7" s="15"/>
      <c r="K7" s="16"/>
      <c r="L7" s="17"/>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8"/>
      <c r="AX7" s="19"/>
      <c r="AY7" s="19"/>
      <c r="AZ7" s="20"/>
      <c r="BA7" s="19"/>
      <c r="BB7" s="18"/>
      <c r="BC7" s="19"/>
      <c r="BD7" s="19"/>
      <c r="BE7" s="19"/>
      <c r="BF7" s="20"/>
      <c r="BG7" s="19"/>
      <c r="BH7" s="19"/>
      <c r="BI7" s="19"/>
      <c r="BJ7" s="21"/>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22"/>
    </row>
    <row r="8" spans="1:98" ht="13.2" customHeight="1" x14ac:dyDescent="0.2">
      <c r="A8" s="23"/>
      <c r="B8" s="96"/>
      <c r="C8" s="96"/>
      <c r="D8" s="96"/>
      <c r="E8" s="96"/>
      <c r="F8" s="96"/>
      <c r="G8" s="96"/>
      <c r="H8" s="96"/>
      <c r="I8" s="96"/>
      <c r="J8" s="96"/>
      <c r="K8" s="96"/>
      <c r="L8" s="24"/>
      <c r="M8" s="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25"/>
      <c r="AX8" s="26"/>
      <c r="AY8" s="26"/>
      <c r="AZ8" s="27"/>
      <c r="BA8" s="26"/>
      <c r="BB8" s="25"/>
      <c r="BC8" s="26"/>
      <c r="BD8" s="26"/>
      <c r="BE8" s="26"/>
      <c r="BF8" s="27"/>
      <c r="BG8" s="26"/>
      <c r="BH8" s="26"/>
      <c r="BI8" s="26"/>
      <c r="BJ8" s="95"/>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c r="CN8" s="96"/>
      <c r="CO8" s="96"/>
      <c r="CP8" s="96"/>
      <c r="CQ8" s="96"/>
      <c r="CR8" s="96"/>
      <c r="CS8" s="96"/>
      <c r="CT8" s="28"/>
    </row>
    <row r="9" spans="1:98" ht="13.2" customHeight="1" x14ac:dyDescent="0.2">
      <c r="A9" s="23"/>
      <c r="B9" s="96"/>
      <c r="C9" s="96"/>
      <c r="D9" s="96"/>
      <c r="E9" s="96"/>
      <c r="F9" s="96"/>
      <c r="G9" s="96"/>
      <c r="H9" s="96"/>
      <c r="I9" s="96"/>
      <c r="J9" s="96"/>
      <c r="K9" s="96"/>
      <c r="L9" s="24"/>
      <c r="M9" s="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5"/>
      <c r="AX9" s="96"/>
      <c r="AY9" s="96"/>
      <c r="AZ9" s="29"/>
      <c r="BA9" s="96"/>
      <c r="BB9" s="95"/>
      <c r="BC9" s="96"/>
      <c r="BD9" s="96"/>
      <c r="BE9" s="96"/>
      <c r="BF9" s="29"/>
      <c r="BG9" s="96"/>
      <c r="BH9" s="96"/>
      <c r="BI9" s="96"/>
      <c r="BJ9" s="95"/>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28"/>
    </row>
    <row r="10" spans="1:98" ht="13.2" customHeight="1" x14ac:dyDescent="0.2">
      <c r="A10" s="23"/>
      <c r="B10" s="96"/>
      <c r="C10" s="96"/>
      <c r="D10" s="96"/>
      <c r="E10" s="96"/>
      <c r="F10" s="96"/>
      <c r="G10" s="96"/>
      <c r="H10" s="96"/>
      <c r="I10" s="96"/>
      <c r="J10" s="96"/>
      <c r="K10" s="96"/>
      <c r="L10" s="30"/>
      <c r="M10" s="31"/>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35">
        <v>1</v>
      </c>
      <c r="AX10" s="96"/>
      <c r="AY10" s="96"/>
      <c r="AZ10" s="29"/>
      <c r="BA10" s="98" t="s">
        <v>10</v>
      </c>
      <c r="BB10" s="95"/>
      <c r="BC10" s="96"/>
      <c r="BD10" s="96"/>
      <c r="BE10" s="96"/>
      <c r="BF10" s="29"/>
      <c r="BG10" s="99">
        <f>大浜ポンプ場!Z28</f>
        <v>0</v>
      </c>
      <c r="BH10" s="96"/>
      <c r="BI10" s="96"/>
      <c r="BJ10" s="150"/>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2"/>
    </row>
    <row r="11" spans="1:98" ht="13.2" customHeight="1" x14ac:dyDescent="0.2">
      <c r="A11" s="13"/>
      <c r="B11" s="14" t="s">
        <v>77</v>
      </c>
      <c r="C11" s="14"/>
      <c r="D11" s="15"/>
      <c r="E11" s="15"/>
      <c r="F11" s="43"/>
      <c r="G11" s="15"/>
      <c r="H11" s="15"/>
      <c r="I11" s="15"/>
      <c r="J11" s="15"/>
      <c r="K11" s="15"/>
      <c r="L11" s="94"/>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4"/>
      <c r="AT11" s="14"/>
      <c r="AU11" s="14"/>
      <c r="AV11" s="14"/>
      <c r="AW11" s="18"/>
      <c r="AX11" s="19"/>
      <c r="AY11" s="19"/>
      <c r="AZ11" s="20"/>
      <c r="BA11" s="19"/>
      <c r="BB11" s="18"/>
      <c r="BC11" s="19"/>
      <c r="BD11" s="19"/>
      <c r="BE11" s="19"/>
      <c r="BF11" s="20"/>
      <c r="BG11" s="19"/>
      <c r="BH11" s="19"/>
      <c r="BI11" s="19"/>
      <c r="BJ11" s="21"/>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22"/>
    </row>
    <row r="12" spans="1:98" ht="13.2" customHeight="1" x14ac:dyDescent="0.2">
      <c r="A12" s="5"/>
      <c r="B12" s="6"/>
      <c r="C12" s="6"/>
      <c r="D12" s="6"/>
      <c r="E12" s="6"/>
      <c r="F12" s="6"/>
      <c r="G12" s="6"/>
      <c r="H12" s="6"/>
      <c r="I12" s="6"/>
      <c r="J12" s="6"/>
      <c r="K12" s="6"/>
      <c r="L12" s="24"/>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25"/>
      <c r="AX12" s="26"/>
      <c r="AY12" s="26"/>
      <c r="AZ12" s="27"/>
      <c r="BA12" s="26"/>
      <c r="BB12" s="25"/>
      <c r="BC12" s="26"/>
      <c r="BD12" s="26"/>
      <c r="BE12" s="26"/>
      <c r="BF12" s="27"/>
      <c r="BG12" s="26"/>
      <c r="BH12" s="26"/>
      <c r="BI12" s="26"/>
      <c r="BJ12" s="148"/>
      <c r="BK12" s="149"/>
      <c r="BL12" s="149"/>
      <c r="BM12" s="149"/>
      <c r="BN12" s="149"/>
      <c r="BO12" s="149"/>
      <c r="BP12" s="149"/>
      <c r="BQ12" s="149"/>
      <c r="BR12" s="149"/>
      <c r="BS12" s="149"/>
      <c r="BT12" s="149"/>
      <c r="BU12" s="149"/>
      <c r="BV12" s="149"/>
      <c r="BW12" s="149"/>
      <c r="BX12" s="149"/>
      <c r="BY12" s="149"/>
      <c r="BZ12" s="149"/>
      <c r="CA12" s="149"/>
      <c r="CB12" s="149"/>
      <c r="CC12" s="149"/>
      <c r="CD12" s="149"/>
      <c r="CE12" s="149"/>
      <c r="CF12" s="149"/>
      <c r="CG12" s="149"/>
      <c r="CH12" s="149"/>
      <c r="CI12" s="149"/>
      <c r="CJ12" s="149"/>
      <c r="CK12" s="149"/>
      <c r="CL12" s="149"/>
      <c r="CM12" s="149"/>
      <c r="CN12" s="149"/>
      <c r="CO12" s="149"/>
      <c r="CP12" s="149"/>
      <c r="CQ12" s="149"/>
      <c r="CR12" s="149"/>
      <c r="CS12" s="149"/>
      <c r="CT12" s="28"/>
    </row>
    <row r="13" spans="1:98" ht="13.2" customHeight="1" x14ac:dyDescent="0.2">
      <c r="A13" s="5"/>
      <c r="B13" s="6"/>
      <c r="C13" s="6"/>
      <c r="D13" s="6"/>
      <c r="E13" s="6"/>
      <c r="F13" s="6"/>
      <c r="G13" s="6"/>
      <c r="H13" s="6"/>
      <c r="I13" s="6"/>
      <c r="J13" s="6"/>
      <c r="K13" s="6"/>
      <c r="L13" s="24"/>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32"/>
      <c r="AX13" s="6"/>
      <c r="AY13" s="6"/>
      <c r="AZ13" s="33"/>
      <c r="BA13" s="6"/>
      <c r="BB13" s="32"/>
      <c r="BC13" s="6"/>
      <c r="BD13" s="6"/>
      <c r="BE13" s="6"/>
      <c r="BF13" s="33"/>
      <c r="BG13" s="6"/>
      <c r="BH13" s="6"/>
      <c r="BI13" s="6"/>
      <c r="BJ13" s="148"/>
      <c r="BK13" s="149"/>
      <c r="BL13" s="149"/>
      <c r="BM13" s="149"/>
      <c r="BN13" s="149"/>
      <c r="BO13" s="149"/>
      <c r="BP13" s="149"/>
      <c r="BQ13" s="149"/>
      <c r="BR13" s="149"/>
      <c r="BS13" s="149"/>
      <c r="BT13" s="149"/>
      <c r="BU13" s="149"/>
      <c r="BV13" s="149"/>
      <c r="BW13" s="149"/>
      <c r="BX13" s="149"/>
      <c r="BY13" s="149"/>
      <c r="BZ13" s="149"/>
      <c r="CA13" s="149"/>
      <c r="CB13" s="149"/>
      <c r="CC13" s="149"/>
      <c r="CD13" s="149"/>
      <c r="CE13" s="149"/>
      <c r="CF13" s="149"/>
      <c r="CG13" s="149"/>
      <c r="CH13" s="149"/>
      <c r="CI13" s="149"/>
      <c r="CJ13" s="149"/>
      <c r="CK13" s="149"/>
      <c r="CL13" s="149"/>
      <c r="CM13" s="149"/>
      <c r="CN13" s="149"/>
      <c r="CO13" s="149"/>
      <c r="CP13" s="149"/>
      <c r="CQ13" s="149"/>
      <c r="CR13" s="149"/>
      <c r="CS13" s="149"/>
      <c r="CT13" s="28"/>
    </row>
    <row r="14" spans="1:98" ht="13.2" customHeight="1" x14ac:dyDescent="0.2">
      <c r="A14" s="34"/>
      <c r="B14" s="31"/>
      <c r="C14" s="31"/>
      <c r="D14" s="31"/>
      <c r="E14" s="31"/>
      <c r="F14" s="31"/>
      <c r="G14" s="31"/>
      <c r="H14" s="31"/>
      <c r="I14" s="31"/>
      <c r="J14" s="31"/>
      <c r="K14" s="31"/>
      <c r="L14" s="30"/>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5">
        <v>1</v>
      </c>
      <c r="AX14" s="31"/>
      <c r="AY14" s="31"/>
      <c r="AZ14" s="36"/>
      <c r="BA14" s="98" t="s">
        <v>10</v>
      </c>
      <c r="BB14" s="37"/>
      <c r="BC14" s="31"/>
      <c r="BD14" s="31"/>
      <c r="BE14" s="31"/>
      <c r="BF14" s="36"/>
      <c r="BG14" s="99">
        <f>浜ポンプ場!Z28</f>
        <v>0</v>
      </c>
      <c r="BH14" s="31"/>
      <c r="BI14" s="31"/>
      <c r="BJ14" s="150"/>
      <c r="BK14" s="151"/>
      <c r="BL14" s="151"/>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2"/>
    </row>
    <row r="15" spans="1:98" ht="13.2" customHeight="1" x14ac:dyDescent="0.2">
      <c r="A15" s="44"/>
      <c r="B15" s="45" t="s">
        <v>78</v>
      </c>
      <c r="C15" s="45"/>
      <c r="D15" s="45"/>
      <c r="E15" s="45"/>
      <c r="F15" s="45"/>
      <c r="G15" s="45"/>
      <c r="H15" s="45"/>
      <c r="I15" s="45"/>
      <c r="J15" s="45"/>
      <c r="K15" s="45"/>
      <c r="L15" s="46"/>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18"/>
      <c r="AX15" s="19"/>
      <c r="AY15" s="19"/>
      <c r="AZ15" s="20"/>
      <c r="BA15" s="19"/>
      <c r="BB15" s="18"/>
      <c r="BC15" s="19"/>
      <c r="BD15" s="19"/>
      <c r="BE15" s="19"/>
      <c r="BF15" s="20"/>
      <c r="BG15" s="19"/>
      <c r="BH15" s="19"/>
      <c r="BI15" s="19"/>
      <c r="BJ15" s="21"/>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22"/>
    </row>
    <row r="16" spans="1:98" ht="13.2" customHeight="1" x14ac:dyDescent="0.2">
      <c r="A16" s="47"/>
      <c r="B16" s="38"/>
      <c r="C16" s="38"/>
      <c r="D16" s="38"/>
      <c r="E16" s="38"/>
      <c r="F16" s="38"/>
      <c r="G16" s="38"/>
      <c r="H16" s="38"/>
      <c r="I16" s="38"/>
      <c r="J16" s="38"/>
      <c r="K16" s="38"/>
      <c r="L16" s="4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25"/>
      <c r="AX16" s="26"/>
      <c r="AY16" s="26"/>
      <c r="AZ16" s="27"/>
      <c r="BA16" s="26"/>
      <c r="BB16" s="25"/>
      <c r="BC16" s="26"/>
      <c r="BD16" s="26"/>
      <c r="BE16" s="26"/>
      <c r="BF16" s="27"/>
      <c r="BG16" s="26"/>
      <c r="BH16" s="26"/>
      <c r="BI16" s="26"/>
      <c r="BJ16" s="148"/>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28"/>
    </row>
    <row r="17" spans="1:98" ht="13.2" customHeight="1" x14ac:dyDescent="0.2">
      <c r="A17" s="47"/>
      <c r="B17" s="38"/>
      <c r="C17" s="38"/>
      <c r="D17" s="38"/>
      <c r="E17" s="38"/>
      <c r="F17" s="38"/>
      <c r="G17" s="38"/>
      <c r="H17" s="38"/>
      <c r="I17" s="38"/>
      <c r="J17" s="38"/>
      <c r="K17" s="38"/>
      <c r="L17" s="4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2"/>
      <c r="AX17" s="6"/>
      <c r="AY17" s="6"/>
      <c r="AZ17" s="33"/>
      <c r="BA17" s="6"/>
      <c r="BB17" s="32"/>
      <c r="BC17" s="6"/>
      <c r="BD17" s="6"/>
      <c r="BE17" s="6"/>
      <c r="BF17" s="33"/>
      <c r="BG17" s="6"/>
      <c r="BH17" s="6"/>
      <c r="BI17" s="6"/>
      <c r="BJ17" s="148"/>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28"/>
    </row>
    <row r="18" spans="1:98" ht="13.2" customHeight="1" x14ac:dyDescent="0.2">
      <c r="A18" s="49"/>
      <c r="B18" s="42"/>
      <c r="C18" s="42"/>
      <c r="D18" s="42"/>
      <c r="E18" s="42"/>
      <c r="F18" s="42"/>
      <c r="G18" s="42"/>
      <c r="H18" s="42"/>
      <c r="I18" s="42"/>
      <c r="J18" s="42"/>
      <c r="K18" s="42"/>
      <c r="L18" s="50"/>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35">
        <v>1</v>
      </c>
      <c r="AX18" s="31"/>
      <c r="AY18" s="31"/>
      <c r="AZ18" s="36"/>
      <c r="BA18" s="98" t="s">
        <v>12</v>
      </c>
      <c r="BB18" s="37"/>
      <c r="BC18" s="31"/>
      <c r="BD18" s="31"/>
      <c r="BE18" s="31"/>
      <c r="BF18" s="36"/>
      <c r="BG18" s="99">
        <f>津門川ポンプ場!Z28</f>
        <v>0</v>
      </c>
      <c r="BH18" s="31"/>
      <c r="BI18" s="31"/>
      <c r="BJ18" s="150"/>
      <c r="BK18" s="151"/>
      <c r="BL18" s="151"/>
      <c r="BM18" s="151"/>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2"/>
    </row>
    <row r="19" spans="1:98" ht="13.2" customHeight="1" x14ac:dyDescent="0.2">
      <c r="A19" s="47"/>
      <c r="B19" s="38" t="s">
        <v>79</v>
      </c>
      <c r="C19" s="38"/>
      <c r="D19" s="38"/>
      <c r="E19" s="38"/>
      <c r="F19" s="38"/>
      <c r="G19" s="38"/>
      <c r="H19" s="38"/>
      <c r="I19" s="38"/>
      <c r="J19" s="38"/>
      <c r="K19" s="38"/>
      <c r="L19" s="4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18"/>
      <c r="AX19" s="19"/>
      <c r="AY19" s="19"/>
      <c r="AZ19" s="20"/>
      <c r="BA19" s="19"/>
      <c r="BB19" s="25"/>
      <c r="BC19" s="26"/>
      <c r="BD19" s="26"/>
      <c r="BE19" s="26"/>
      <c r="BF19" s="27"/>
      <c r="BG19" s="26"/>
      <c r="BH19" s="26"/>
      <c r="BI19" s="26"/>
      <c r="BJ19" s="21"/>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22"/>
    </row>
    <row r="20" spans="1:98" ht="13.2" customHeight="1" x14ac:dyDescent="0.2">
      <c r="A20" s="47"/>
      <c r="B20" s="38"/>
      <c r="C20" s="38"/>
      <c r="D20" s="38"/>
      <c r="E20" s="38"/>
      <c r="F20" s="38"/>
      <c r="G20" s="38"/>
      <c r="H20" s="38"/>
      <c r="I20" s="38"/>
      <c r="J20" s="38"/>
      <c r="K20" s="38"/>
      <c r="L20" s="48"/>
      <c r="M20" s="38"/>
      <c r="N20" s="38"/>
      <c r="O20" s="38"/>
      <c r="P20" s="38"/>
      <c r="Q20" s="38"/>
      <c r="R20" s="38"/>
      <c r="S20" s="51"/>
      <c r="T20" s="51"/>
      <c r="U20" s="51"/>
      <c r="V20" s="51"/>
      <c r="W20" s="51"/>
      <c r="X20" s="51"/>
      <c r="Y20" s="51"/>
      <c r="Z20" s="51"/>
      <c r="AA20" s="51"/>
      <c r="AB20" s="51"/>
      <c r="AC20" s="51"/>
      <c r="AD20" s="51"/>
      <c r="AE20" s="38"/>
      <c r="AF20" s="38"/>
      <c r="AG20" s="38"/>
      <c r="AH20" s="38"/>
      <c r="AI20" s="38"/>
      <c r="AJ20" s="38"/>
      <c r="AK20" s="38"/>
      <c r="AL20" s="38"/>
      <c r="AM20" s="38"/>
      <c r="AN20" s="38"/>
      <c r="AO20" s="38"/>
      <c r="AP20" s="38"/>
      <c r="AQ20" s="38"/>
      <c r="AR20" s="38"/>
      <c r="AS20" s="38"/>
      <c r="AT20" s="38"/>
      <c r="AU20" s="38"/>
      <c r="AV20" s="38"/>
      <c r="AW20" s="25"/>
      <c r="AX20" s="26"/>
      <c r="AY20" s="26"/>
      <c r="AZ20" s="27"/>
      <c r="BA20" s="26"/>
      <c r="BB20" s="39"/>
      <c r="BC20" s="26"/>
      <c r="BD20" s="26"/>
      <c r="BE20" s="26"/>
      <c r="BF20" s="27"/>
      <c r="BG20" s="26"/>
      <c r="BH20" s="26"/>
      <c r="BI20" s="26"/>
      <c r="BJ20" s="148"/>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28"/>
    </row>
    <row r="21" spans="1:98" ht="13.2" customHeight="1" x14ac:dyDescent="0.2">
      <c r="A21" s="47"/>
      <c r="B21" s="38"/>
      <c r="C21" s="38"/>
      <c r="D21" s="38"/>
      <c r="E21" s="38"/>
      <c r="F21" s="38"/>
      <c r="G21" s="38"/>
      <c r="H21" s="38"/>
      <c r="I21" s="38"/>
      <c r="J21" s="38"/>
      <c r="K21" s="38"/>
      <c r="L21" s="48"/>
      <c r="M21" s="38"/>
      <c r="N21" s="38"/>
      <c r="O21" s="38"/>
      <c r="P21" s="38"/>
      <c r="Q21" s="38"/>
      <c r="R21" s="38"/>
      <c r="S21" s="52"/>
      <c r="T21" s="52"/>
      <c r="U21" s="52"/>
      <c r="V21" s="52"/>
      <c r="W21" s="52"/>
      <c r="X21" s="52"/>
      <c r="Y21" s="52"/>
      <c r="Z21" s="52"/>
      <c r="AA21" s="52"/>
      <c r="AB21" s="52"/>
      <c r="AC21" s="52"/>
      <c r="AD21" s="52"/>
      <c r="AE21" s="38"/>
      <c r="AF21" s="38"/>
      <c r="AG21" s="38"/>
      <c r="AH21" s="38"/>
      <c r="AI21" s="38"/>
      <c r="AJ21" s="38"/>
      <c r="AK21" s="38"/>
      <c r="AL21" s="38"/>
      <c r="AM21" s="38"/>
      <c r="AN21" s="38"/>
      <c r="AO21" s="38"/>
      <c r="AP21" s="38"/>
      <c r="AQ21" s="38"/>
      <c r="AR21" s="38"/>
      <c r="AS21" s="38"/>
      <c r="AT21" s="38"/>
      <c r="AU21" s="38"/>
      <c r="AV21" s="38"/>
      <c r="AW21" s="40"/>
      <c r="AX21" s="6"/>
      <c r="AY21" s="6"/>
      <c r="AZ21" s="33"/>
      <c r="BA21" s="6"/>
      <c r="BB21" s="41"/>
      <c r="BC21" s="6"/>
      <c r="BD21" s="6"/>
      <c r="BE21" s="6"/>
      <c r="BF21" s="33"/>
      <c r="BG21" s="6"/>
      <c r="BH21" s="6"/>
      <c r="BI21" s="6"/>
      <c r="BJ21" s="148"/>
      <c r="BK21" s="149"/>
      <c r="BL21" s="149"/>
      <c r="BM21" s="149"/>
      <c r="BN21" s="149"/>
      <c r="BO21" s="149"/>
      <c r="BP21" s="149"/>
      <c r="BQ21" s="149"/>
      <c r="BR21" s="149"/>
      <c r="BS21" s="149"/>
      <c r="BT21" s="149"/>
      <c r="BU21" s="149"/>
      <c r="BV21" s="149"/>
      <c r="BW21" s="149"/>
      <c r="BX21" s="149"/>
      <c r="BY21" s="149"/>
      <c r="BZ21" s="149"/>
      <c r="CA21" s="149"/>
      <c r="CB21" s="149"/>
      <c r="CC21" s="149"/>
      <c r="CD21" s="149"/>
      <c r="CE21" s="149"/>
      <c r="CF21" s="149"/>
      <c r="CG21" s="149"/>
      <c r="CH21" s="149"/>
      <c r="CI21" s="149"/>
      <c r="CJ21" s="149"/>
      <c r="CK21" s="149"/>
      <c r="CL21" s="149"/>
      <c r="CM21" s="149"/>
      <c r="CN21" s="149"/>
      <c r="CO21" s="149"/>
      <c r="CP21" s="149"/>
      <c r="CQ21" s="149"/>
      <c r="CR21" s="149"/>
      <c r="CS21" s="149"/>
      <c r="CT21" s="28"/>
    </row>
    <row r="22" spans="1:98" ht="13.2" customHeight="1" x14ac:dyDescent="0.2">
      <c r="A22" s="49"/>
      <c r="B22" s="42"/>
      <c r="C22" s="42"/>
      <c r="D22" s="42"/>
      <c r="E22" s="42"/>
      <c r="F22" s="42"/>
      <c r="G22" s="42"/>
      <c r="H22" s="42"/>
      <c r="I22" s="42"/>
      <c r="J22" s="42"/>
      <c r="K22" s="42"/>
      <c r="L22" s="50"/>
      <c r="M22" s="42"/>
      <c r="N22" s="42"/>
      <c r="O22" s="42"/>
      <c r="P22" s="42"/>
      <c r="Q22" s="42"/>
      <c r="R22" s="42"/>
      <c r="S22" s="42"/>
      <c r="T22" s="42"/>
      <c r="U22" s="42"/>
      <c r="V22" s="42"/>
      <c r="W22" s="42"/>
      <c r="X22" s="53"/>
      <c r="Y22" s="53"/>
      <c r="Z22" s="53"/>
      <c r="AA22" s="53"/>
      <c r="AB22" s="53"/>
      <c r="AC22" s="53"/>
      <c r="AD22" s="53"/>
      <c r="AE22" s="42"/>
      <c r="AF22" s="42"/>
      <c r="AG22" s="42"/>
      <c r="AH22" s="42"/>
      <c r="AI22" s="42"/>
      <c r="AJ22" s="42"/>
      <c r="AK22" s="42"/>
      <c r="AL22" s="42"/>
      <c r="AM22" s="42"/>
      <c r="AN22" s="42"/>
      <c r="AO22" s="42"/>
      <c r="AP22" s="42"/>
      <c r="AQ22" s="42"/>
      <c r="AR22" s="42"/>
      <c r="AS22" s="42"/>
      <c r="AT22" s="42"/>
      <c r="AU22" s="42"/>
      <c r="AV22" s="42"/>
      <c r="AW22" s="35">
        <v>1</v>
      </c>
      <c r="AX22" s="31"/>
      <c r="AY22" s="31"/>
      <c r="AZ22" s="36"/>
      <c r="BA22" s="98" t="s">
        <v>12</v>
      </c>
      <c r="BB22" s="37"/>
      <c r="BC22" s="31"/>
      <c r="BD22" s="31"/>
      <c r="BE22" s="31"/>
      <c r="BF22" s="36"/>
      <c r="BG22" s="99">
        <f>久寿川ポンプ場!Z28</f>
        <v>0</v>
      </c>
      <c r="BH22" s="31"/>
      <c r="BI22" s="31"/>
      <c r="BJ22" s="150"/>
      <c r="BK22" s="151"/>
      <c r="BL22" s="151"/>
      <c r="BM22" s="151"/>
      <c r="BN22" s="151"/>
      <c r="BO22" s="151"/>
      <c r="BP22" s="151"/>
      <c r="BQ22" s="151"/>
      <c r="BR22" s="151"/>
      <c r="BS22" s="151"/>
      <c r="BT22" s="151"/>
      <c r="BU22" s="151"/>
      <c r="BV22" s="151"/>
      <c r="BW22" s="151"/>
      <c r="BX22" s="151"/>
      <c r="BY22" s="151"/>
      <c r="BZ22" s="151"/>
      <c r="CA22" s="151"/>
      <c r="CB22" s="151"/>
      <c r="CC22" s="151"/>
      <c r="CD22" s="151"/>
      <c r="CE22" s="151"/>
      <c r="CF22" s="151"/>
      <c r="CG22" s="151"/>
      <c r="CH22" s="151"/>
      <c r="CI22" s="151"/>
      <c r="CJ22" s="151"/>
      <c r="CK22" s="151"/>
      <c r="CL22" s="151"/>
      <c r="CM22" s="151"/>
      <c r="CN22" s="151"/>
      <c r="CO22" s="151"/>
      <c r="CP22" s="151"/>
      <c r="CQ22" s="151"/>
      <c r="CR22" s="151"/>
      <c r="CS22" s="151"/>
      <c r="CT22" s="152"/>
    </row>
    <row r="23" spans="1:98" ht="13.2" customHeight="1" x14ac:dyDescent="0.2">
      <c r="A23" s="13"/>
      <c r="B23" s="14" t="s">
        <v>80</v>
      </c>
      <c r="C23" s="14"/>
      <c r="D23" s="15"/>
      <c r="E23" s="15"/>
      <c r="F23" s="43"/>
      <c r="G23" s="15"/>
      <c r="H23" s="15"/>
      <c r="I23" s="15"/>
      <c r="J23" s="15"/>
      <c r="K23" s="15"/>
      <c r="L23" s="94"/>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4"/>
      <c r="AT23" s="14"/>
      <c r="AU23" s="14"/>
      <c r="AV23" s="14"/>
      <c r="AW23" s="18"/>
      <c r="AX23" s="19"/>
      <c r="AY23" s="19"/>
      <c r="AZ23" s="20"/>
      <c r="BA23" s="19"/>
      <c r="BB23" s="18"/>
      <c r="BC23" s="19"/>
      <c r="BD23" s="19"/>
      <c r="BE23" s="19"/>
      <c r="BF23" s="20"/>
      <c r="BG23" s="19"/>
      <c r="BH23" s="19"/>
      <c r="BI23" s="19"/>
      <c r="BJ23" s="21"/>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22"/>
    </row>
    <row r="24" spans="1:98" ht="13.2" customHeight="1" x14ac:dyDescent="0.2">
      <c r="A24" s="5"/>
      <c r="B24" s="6"/>
      <c r="C24" s="6"/>
      <c r="D24" s="6"/>
      <c r="E24" s="6"/>
      <c r="F24" s="6"/>
      <c r="G24" s="6"/>
      <c r="H24" s="6"/>
      <c r="I24" s="6"/>
      <c r="J24" s="6"/>
      <c r="K24" s="6"/>
      <c r="L24" s="24"/>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25"/>
      <c r="AX24" s="26"/>
      <c r="AY24" s="26"/>
      <c r="AZ24" s="27"/>
      <c r="BA24" s="26"/>
      <c r="BB24" s="25"/>
      <c r="BC24" s="26"/>
      <c r="BD24" s="26"/>
      <c r="BE24" s="26"/>
      <c r="BF24" s="27"/>
      <c r="BG24" s="26"/>
      <c r="BH24" s="26"/>
      <c r="BI24" s="26"/>
      <c r="BJ24" s="148"/>
      <c r="BK24" s="149"/>
      <c r="BL24" s="149"/>
      <c r="BM24" s="149"/>
      <c r="BN24" s="149"/>
      <c r="BO24" s="149"/>
      <c r="BP24" s="149"/>
      <c r="BQ24" s="149"/>
      <c r="BR24" s="149"/>
      <c r="BS24" s="149"/>
      <c r="BT24" s="149"/>
      <c r="BU24" s="149"/>
      <c r="BV24" s="149"/>
      <c r="BW24" s="149"/>
      <c r="BX24" s="149"/>
      <c r="BY24" s="149"/>
      <c r="BZ24" s="149"/>
      <c r="CA24" s="149"/>
      <c r="CB24" s="149"/>
      <c r="CC24" s="149"/>
      <c r="CD24" s="149"/>
      <c r="CE24" s="149"/>
      <c r="CF24" s="149"/>
      <c r="CG24" s="149"/>
      <c r="CH24" s="149"/>
      <c r="CI24" s="149"/>
      <c r="CJ24" s="149"/>
      <c r="CK24" s="149"/>
      <c r="CL24" s="149"/>
      <c r="CM24" s="149"/>
      <c r="CN24" s="149"/>
      <c r="CO24" s="149"/>
      <c r="CP24" s="149"/>
      <c r="CQ24" s="149"/>
      <c r="CR24" s="149"/>
      <c r="CS24" s="149"/>
      <c r="CT24" s="28"/>
    </row>
    <row r="25" spans="1:98" ht="13.2" customHeight="1" x14ac:dyDescent="0.2">
      <c r="A25" s="5"/>
      <c r="B25" s="6"/>
      <c r="C25" s="6"/>
      <c r="D25" s="6"/>
      <c r="E25" s="6"/>
      <c r="F25" s="6"/>
      <c r="G25" s="6"/>
      <c r="H25" s="6"/>
      <c r="I25" s="6"/>
      <c r="J25" s="6"/>
      <c r="K25" s="6"/>
      <c r="L25" s="24"/>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32"/>
      <c r="AX25" s="6"/>
      <c r="AY25" s="6"/>
      <c r="AZ25" s="33"/>
      <c r="BA25" s="6"/>
      <c r="BB25" s="32"/>
      <c r="BC25" s="6"/>
      <c r="BD25" s="6"/>
      <c r="BE25" s="6"/>
      <c r="BF25" s="33"/>
      <c r="BG25" s="6"/>
      <c r="BH25" s="6"/>
      <c r="BI25" s="6"/>
      <c r="BJ25" s="148"/>
      <c r="BK25" s="149"/>
      <c r="BL25" s="149"/>
      <c r="BM25" s="149"/>
      <c r="BN25" s="149"/>
      <c r="BO25" s="149"/>
      <c r="BP25" s="149"/>
      <c r="BQ25" s="149"/>
      <c r="BR25" s="149"/>
      <c r="BS25" s="149"/>
      <c r="BT25" s="149"/>
      <c r="BU25" s="149"/>
      <c r="BV25" s="149"/>
      <c r="BW25" s="149"/>
      <c r="BX25" s="149"/>
      <c r="BY25" s="149"/>
      <c r="BZ25" s="149"/>
      <c r="CA25" s="149"/>
      <c r="CB25" s="149"/>
      <c r="CC25" s="149"/>
      <c r="CD25" s="149"/>
      <c r="CE25" s="149"/>
      <c r="CF25" s="149"/>
      <c r="CG25" s="149"/>
      <c r="CH25" s="149"/>
      <c r="CI25" s="149"/>
      <c r="CJ25" s="149"/>
      <c r="CK25" s="149"/>
      <c r="CL25" s="149"/>
      <c r="CM25" s="149"/>
      <c r="CN25" s="149"/>
      <c r="CO25" s="149"/>
      <c r="CP25" s="149"/>
      <c r="CQ25" s="149"/>
      <c r="CR25" s="149"/>
      <c r="CS25" s="149"/>
      <c r="CT25" s="28"/>
    </row>
    <row r="26" spans="1:98" ht="13.2" customHeight="1" x14ac:dyDescent="0.2">
      <c r="A26" s="34"/>
      <c r="B26" s="31"/>
      <c r="C26" s="31"/>
      <c r="D26" s="31"/>
      <c r="E26" s="31"/>
      <c r="F26" s="31"/>
      <c r="G26" s="31"/>
      <c r="H26" s="31"/>
      <c r="I26" s="31"/>
      <c r="J26" s="31"/>
      <c r="K26" s="31"/>
      <c r="L26" s="30"/>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5">
        <v>1</v>
      </c>
      <c r="AX26" s="31"/>
      <c r="AY26" s="31"/>
      <c r="AZ26" s="36"/>
      <c r="BA26" s="98" t="s">
        <v>10</v>
      </c>
      <c r="BB26" s="37"/>
      <c r="BC26" s="31"/>
      <c r="BD26" s="31"/>
      <c r="BE26" s="31"/>
      <c r="BF26" s="36"/>
      <c r="BG26" s="99">
        <f>上田南ポンプ場!Z28</f>
        <v>0</v>
      </c>
      <c r="BH26" s="31"/>
      <c r="BI26" s="31"/>
      <c r="BJ26" s="150"/>
      <c r="BK26" s="151"/>
      <c r="BL26" s="151"/>
      <c r="BM26" s="151"/>
      <c r="BN26" s="151"/>
      <c r="BO26" s="151"/>
      <c r="BP26" s="151"/>
      <c r="BQ26" s="151"/>
      <c r="BR26" s="151"/>
      <c r="BS26" s="151"/>
      <c r="BT26" s="151"/>
      <c r="BU26" s="151"/>
      <c r="BV26" s="151"/>
      <c r="BW26" s="151"/>
      <c r="BX26" s="151"/>
      <c r="BY26" s="151"/>
      <c r="BZ26" s="151"/>
      <c r="CA26" s="151"/>
      <c r="CB26" s="151"/>
      <c r="CC26" s="151"/>
      <c r="CD26" s="151"/>
      <c r="CE26" s="151"/>
      <c r="CF26" s="151"/>
      <c r="CG26" s="151"/>
      <c r="CH26" s="151"/>
      <c r="CI26" s="151"/>
      <c r="CJ26" s="151"/>
      <c r="CK26" s="151"/>
      <c r="CL26" s="151"/>
      <c r="CM26" s="151"/>
      <c r="CN26" s="151"/>
      <c r="CO26" s="151"/>
      <c r="CP26" s="151"/>
      <c r="CQ26" s="151"/>
      <c r="CR26" s="151"/>
      <c r="CS26" s="151"/>
      <c r="CT26" s="152"/>
    </row>
    <row r="27" spans="1:98" ht="13.2" customHeight="1" x14ac:dyDescent="0.2">
      <c r="A27" s="44"/>
      <c r="B27" s="45" t="s">
        <v>81</v>
      </c>
      <c r="C27" s="45"/>
      <c r="D27" s="45"/>
      <c r="E27" s="45"/>
      <c r="F27" s="45"/>
      <c r="G27" s="45"/>
      <c r="H27" s="45"/>
      <c r="I27" s="45"/>
      <c r="J27" s="45"/>
      <c r="K27" s="45"/>
      <c r="L27" s="46"/>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18"/>
      <c r="AX27" s="19"/>
      <c r="AY27" s="19"/>
      <c r="AZ27" s="20"/>
      <c r="BA27" s="19"/>
      <c r="BB27" s="18"/>
      <c r="BC27" s="19"/>
      <c r="BD27" s="19"/>
      <c r="BE27" s="19"/>
      <c r="BF27" s="20"/>
      <c r="BG27" s="19"/>
      <c r="BH27" s="19"/>
      <c r="BI27" s="19"/>
      <c r="BJ27" s="21"/>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22"/>
    </row>
    <row r="28" spans="1:98" ht="13.2" customHeight="1" x14ac:dyDescent="0.2">
      <c r="A28" s="47"/>
      <c r="B28" s="38"/>
      <c r="C28" s="38"/>
      <c r="D28" s="38"/>
      <c r="E28" s="38"/>
      <c r="F28" s="38"/>
      <c r="G28" s="38"/>
      <c r="H28" s="38"/>
      <c r="I28" s="38"/>
      <c r="J28" s="38"/>
      <c r="K28" s="38"/>
      <c r="L28" s="4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25"/>
      <c r="AX28" s="26"/>
      <c r="AY28" s="26"/>
      <c r="AZ28" s="27"/>
      <c r="BA28" s="26"/>
      <c r="BB28" s="25"/>
      <c r="BC28" s="26"/>
      <c r="BD28" s="26"/>
      <c r="BE28" s="26"/>
      <c r="BF28" s="27"/>
      <c r="BG28" s="26"/>
      <c r="BH28" s="26"/>
      <c r="BI28" s="26"/>
      <c r="BJ28" s="148"/>
      <c r="BK28" s="149"/>
      <c r="BL28" s="149"/>
      <c r="BM28" s="149"/>
      <c r="BN28" s="149"/>
      <c r="BO28" s="149"/>
      <c r="BP28" s="149"/>
      <c r="BQ28" s="149"/>
      <c r="BR28" s="149"/>
      <c r="BS28" s="149"/>
      <c r="BT28" s="149"/>
      <c r="BU28" s="149"/>
      <c r="BV28" s="149"/>
      <c r="BW28" s="149"/>
      <c r="BX28" s="149"/>
      <c r="BY28" s="149"/>
      <c r="BZ28" s="149"/>
      <c r="CA28" s="149"/>
      <c r="CB28" s="149"/>
      <c r="CC28" s="149"/>
      <c r="CD28" s="149"/>
      <c r="CE28" s="149"/>
      <c r="CF28" s="149"/>
      <c r="CG28" s="149"/>
      <c r="CH28" s="149"/>
      <c r="CI28" s="149"/>
      <c r="CJ28" s="149"/>
      <c r="CK28" s="149"/>
      <c r="CL28" s="149"/>
      <c r="CM28" s="149"/>
      <c r="CN28" s="149"/>
      <c r="CO28" s="149"/>
      <c r="CP28" s="149"/>
      <c r="CQ28" s="149"/>
      <c r="CR28" s="149"/>
      <c r="CS28" s="149"/>
      <c r="CT28" s="28"/>
    </row>
    <row r="29" spans="1:98" ht="13.2" customHeight="1" x14ac:dyDescent="0.2">
      <c r="A29" s="47"/>
      <c r="B29" s="38"/>
      <c r="C29" s="38"/>
      <c r="D29" s="38"/>
      <c r="E29" s="38"/>
      <c r="F29" s="38"/>
      <c r="G29" s="38"/>
      <c r="H29" s="38"/>
      <c r="I29" s="38"/>
      <c r="J29" s="38"/>
      <c r="K29" s="38"/>
      <c r="L29" s="4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2"/>
      <c r="AX29" s="6"/>
      <c r="AY29" s="6"/>
      <c r="AZ29" s="33"/>
      <c r="BA29" s="6"/>
      <c r="BB29" s="32"/>
      <c r="BC29" s="6"/>
      <c r="BD29" s="6"/>
      <c r="BE29" s="6"/>
      <c r="BF29" s="33"/>
      <c r="BG29" s="6"/>
      <c r="BH29" s="6"/>
      <c r="BI29" s="6"/>
      <c r="BJ29" s="148"/>
      <c r="BK29" s="149"/>
      <c r="BL29" s="149"/>
      <c r="BM29" s="149"/>
      <c r="BN29" s="149"/>
      <c r="BO29" s="149"/>
      <c r="BP29" s="149"/>
      <c r="BQ29" s="149"/>
      <c r="BR29" s="149"/>
      <c r="BS29" s="149"/>
      <c r="BT29" s="149"/>
      <c r="BU29" s="149"/>
      <c r="BV29" s="149"/>
      <c r="BW29" s="149"/>
      <c r="BX29" s="149"/>
      <c r="BY29" s="149"/>
      <c r="BZ29" s="149"/>
      <c r="CA29" s="149"/>
      <c r="CB29" s="149"/>
      <c r="CC29" s="149"/>
      <c r="CD29" s="149"/>
      <c r="CE29" s="149"/>
      <c r="CF29" s="149"/>
      <c r="CG29" s="149"/>
      <c r="CH29" s="149"/>
      <c r="CI29" s="149"/>
      <c r="CJ29" s="149"/>
      <c r="CK29" s="149"/>
      <c r="CL29" s="149"/>
      <c r="CM29" s="149"/>
      <c r="CN29" s="149"/>
      <c r="CO29" s="149"/>
      <c r="CP29" s="149"/>
      <c r="CQ29" s="149"/>
      <c r="CR29" s="149"/>
      <c r="CS29" s="149"/>
      <c r="CT29" s="28"/>
    </row>
    <row r="30" spans="1:98" ht="13.2" customHeight="1" x14ac:dyDescent="0.2">
      <c r="A30" s="49"/>
      <c r="B30" s="42"/>
      <c r="C30" s="42"/>
      <c r="D30" s="42"/>
      <c r="E30" s="42"/>
      <c r="F30" s="42"/>
      <c r="G30" s="42"/>
      <c r="H30" s="42"/>
      <c r="I30" s="42"/>
      <c r="J30" s="42"/>
      <c r="K30" s="42"/>
      <c r="L30" s="50"/>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35">
        <v>1</v>
      </c>
      <c r="AX30" s="31"/>
      <c r="AY30" s="31"/>
      <c r="AZ30" s="36"/>
      <c r="BA30" s="98" t="s">
        <v>12</v>
      </c>
      <c r="BB30" s="37"/>
      <c r="BC30" s="31"/>
      <c r="BD30" s="31"/>
      <c r="BE30" s="31"/>
      <c r="BF30" s="36"/>
      <c r="BG30" s="99">
        <f>甲子園中継ポンプ場!Z28</f>
        <v>0</v>
      </c>
      <c r="BH30" s="31"/>
      <c r="BI30" s="31"/>
      <c r="BJ30" s="150"/>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2"/>
    </row>
    <row r="31" spans="1:98" ht="13.2" customHeight="1" x14ac:dyDescent="0.2">
      <c r="A31" s="47"/>
      <c r="B31" s="38" t="s">
        <v>82</v>
      </c>
      <c r="C31" s="38"/>
      <c r="D31" s="38"/>
      <c r="E31" s="38"/>
      <c r="F31" s="38"/>
      <c r="G31" s="38"/>
      <c r="H31" s="38"/>
      <c r="I31" s="38"/>
      <c r="J31" s="38"/>
      <c r="K31" s="38"/>
      <c r="L31" s="4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18"/>
      <c r="AX31" s="19"/>
      <c r="AY31" s="19"/>
      <c r="AZ31" s="20"/>
      <c r="BA31" s="19"/>
      <c r="BB31" s="25"/>
      <c r="BC31" s="26"/>
      <c r="BD31" s="26"/>
      <c r="BE31" s="26"/>
      <c r="BF31" s="27"/>
      <c r="BG31" s="26"/>
      <c r="BH31" s="26"/>
      <c r="BI31" s="26"/>
      <c r="BJ31" s="21"/>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22"/>
    </row>
    <row r="32" spans="1:98" ht="13.2" customHeight="1" x14ac:dyDescent="0.2">
      <c r="A32" s="47"/>
      <c r="B32" s="38"/>
      <c r="C32" s="38"/>
      <c r="D32" s="38"/>
      <c r="E32" s="38"/>
      <c r="F32" s="38"/>
      <c r="G32" s="38"/>
      <c r="H32" s="38"/>
      <c r="I32" s="38"/>
      <c r="J32" s="38"/>
      <c r="K32" s="38"/>
      <c r="L32" s="48"/>
      <c r="M32" s="38"/>
      <c r="N32" s="38"/>
      <c r="O32" s="38"/>
      <c r="P32" s="38"/>
      <c r="Q32" s="38"/>
      <c r="R32" s="38"/>
      <c r="S32" s="51"/>
      <c r="T32" s="51"/>
      <c r="U32" s="51"/>
      <c r="V32" s="51"/>
      <c r="W32" s="51"/>
      <c r="X32" s="51"/>
      <c r="Y32" s="51"/>
      <c r="Z32" s="51"/>
      <c r="AA32" s="51"/>
      <c r="AB32" s="51"/>
      <c r="AC32" s="51"/>
      <c r="AD32" s="51"/>
      <c r="AE32" s="38"/>
      <c r="AF32" s="38"/>
      <c r="AG32" s="38"/>
      <c r="AH32" s="38"/>
      <c r="AI32" s="38"/>
      <c r="AJ32" s="38"/>
      <c r="AK32" s="38"/>
      <c r="AL32" s="38"/>
      <c r="AM32" s="38"/>
      <c r="AN32" s="38"/>
      <c r="AO32" s="38"/>
      <c r="AP32" s="38"/>
      <c r="AQ32" s="38"/>
      <c r="AR32" s="38"/>
      <c r="AS32" s="38"/>
      <c r="AT32" s="38"/>
      <c r="AU32" s="38"/>
      <c r="AV32" s="38"/>
      <c r="AW32" s="25"/>
      <c r="AX32" s="26"/>
      <c r="AY32" s="26"/>
      <c r="AZ32" s="27"/>
      <c r="BA32" s="26"/>
      <c r="BB32" s="39"/>
      <c r="BC32" s="26"/>
      <c r="BD32" s="26"/>
      <c r="BE32" s="26"/>
      <c r="BF32" s="27"/>
      <c r="BG32" s="26"/>
      <c r="BH32" s="26"/>
      <c r="BI32" s="26"/>
      <c r="BJ32" s="148"/>
      <c r="BK32" s="149"/>
      <c r="BL32" s="149"/>
      <c r="BM32" s="149"/>
      <c r="BN32" s="149"/>
      <c r="BO32" s="149"/>
      <c r="BP32" s="149"/>
      <c r="BQ32" s="149"/>
      <c r="BR32" s="149"/>
      <c r="BS32" s="149"/>
      <c r="BT32" s="149"/>
      <c r="BU32" s="149"/>
      <c r="BV32" s="149"/>
      <c r="BW32" s="149"/>
      <c r="BX32" s="149"/>
      <c r="BY32" s="149"/>
      <c r="BZ32" s="149"/>
      <c r="CA32" s="149"/>
      <c r="CB32" s="149"/>
      <c r="CC32" s="149"/>
      <c r="CD32" s="149"/>
      <c r="CE32" s="149"/>
      <c r="CF32" s="149"/>
      <c r="CG32" s="149"/>
      <c r="CH32" s="149"/>
      <c r="CI32" s="149"/>
      <c r="CJ32" s="149"/>
      <c r="CK32" s="149"/>
      <c r="CL32" s="149"/>
      <c r="CM32" s="149"/>
      <c r="CN32" s="149"/>
      <c r="CO32" s="149"/>
      <c r="CP32" s="149"/>
      <c r="CQ32" s="149"/>
      <c r="CR32" s="149"/>
      <c r="CS32" s="149"/>
      <c r="CT32" s="28"/>
    </row>
    <row r="33" spans="1:98" ht="13.2" customHeight="1" x14ac:dyDescent="0.2">
      <c r="A33" s="47"/>
      <c r="B33" s="38"/>
      <c r="C33" s="38"/>
      <c r="D33" s="38"/>
      <c r="E33" s="38"/>
      <c r="F33" s="38"/>
      <c r="G33" s="38"/>
      <c r="H33" s="38"/>
      <c r="I33" s="38"/>
      <c r="J33" s="38"/>
      <c r="K33" s="38"/>
      <c r="L33" s="48"/>
      <c r="M33" s="38"/>
      <c r="N33" s="38"/>
      <c r="O33" s="38"/>
      <c r="P33" s="38"/>
      <c r="Q33" s="38"/>
      <c r="R33" s="38"/>
      <c r="S33" s="52"/>
      <c r="T33" s="52"/>
      <c r="U33" s="52"/>
      <c r="V33" s="52"/>
      <c r="W33" s="52"/>
      <c r="X33" s="52"/>
      <c r="Y33" s="52"/>
      <c r="Z33" s="52"/>
      <c r="AA33" s="52"/>
      <c r="AB33" s="52"/>
      <c r="AC33" s="52"/>
      <c r="AD33" s="52"/>
      <c r="AE33" s="38"/>
      <c r="AF33" s="38"/>
      <c r="AG33" s="38"/>
      <c r="AH33" s="38"/>
      <c r="AI33" s="38"/>
      <c r="AJ33" s="38"/>
      <c r="AK33" s="38"/>
      <c r="AL33" s="38"/>
      <c r="AM33" s="38"/>
      <c r="AN33" s="38"/>
      <c r="AO33" s="38"/>
      <c r="AP33" s="38"/>
      <c r="AQ33" s="38"/>
      <c r="AR33" s="38"/>
      <c r="AS33" s="38"/>
      <c r="AT33" s="38"/>
      <c r="AU33" s="38"/>
      <c r="AV33" s="38"/>
      <c r="AW33" s="40"/>
      <c r="AX33" s="6"/>
      <c r="AY33" s="6"/>
      <c r="AZ33" s="33"/>
      <c r="BA33" s="6"/>
      <c r="BB33" s="41"/>
      <c r="BC33" s="6"/>
      <c r="BD33" s="6"/>
      <c r="BE33" s="6"/>
      <c r="BF33" s="33"/>
      <c r="BG33" s="6"/>
      <c r="BH33" s="6"/>
      <c r="BI33" s="6"/>
      <c r="BJ33" s="148"/>
      <c r="BK33" s="149"/>
      <c r="BL33" s="149"/>
      <c r="BM33" s="149"/>
      <c r="BN33" s="149"/>
      <c r="BO33" s="149"/>
      <c r="BP33" s="149"/>
      <c r="BQ33" s="149"/>
      <c r="BR33" s="149"/>
      <c r="BS33" s="149"/>
      <c r="BT33" s="149"/>
      <c r="BU33" s="149"/>
      <c r="BV33" s="149"/>
      <c r="BW33" s="149"/>
      <c r="BX33" s="149"/>
      <c r="BY33" s="149"/>
      <c r="BZ33" s="149"/>
      <c r="CA33" s="149"/>
      <c r="CB33" s="149"/>
      <c r="CC33" s="149"/>
      <c r="CD33" s="149"/>
      <c r="CE33" s="149"/>
      <c r="CF33" s="149"/>
      <c r="CG33" s="149"/>
      <c r="CH33" s="149"/>
      <c r="CI33" s="149"/>
      <c r="CJ33" s="149"/>
      <c r="CK33" s="149"/>
      <c r="CL33" s="149"/>
      <c r="CM33" s="149"/>
      <c r="CN33" s="149"/>
      <c r="CO33" s="149"/>
      <c r="CP33" s="149"/>
      <c r="CQ33" s="149"/>
      <c r="CR33" s="149"/>
      <c r="CS33" s="149"/>
      <c r="CT33" s="28"/>
    </row>
    <row r="34" spans="1:98" ht="13.2" customHeight="1" x14ac:dyDescent="0.2">
      <c r="A34" s="49"/>
      <c r="B34" s="42"/>
      <c r="C34" s="42"/>
      <c r="D34" s="42"/>
      <c r="E34" s="42"/>
      <c r="F34" s="42"/>
      <c r="G34" s="42"/>
      <c r="H34" s="42"/>
      <c r="I34" s="42"/>
      <c r="J34" s="42"/>
      <c r="K34" s="42"/>
      <c r="L34" s="50"/>
      <c r="M34" s="42"/>
      <c r="N34" s="42"/>
      <c r="O34" s="42"/>
      <c r="P34" s="42"/>
      <c r="Q34" s="42"/>
      <c r="R34" s="42"/>
      <c r="S34" s="42"/>
      <c r="T34" s="42"/>
      <c r="U34" s="42"/>
      <c r="V34" s="42"/>
      <c r="W34" s="42"/>
      <c r="X34" s="53"/>
      <c r="Y34" s="53"/>
      <c r="Z34" s="53"/>
      <c r="AA34" s="53"/>
      <c r="AB34" s="53"/>
      <c r="AC34" s="53"/>
      <c r="AD34" s="53"/>
      <c r="AE34" s="42"/>
      <c r="AF34" s="42"/>
      <c r="AG34" s="42"/>
      <c r="AH34" s="42"/>
      <c r="AI34" s="42"/>
      <c r="AJ34" s="42"/>
      <c r="AK34" s="42"/>
      <c r="AL34" s="42"/>
      <c r="AM34" s="42"/>
      <c r="AN34" s="42"/>
      <c r="AO34" s="42"/>
      <c r="AP34" s="42"/>
      <c r="AQ34" s="42"/>
      <c r="AR34" s="42"/>
      <c r="AS34" s="42"/>
      <c r="AT34" s="42"/>
      <c r="AU34" s="42"/>
      <c r="AV34" s="42"/>
      <c r="AW34" s="35">
        <v>1</v>
      </c>
      <c r="AX34" s="31"/>
      <c r="AY34" s="31"/>
      <c r="AZ34" s="36"/>
      <c r="BA34" s="100" t="s">
        <v>12</v>
      </c>
      <c r="BB34" s="37"/>
      <c r="BC34" s="31"/>
      <c r="BD34" s="31"/>
      <c r="BE34" s="31"/>
      <c r="BF34" s="36"/>
      <c r="BG34" s="99">
        <f>西宮浜中継ポンプ場!Z28</f>
        <v>0</v>
      </c>
      <c r="BH34" s="31"/>
      <c r="BI34" s="31"/>
      <c r="BJ34" s="150"/>
      <c r="BK34" s="151"/>
      <c r="BL34" s="151"/>
      <c r="BM34" s="151"/>
      <c r="BN34" s="151"/>
      <c r="BO34" s="151"/>
      <c r="BP34" s="151"/>
      <c r="BQ34" s="151"/>
      <c r="BR34" s="151"/>
      <c r="BS34" s="151"/>
      <c r="BT34" s="151"/>
      <c r="BU34" s="151"/>
      <c r="BV34" s="151"/>
      <c r="BW34" s="151"/>
      <c r="BX34" s="151"/>
      <c r="BY34" s="151"/>
      <c r="BZ34" s="151"/>
      <c r="CA34" s="151"/>
      <c r="CB34" s="151"/>
      <c r="CC34" s="151"/>
      <c r="CD34" s="151"/>
      <c r="CE34" s="151"/>
      <c r="CF34" s="151"/>
      <c r="CG34" s="151"/>
      <c r="CH34" s="151"/>
      <c r="CI34" s="151"/>
      <c r="CJ34" s="151"/>
      <c r="CK34" s="151"/>
      <c r="CL34" s="151"/>
      <c r="CM34" s="151"/>
      <c r="CN34" s="151"/>
      <c r="CO34" s="151"/>
      <c r="CP34" s="151"/>
      <c r="CQ34" s="151"/>
      <c r="CR34" s="151"/>
      <c r="CS34" s="151"/>
      <c r="CT34" s="152"/>
    </row>
    <row r="35" spans="1:98" ht="13.2" customHeight="1" x14ac:dyDescent="0.2">
      <c r="A35" s="13"/>
      <c r="B35" s="14"/>
      <c r="C35" s="14"/>
      <c r="D35" s="15"/>
      <c r="E35" s="15"/>
      <c r="F35" s="43"/>
      <c r="G35" s="15"/>
      <c r="H35" s="15"/>
      <c r="I35" s="15"/>
      <c r="J35" s="15"/>
      <c r="K35" s="15"/>
      <c r="L35" s="94"/>
      <c r="M35" s="15" t="s">
        <v>2</v>
      </c>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4"/>
      <c r="AT35" s="14"/>
      <c r="AU35" s="14"/>
      <c r="AV35" s="14"/>
      <c r="AW35" s="18"/>
      <c r="AX35" s="19"/>
      <c r="AY35" s="19"/>
      <c r="AZ35" s="20"/>
      <c r="BA35" s="19"/>
      <c r="BB35" s="18"/>
      <c r="BC35" s="19"/>
      <c r="BD35" s="19"/>
      <c r="BE35" s="19"/>
      <c r="BF35" s="20"/>
      <c r="BG35" s="19"/>
      <c r="BH35" s="19"/>
      <c r="BI35" s="19"/>
      <c r="BJ35" s="21"/>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22"/>
    </row>
    <row r="36" spans="1:98" ht="13.2" customHeight="1" x14ac:dyDescent="0.2">
      <c r="A36" s="5"/>
      <c r="B36" s="6"/>
      <c r="C36" s="6"/>
      <c r="D36" s="6"/>
      <c r="E36" s="6"/>
      <c r="F36" s="6"/>
      <c r="G36" s="6"/>
      <c r="H36" s="6"/>
      <c r="I36" s="6"/>
      <c r="J36" s="6"/>
      <c r="K36" s="6"/>
      <c r="L36" s="24"/>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25"/>
      <c r="AX36" s="26"/>
      <c r="AY36" s="26"/>
      <c r="AZ36" s="27"/>
      <c r="BA36" s="26"/>
      <c r="BB36" s="25"/>
      <c r="BC36" s="26"/>
      <c r="BD36" s="26"/>
      <c r="BE36" s="26"/>
      <c r="BF36" s="27"/>
      <c r="BG36" s="26"/>
      <c r="BH36" s="26"/>
      <c r="BI36" s="26"/>
      <c r="BJ36" s="32"/>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8"/>
    </row>
    <row r="37" spans="1:98" ht="13.2" customHeight="1" x14ac:dyDescent="0.2">
      <c r="A37" s="5"/>
      <c r="B37" s="6"/>
      <c r="C37" s="6"/>
      <c r="D37" s="6"/>
      <c r="E37" s="6"/>
      <c r="F37" s="6"/>
      <c r="G37" s="6"/>
      <c r="H37" s="6"/>
      <c r="I37" s="6"/>
      <c r="J37" s="6"/>
      <c r="K37" s="6"/>
      <c r="L37" s="24"/>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32"/>
      <c r="AX37" s="6"/>
      <c r="AY37" s="6"/>
      <c r="AZ37" s="33"/>
      <c r="BA37" s="6"/>
      <c r="BB37" s="32"/>
      <c r="BC37" s="6"/>
      <c r="BD37" s="6"/>
      <c r="BE37" s="6"/>
      <c r="BF37" s="33"/>
      <c r="BG37" s="6"/>
      <c r="BH37" s="6"/>
      <c r="BI37" s="6"/>
      <c r="BJ37" s="32"/>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8"/>
    </row>
    <row r="38" spans="1:98" ht="13.2" customHeight="1" x14ac:dyDescent="0.2">
      <c r="A38" s="34"/>
      <c r="B38" s="31"/>
      <c r="C38" s="31"/>
      <c r="D38" s="31"/>
      <c r="E38" s="31"/>
      <c r="F38" s="31"/>
      <c r="G38" s="31"/>
      <c r="H38" s="31"/>
      <c r="I38" s="31"/>
      <c r="J38" s="31"/>
      <c r="K38" s="31"/>
      <c r="L38" s="30"/>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5"/>
      <c r="AX38" s="31"/>
      <c r="AY38" s="31"/>
      <c r="AZ38" s="36"/>
      <c r="BA38" s="98"/>
      <c r="BB38" s="37"/>
      <c r="BC38" s="31"/>
      <c r="BD38" s="31"/>
      <c r="BE38" s="31"/>
      <c r="BF38" s="36"/>
      <c r="BG38" s="37">
        <f>SUM(BG10+BG14+BG18+BG22+BG26+BG30+BG34)</f>
        <v>0</v>
      </c>
      <c r="BH38" s="31"/>
      <c r="BI38" s="31"/>
      <c r="BJ38" s="150"/>
      <c r="BK38" s="151"/>
      <c r="BL38" s="151"/>
      <c r="BM38" s="151"/>
      <c r="BN38" s="151"/>
      <c r="BO38" s="151"/>
      <c r="BP38" s="151"/>
      <c r="BQ38" s="151"/>
      <c r="BR38" s="151"/>
      <c r="BS38" s="151"/>
      <c r="BT38" s="151"/>
      <c r="BU38" s="151"/>
      <c r="BV38" s="151"/>
      <c r="BW38" s="151"/>
      <c r="BX38" s="151"/>
      <c r="BY38" s="151"/>
      <c r="BZ38" s="151"/>
      <c r="CA38" s="151"/>
      <c r="CB38" s="151"/>
      <c r="CC38" s="151"/>
      <c r="CD38" s="151"/>
      <c r="CE38" s="151"/>
      <c r="CF38" s="151"/>
      <c r="CG38" s="151"/>
      <c r="CH38" s="151"/>
      <c r="CI38" s="151"/>
      <c r="CJ38" s="151"/>
      <c r="CK38" s="151"/>
      <c r="CL38" s="151"/>
      <c r="CM38" s="151"/>
      <c r="CN38" s="151"/>
      <c r="CO38" s="151"/>
      <c r="CP38" s="151"/>
      <c r="CQ38" s="151"/>
      <c r="CR38" s="151"/>
      <c r="CS38" s="151"/>
      <c r="CT38" s="152"/>
    </row>
    <row r="39" spans="1:98" ht="13.2" customHeight="1" x14ac:dyDescent="0.2">
      <c r="A39" s="44"/>
      <c r="B39" s="45"/>
      <c r="C39" s="45"/>
      <c r="D39" s="45"/>
      <c r="E39" s="45"/>
      <c r="F39" s="45"/>
      <c r="G39" s="45"/>
      <c r="H39" s="45"/>
      <c r="I39" s="45"/>
      <c r="J39" s="45"/>
      <c r="K39" s="45"/>
      <c r="L39" s="46"/>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18"/>
      <c r="AX39" s="19"/>
      <c r="AY39" s="19"/>
      <c r="AZ39" s="20"/>
      <c r="BA39" s="19"/>
      <c r="BB39" s="18"/>
      <c r="BC39" s="19"/>
      <c r="BD39" s="19"/>
      <c r="BE39" s="19"/>
      <c r="BF39" s="20"/>
      <c r="BG39" s="19"/>
      <c r="BH39" s="19"/>
      <c r="BI39" s="19"/>
      <c r="BJ39" s="21"/>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22"/>
    </row>
    <row r="40" spans="1:98" ht="13.2" customHeight="1" x14ac:dyDescent="0.2">
      <c r="A40" s="47"/>
      <c r="B40" s="38"/>
      <c r="C40" s="38"/>
      <c r="D40" s="38"/>
      <c r="E40" s="38"/>
      <c r="F40" s="38"/>
      <c r="G40" s="38"/>
      <c r="H40" s="38"/>
      <c r="I40" s="38"/>
      <c r="J40" s="38"/>
      <c r="K40" s="38"/>
      <c r="L40" s="4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25"/>
      <c r="AX40" s="26"/>
      <c r="AY40" s="26"/>
      <c r="AZ40" s="27"/>
      <c r="BA40" s="26"/>
      <c r="BB40" s="25"/>
      <c r="BC40" s="26"/>
      <c r="BD40" s="26"/>
      <c r="BE40" s="26"/>
      <c r="BF40" s="27"/>
      <c r="BG40" s="26"/>
      <c r="BH40" s="26"/>
      <c r="BI40" s="26"/>
      <c r="BJ40" s="148"/>
      <c r="BK40" s="149"/>
      <c r="BL40" s="149"/>
      <c r="BM40" s="149"/>
      <c r="BN40" s="149"/>
      <c r="BO40" s="149"/>
      <c r="BP40" s="149"/>
      <c r="BQ40" s="149"/>
      <c r="BR40" s="149"/>
      <c r="BS40" s="149"/>
      <c r="BT40" s="149"/>
      <c r="BU40" s="149"/>
      <c r="BV40" s="149"/>
      <c r="BW40" s="149"/>
      <c r="BX40" s="149"/>
      <c r="BY40" s="149"/>
      <c r="BZ40" s="149"/>
      <c r="CA40" s="149"/>
      <c r="CB40" s="149"/>
      <c r="CC40" s="149"/>
      <c r="CD40" s="149"/>
      <c r="CE40" s="149"/>
      <c r="CF40" s="149"/>
      <c r="CG40" s="149"/>
      <c r="CH40" s="149"/>
      <c r="CI40" s="149"/>
      <c r="CJ40" s="149"/>
      <c r="CK40" s="149"/>
      <c r="CL40" s="149"/>
      <c r="CM40" s="149"/>
      <c r="CN40" s="149"/>
      <c r="CO40" s="149"/>
      <c r="CP40" s="149"/>
      <c r="CQ40" s="149"/>
      <c r="CR40" s="149"/>
      <c r="CS40" s="149"/>
      <c r="CT40" s="28"/>
    </row>
    <row r="41" spans="1:98" ht="13.2" customHeight="1" x14ac:dyDescent="0.2">
      <c r="A41" s="47"/>
      <c r="B41" s="38"/>
      <c r="C41" s="38"/>
      <c r="D41" s="38"/>
      <c r="E41" s="38"/>
      <c r="F41" s="38"/>
      <c r="G41" s="38"/>
      <c r="H41" s="38"/>
      <c r="I41" s="38"/>
      <c r="J41" s="38"/>
      <c r="K41" s="38"/>
      <c r="L41" s="4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2"/>
      <c r="AX41" s="6"/>
      <c r="AY41" s="6"/>
      <c r="AZ41" s="33"/>
      <c r="BA41" s="6"/>
      <c r="BB41" s="32"/>
      <c r="BC41" s="6"/>
      <c r="BD41" s="6"/>
      <c r="BE41" s="6"/>
      <c r="BF41" s="33"/>
      <c r="BG41" s="6"/>
      <c r="BH41" s="6"/>
      <c r="BI41" s="6"/>
      <c r="BJ41" s="148"/>
      <c r="BK41" s="149"/>
      <c r="BL41" s="149"/>
      <c r="BM41" s="149"/>
      <c r="BN41" s="149"/>
      <c r="BO41" s="149"/>
      <c r="BP41" s="149"/>
      <c r="BQ41" s="149"/>
      <c r="BR41" s="149"/>
      <c r="BS41" s="149"/>
      <c r="BT41" s="149"/>
      <c r="BU41" s="149"/>
      <c r="BV41" s="149"/>
      <c r="BW41" s="149"/>
      <c r="BX41" s="149"/>
      <c r="BY41" s="149"/>
      <c r="BZ41" s="149"/>
      <c r="CA41" s="149"/>
      <c r="CB41" s="149"/>
      <c r="CC41" s="149"/>
      <c r="CD41" s="149"/>
      <c r="CE41" s="149"/>
      <c r="CF41" s="149"/>
      <c r="CG41" s="149"/>
      <c r="CH41" s="149"/>
      <c r="CI41" s="149"/>
      <c r="CJ41" s="149"/>
      <c r="CK41" s="149"/>
      <c r="CL41" s="149"/>
      <c r="CM41" s="149"/>
      <c r="CN41" s="149"/>
      <c r="CO41" s="149"/>
      <c r="CP41" s="149"/>
      <c r="CQ41" s="149"/>
      <c r="CR41" s="149"/>
      <c r="CS41" s="149"/>
      <c r="CT41" s="28"/>
    </row>
    <row r="42" spans="1:98" ht="13.2" customHeight="1" x14ac:dyDescent="0.2">
      <c r="A42" s="49"/>
      <c r="B42" s="42"/>
      <c r="C42" s="42"/>
      <c r="D42" s="42"/>
      <c r="E42" s="42"/>
      <c r="F42" s="42"/>
      <c r="G42" s="42"/>
      <c r="H42" s="42"/>
      <c r="I42" s="42"/>
      <c r="J42" s="42"/>
      <c r="K42" s="42"/>
      <c r="L42" s="50"/>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35"/>
      <c r="AX42" s="31"/>
      <c r="AY42" s="31"/>
      <c r="AZ42" s="36"/>
      <c r="BA42" s="98"/>
      <c r="BB42" s="37"/>
      <c r="BC42" s="31"/>
      <c r="BD42" s="31"/>
      <c r="BE42" s="31"/>
      <c r="BF42" s="36"/>
      <c r="BG42" s="37"/>
      <c r="BH42" s="31"/>
      <c r="BI42" s="31"/>
      <c r="BJ42" s="150"/>
      <c r="BK42" s="151"/>
      <c r="BL42" s="151"/>
      <c r="BM42" s="151"/>
      <c r="BN42" s="151"/>
      <c r="BO42" s="151"/>
      <c r="BP42" s="151"/>
      <c r="BQ42" s="151"/>
      <c r="BR42" s="151"/>
      <c r="BS42" s="151"/>
      <c r="BT42" s="151"/>
      <c r="BU42" s="151"/>
      <c r="BV42" s="151"/>
      <c r="BW42" s="151"/>
      <c r="BX42" s="151"/>
      <c r="BY42" s="151"/>
      <c r="BZ42" s="151"/>
      <c r="CA42" s="151"/>
      <c r="CB42" s="151"/>
      <c r="CC42" s="151"/>
      <c r="CD42" s="151"/>
      <c r="CE42" s="151"/>
      <c r="CF42" s="151"/>
      <c r="CG42" s="151"/>
      <c r="CH42" s="151"/>
      <c r="CI42" s="151"/>
      <c r="CJ42" s="151"/>
      <c r="CK42" s="151"/>
      <c r="CL42" s="151"/>
      <c r="CM42" s="151"/>
      <c r="CN42" s="151"/>
      <c r="CO42" s="151"/>
      <c r="CP42" s="151"/>
      <c r="CQ42" s="151"/>
      <c r="CR42" s="151"/>
      <c r="CS42" s="151"/>
      <c r="CT42" s="152"/>
    </row>
  </sheetData>
  <mergeCells count="15">
    <mergeCell ref="BJ42:CT42"/>
    <mergeCell ref="BJ6:CT6"/>
    <mergeCell ref="BJ14:CT14"/>
    <mergeCell ref="BJ10:CT10"/>
    <mergeCell ref="BJ18:CT18"/>
    <mergeCell ref="A6:AV6"/>
    <mergeCell ref="AW6:AZ6"/>
    <mergeCell ref="BB6:BF6"/>
    <mergeCell ref="BG6:BI6"/>
    <mergeCell ref="AW2:BG4"/>
    <mergeCell ref="BJ34:CT34"/>
    <mergeCell ref="BJ38:CT38"/>
    <mergeCell ref="BJ22:CT22"/>
    <mergeCell ref="BJ26:CT26"/>
    <mergeCell ref="BJ30:CT30"/>
  </mergeCells>
  <phoneticPr fontId="3"/>
  <printOptions horizontalCentered="1" verticalCentered="1"/>
  <pageMargins left="0.78740157480314965" right="0.78740157480314965" top="0.59055118110236227" bottom="0.19685039370078741" header="0.39370078740157483" footer="0"/>
  <pageSetup paperSize="9" scale="92" orientation="landscape" r:id="rId1"/>
  <headerFooter alignWithMargins="0">
    <oddHeader>&amp;R(様式9)</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
  <sheetViews>
    <sheetView showZeros="0" view="pageBreakPreview" zoomScale="55" zoomScaleNormal="70" zoomScaleSheetLayoutView="55" workbookViewId="0"/>
  </sheetViews>
  <sheetFormatPr defaultColWidth="9" defaultRowHeight="13.2" x14ac:dyDescent="0.2"/>
  <cols>
    <col min="1" max="1" width="4.21875" style="54" bestFit="1" customWidth="1"/>
    <col min="2" max="2" width="12.6640625" style="54" customWidth="1"/>
    <col min="3" max="4" width="8.6640625" style="54" customWidth="1"/>
    <col min="5" max="5" width="4.6640625" style="54" customWidth="1"/>
    <col min="6" max="6" width="8.6640625" style="54" customWidth="1"/>
    <col min="7" max="7" width="12.6640625" style="54" customWidth="1"/>
    <col min="8" max="8" width="7.77734375" style="54" customWidth="1"/>
    <col min="9" max="9" width="10.6640625" style="54" customWidth="1"/>
    <col min="10" max="10" width="8.6640625" style="54" customWidth="1"/>
    <col min="11" max="11" width="12.6640625" style="54" customWidth="1"/>
    <col min="12" max="12" width="7.77734375" style="54" customWidth="1"/>
    <col min="13" max="13" width="10.6640625" style="54" customWidth="1"/>
    <col min="14" max="14" width="8.6640625" style="54" customWidth="1"/>
    <col min="15" max="15" width="12.6640625" style="54" customWidth="1"/>
    <col min="16" max="16" width="7.77734375" style="54" customWidth="1"/>
    <col min="17" max="19" width="12.6640625" style="54" customWidth="1"/>
    <col min="20" max="20" width="7.77734375" style="54" customWidth="1"/>
    <col min="21" max="21" width="10.6640625" style="54" customWidth="1"/>
    <col min="22" max="22" width="7.77734375" style="54" customWidth="1"/>
    <col min="23" max="23" width="10.6640625" style="54" customWidth="1"/>
    <col min="24" max="24" width="7.77734375" style="54" customWidth="1"/>
    <col min="25" max="25" width="14.33203125" style="54" bestFit="1" customWidth="1"/>
    <col min="26" max="28" width="6.6640625" style="54" customWidth="1"/>
    <col min="29" max="16384" width="9" style="54"/>
  </cols>
  <sheetData>
    <row r="1" spans="1:28" x14ac:dyDescent="0.2">
      <c r="B1" s="55">
        <v>8</v>
      </c>
      <c r="C1" s="56" t="s">
        <v>3</v>
      </c>
      <c r="T1" s="57"/>
      <c r="U1" s="57"/>
      <c r="V1" s="57"/>
      <c r="W1" s="57"/>
      <c r="X1" s="57"/>
      <c r="Y1" s="57"/>
      <c r="Z1" s="57"/>
      <c r="AA1" s="57"/>
    </row>
    <row r="2" spans="1:28" ht="21.9" customHeight="1" x14ac:dyDescent="0.2">
      <c r="B2" s="103" t="s">
        <v>75</v>
      </c>
      <c r="C2" s="101"/>
      <c r="D2" s="101"/>
      <c r="E2" s="101"/>
      <c r="F2" s="101"/>
      <c r="G2" s="101"/>
      <c r="H2" s="101"/>
      <c r="I2" s="101"/>
      <c r="J2" s="101"/>
      <c r="K2" s="101"/>
      <c r="L2" s="101"/>
      <c r="M2" s="101"/>
      <c r="N2" s="101"/>
      <c r="O2" s="101"/>
      <c r="P2" s="101"/>
      <c r="Q2" s="101"/>
      <c r="R2" s="101"/>
      <c r="S2" s="101"/>
      <c r="T2" s="102"/>
      <c r="U2" s="102"/>
      <c r="V2" s="102"/>
      <c r="W2" s="102"/>
      <c r="X2" s="102"/>
      <c r="Y2" s="102"/>
      <c r="Z2" s="102"/>
      <c r="AA2" s="102"/>
      <c r="AB2" s="101"/>
    </row>
    <row r="3" spans="1:28" ht="21.9" customHeight="1" x14ac:dyDescent="0.2">
      <c r="B3" s="101"/>
      <c r="C3" s="101"/>
      <c r="D3" s="101"/>
      <c r="E3" s="101"/>
      <c r="F3" s="101"/>
      <c r="G3" s="101"/>
      <c r="H3" s="101"/>
      <c r="I3" s="101"/>
      <c r="J3" s="101"/>
      <c r="K3" s="101"/>
      <c r="L3" s="101"/>
      <c r="M3" s="101"/>
      <c r="N3" s="101"/>
      <c r="O3" s="101"/>
      <c r="P3" s="101"/>
      <c r="Q3" s="101"/>
      <c r="R3" s="101"/>
      <c r="S3" s="101"/>
      <c r="T3" s="102"/>
      <c r="U3" s="102"/>
      <c r="V3" s="102"/>
      <c r="W3" s="102"/>
      <c r="X3" s="102"/>
      <c r="Y3" s="102"/>
      <c r="Z3" s="102"/>
      <c r="AA3" s="102"/>
      <c r="AB3" s="102"/>
    </row>
    <row r="4" spans="1:28" ht="21.9" customHeight="1" x14ac:dyDescent="0.2">
      <c r="B4" s="228" t="s">
        <v>13</v>
      </c>
      <c r="C4" s="202"/>
      <c r="D4" s="229" t="s">
        <v>20</v>
      </c>
      <c r="E4" s="202"/>
      <c r="F4" s="186" t="s">
        <v>64</v>
      </c>
      <c r="G4" s="187"/>
      <c r="H4" s="187"/>
      <c r="I4" s="187"/>
      <c r="J4" s="187"/>
      <c r="K4" s="206" t="s">
        <v>14</v>
      </c>
      <c r="L4" s="206"/>
      <c r="M4" s="224" t="s">
        <v>24</v>
      </c>
      <c r="N4" s="224"/>
      <c r="O4" s="224" t="s">
        <v>15</v>
      </c>
      <c r="P4" s="225"/>
      <c r="Q4" s="104"/>
      <c r="R4" s="105" t="s">
        <v>16</v>
      </c>
      <c r="S4" s="106"/>
      <c r="T4" s="106"/>
      <c r="U4" s="106"/>
      <c r="V4" s="106"/>
      <c r="W4" s="106"/>
      <c r="X4" s="106"/>
      <c r="Y4" s="106"/>
      <c r="Z4" s="106"/>
      <c r="AA4" s="106"/>
      <c r="AB4" s="107"/>
    </row>
    <row r="5" spans="1:28" ht="21.9" customHeight="1" x14ac:dyDescent="0.2">
      <c r="B5" s="220"/>
      <c r="C5" s="172"/>
      <c r="D5" s="172"/>
      <c r="E5" s="172"/>
      <c r="F5" s="189"/>
      <c r="G5" s="190"/>
      <c r="H5" s="190"/>
      <c r="I5" s="190"/>
      <c r="J5" s="190"/>
      <c r="K5" s="222"/>
      <c r="L5" s="222"/>
      <c r="M5" s="226"/>
      <c r="N5" s="226"/>
      <c r="O5" s="226"/>
      <c r="P5" s="227"/>
      <c r="Q5" s="108"/>
      <c r="R5" s="109" t="s">
        <v>17</v>
      </c>
      <c r="S5" s="108"/>
      <c r="T5" s="108"/>
      <c r="U5" s="108"/>
      <c r="V5" s="108"/>
      <c r="W5" s="108"/>
      <c r="X5" s="108"/>
      <c r="Y5" s="108"/>
      <c r="Z5" s="108"/>
      <c r="AA5" s="108"/>
      <c r="AB5" s="110"/>
    </row>
    <row r="6" spans="1:28" ht="21.9" customHeight="1" x14ac:dyDescent="0.2">
      <c r="B6" s="220"/>
      <c r="C6" s="172"/>
      <c r="D6" s="172"/>
      <c r="E6" s="172"/>
      <c r="F6" s="230"/>
      <c r="G6" s="231"/>
      <c r="H6" s="231"/>
      <c r="I6" s="231"/>
      <c r="J6" s="231"/>
      <c r="K6" s="222"/>
      <c r="L6" s="222"/>
      <c r="M6" s="226"/>
      <c r="N6" s="226"/>
      <c r="O6" s="226"/>
      <c r="P6" s="227"/>
      <c r="Q6" s="108"/>
      <c r="R6" s="109"/>
      <c r="S6" s="108"/>
      <c r="T6" s="108"/>
      <c r="U6" s="108"/>
      <c r="V6" s="108"/>
      <c r="W6" s="108"/>
      <c r="X6" s="108"/>
      <c r="Y6" s="108"/>
      <c r="Z6" s="108"/>
      <c r="AA6" s="108"/>
      <c r="AB6" s="110"/>
    </row>
    <row r="7" spans="1:28" ht="21.9" customHeight="1" x14ac:dyDescent="0.2">
      <c r="B7" s="220" t="s">
        <v>45</v>
      </c>
      <c r="C7" s="172"/>
      <c r="D7" s="172" t="s">
        <v>59</v>
      </c>
      <c r="E7" s="172"/>
      <c r="F7" s="111" t="s">
        <v>60</v>
      </c>
      <c r="G7" s="172" t="s">
        <v>61</v>
      </c>
      <c r="H7" s="172"/>
      <c r="I7" s="172" t="s">
        <v>62</v>
      </c>
      <c r="J7" s="221"/>
      <c r="K7" s="222" t="s">
        <v>63</v>
      </c>
      <c r="L7" s="222"/>
      <c r="M7" s="210" t="s">
        <v>63</v>
      </c>
      <c r="N7" s="223"/>
      <c r="O7" s="210" t="s">
        <v>63</v>
      </c>
      <c r="P7" s="211"/>
      <c r="Q7" s="108"/>
      <c r="R7" s="109"/>
      <c r="S7" s="108"/>
      <c r="T7" s="108"/>
      <c r="U7" s="108"/>
      <c r="V7" s="108"/>
      <c r="W7" s="108"/>
      <c r="X7" s="108"/>
      <c r="Y7" s="108"/>
      <c r="Z7" s="108"/>
      <c r="AA7" s="108"/>
      <c r="AB7" s="110"/>
    </row>
    <row r="8" spans="1:28" ht="21.9" customHeight="1" x14ac:dyDescent="0.2">
      <c r="B8" s="212">
        <v>214</v>
      </c>
      <c r="C8" s="213"/>
      <c r="D8" s="214"/>
      <c r="E8" s="214"/>
      <c r="F8" s="147"/>
      <c r="G8" s="215"/>
      <c r="H8" s="216"/>
      <c r="I8" s="215"/>
      <c r="J8" s="217"/>
      <c r="K8" s="218">
        <v>0</v>
      </c>
      <c r="L8" s="218"/>
      <c r="M8" s="218">
        <v>0</v>
      </c>
      <c r="N8" s="218"/>
      <c r="O8" s="218">
        <v>0</v>
      </c>
      <c r="P8" s="219"/>
      <c r="Q8" s="108"/>
      <c r="R8" s="112"/>
      <c r="S8" s="113"/>
      <c r="T8" s="113"/>
      <c r="U8" s="113"/>
      <c r="V8" s="113"/>
      <c r="W8" s="113"/>
      <c r="X8" s="113"/>
      <c r="Y8" s="113"/>
      <c r="Z8" s="113"/>
      <c r="AA8" s="113"/>
      <c r="AB8" s="114"/>
    </row>
    <row r="9" spans="1:28" ht="21.9" customHeight="1" x14ac:dyDescent="0.2">
      <c r="B9" s="101" t="s">
        <v>18</v>
      </c>
      <c r="C9" s="101"/>
      <c r="D9" s="101"/>
      <c r="E9" s="101"/>
      <c r="F9" s="101"/>
      <c r="G9" s="101"/>
      <c r="H9" s="101"/>
      <c r="I9" s="101"/>
      <c r="J9" s="101"/>
      <c r="K9" s="101"/>
      <c r="L9" s="101"/>
      <c r="M9" s="101"/>
      <c r="N9" s="101"/>
      <c r="O9" s="101"/>
      <c r="P9" s="101"/>
      <c r="Q9" s="115"/>
      <c r="R9" s="101"/>
      <c r="S9" s="101"/>
      <c r="T9" s="101"/>
      <c r="U9" s="101"/>
      <c r="V9" s="101"/>
      <c r="W9" s="101"/>
      <c r="X9" s="101"/>
      <c r="Y9" s="101"/>
      <c r="Z9" s="101"/>
      <c r="AA9" s="101"/>
      <c r="AB9" s="101"/>
    </row>
    <row r="10" spans="1:28" ht="43.5" customHeight="1" x14ac:dyDescent="0.2">
      <c r="B10" s="199"/>
      <c r="C10" s="202" t="s">
        <v>0</v>
      </c>
      <c r="D10" s="202"/>
      <c r="E10" s="202"/>
      <c r="F10" s="202"/>
      <c r="G10" s="202"/>
      <c r="H10" s="203" t="s">
        <v>1</v>
      </c>
      <c r="I10" s="204"/>
      <c r="J10" s="204"/>
      <c r="K10" s="204"/>
      <c r="L10" s="204"/>
      <c r="M10" s="204"/>
      <c r="N10" s="204"/>
      <c r="O10" s="204"/>
      <c r="P10" s="204"/>
      <c r="Q10" s="204"/>
      <c r="R10" s="204"/>
      <c r="S10" s="205"/>
      <c r="T10" s="206" t="s">
        <v>52</v>
      </c>
      <c r="U10" s="206"/>
      <c r="V10" s="206" t="s">
        <v>53</v>
      </c>
      <c r="W10" s="206"/>
      <c r="X10" s="194" t="s">
        <v>54</v>
      </c>
      <c r="Y10" s="195"/>
      <c r="Z10" s="186" t="s">
        <v>55</v>
      </c>
      <c r="AA10" s="187"/>
      <c r="AB10" s="188"/>
    </row>
    <row r="11" spans="1:28" ht="26.25" customHeight="1" x14ac:dyDescent="0.2">
      <c r="B11" s="200"/>
      <c r="C11" s="172"/>
      <c r="D11" s="172"/>
      <c r="E11" s="172"/>
      <c r="F11" s="172"/>
      <c r="G11" s="172"/>
      <c r="H11" s="172" t="s">
        <v>21</v>
      </c>
      <c r="I11" s="172"/>
      <c r="J11" s="172"/>
      <c r="K11" s="172"/>
      <c r="L11" s="172" t="s">
        <v>22</v>
      </c>
      <c r="M11" s="172"/>
      <c r="N11" s="172"/>
      <c r="O11" s="172"/>
      <c r="P11" s="172" t="s">
        <v>23</v>
      </c>
      <c r="Q11" s="172"/>
      <c r="R11" s="172"/>
      <c r="S11" s="172"/>
      <c r="T11" s="192" t="s">
        <v>66</v>
      </c>
      <c r="U11" s="192" t="s">
        <v>56</v>
      </c>
      <c r="V11" s="192" t="s">
        <v>66</v>
      </c>
      <c r="W11" s="192" t="s">
        <v>57</v>
      </c>
      <c r="X11" s="192" t="s">
        <v>66</v>
      </c>
      <c r="Y11" s="192" t="s">
        <v>58</v>
      </c>
      <c r="Z11" s="189"/>
      <c r="AA11" s="190"/>
      <c r="AB11" s="191"/>
    </row>
    <row r="12" spans="1:28" ht="26.25" customHeight="1" x14ac:dyDescent="0.2">
      <c r="B12" s="200"/>
      <c r="C12" s="171" t="s">
        <v>65</v>
      </c>
      <c r="D12" s="171" t="s">
        <v>47</v>
      </c>
      <c r="E12" s="207" t="s">
        <v>46</v>
      </c>
      <c r="F12" s="183" t="s">
        <v>48</v>
      </c>
      <c r="G12" s="171" t="s">
        <v>49</v>
      </c>
      <c r="H12" s="171" t="s">
        <v>66</v>
      </c>
      <c r="I12" s="171" t="s">
        <v>50</v>
      </c>
      <c r="J12" s="196" t="s">
        <v>48</v>
      </c>
      <c r="K12" s="171" t="s">
        <v>51</v>
      </c>
      <c r="L12" s="171" t="s">
        <v>66</v>
      </c>
      <c r="M12" s="171" t="s">
        <v>50</v>
      </c>
      <c r="N12" s="183" t="s">
        <v>48</v>
      </c>
      <c r="O12" s="171" t="s">
        <v>51</v>
      </c>
      <c r="P12" s="171" t="s">
        <v>66</v>
      </c>
      <c r="Q12" s="171" t="s">
        <v>50</v>
      </c>
      <c r="R12" s="183" t="s">
        <v>48</v>
      </c>
      <c r="S12" s="171" t="s">
        <v>51</v>
      </c>
      <c r="T12" s="192"/>
      <c r="U12" s="192"/>
      <c r="V12" s="192"/>
      <c r="W12" s="192"/>
      <c r="X12" s="192"/>
      <c r="Y12" s="192"/>
      <c r="Z12" s="189"/>
      <c r="AA12" s="190"/>
      <c r="AB12" s="191"/>
    </row>
    <row r="13" spans="1:28" ht="26.25" customHeight="1" x14ac:dyDescent="0.2">
      <c r="B13" s="200"/>
      <c r="C13" s="172"/>
      <c r="D13" s="172"/>
      <c r="E13" s="208"/>
      <c r="F13" s="184"/>
      <c r="G13" s="172"/>
      <c r="H13" s="172"/>
      <c r="I13" s="172"/>
      <c r="J13" s="197"/>
      <c r="K13" s="172"/>
      <c r="L13" s="172"/>
      <c r="M13" s="172"/>
      <c r="N13" s="184"/>
      <c r="O13" s="172"/>
      <c r="P13" s="172"/>
      <c r="Q13" s="172"/>
      <c r="R13" s="184"/>
      <c r="S13" s="172"/>
      <c r="T13" s="192"/>
      <c r="U13" s="192"/>
      <c r="V13" s="192"/>
      <c r="W13" s="192"/>
      <c r="X13" s="192"/>
      <c r="Y13" s="192"/>
      <c r="Z13" s="189"/>
      <c r="AA13" s="190"/>
      <c r="AB13" s="191"/>
    </row>
    <row r="14" spans="1:28" ht="26.25" customHeight="1" x14ac:dyDescent="0.2">
      <c r="B14" s="200"/>
      <c r="C14" s="173"/>
      <c r="D14" s="173"/>
      <c r="E14" s="209"/>
      <c r="F14" s="185"/>
      <c r="G14" s="173"/>
      <c r="H14" s="173"/>
      <c r="I14" s="173"/>
      <c r="J14" s="198"/>
      <c r="K14" s="173"/>
      <c r="L14" s="173"/>
      <c r="M14" s="173"/>
      <c r="N14" s="185"/>
      <c r="O14" s="173"/>
      <c r="P14" s="173"/>
      <c r="Q14" s="173"/>
      <c r="R14" s="185"/>
      <c r="S14" s="173"/>
      <c r="T14" s="193"/>
      <c r="U14" s="193"/>
      <c r="V14" s="193"/>
      <c r="W14" s="193"/>
      <c r="X14" s="193"/>
      <c r="Y14" s="193"/>
      <c r="Z14" s="189"/>
      <c r="AA14" s="190"/>
      <c r="AB14" s="191"/>
    </row>
    <row r="15" spans="1:28" ht="26.25" customHeight="1" thickBot="1" x14ac:dyDescent="0.25">
      <c r="B15" s="201"/>
      <c r="C15" s="116" t="s">
        <v>30</v>
      </c>
      <c r="D15" s="116" t="s">
        <v>31</v>
      </c>
      <c r="E15" s="116" t="s">
        <v>32</v>
      </c>
      <c r="F15" s="117" t="s">
        <v>33</v>
      </c>
      <c r="G15" s="118" t="s">
        <v>41</v>
      </c>
      <c r="H15" s="116" t="s">
        <v>34</v>
      </c>
      <c r="I15" s="116" t="s">
        <v>35</v>
      </c>
      <c r="J15" s="116" t="s">
        <v>36</v>
      </c>
      <c r="K15" s="119" t="s">
        <v>37</v>
      </c>
      <c r="L15" s="116" t="s">
        <v>38</v>
      </c>
      <c r="M15" s="116" t="s">
        <v>39</v>
      </c>
      <c r="N15" s="117" t="s">
        <v>40</v>
      </c>
      <c r="O15" s="119" t="s">
        <v>29</v>
      </c>
      <c r="P15" s="116" t="s">
        <v>25</v>
      </c>
      <c r="Q15" s="116" t="s">
        <v>27</v>
      </c>
      <c r="R15" s="117" t="s">
        <v>28</v>
      </c>
      <c r="S15" s="119" t="s">
        <v>26</v>
      </c>
      <c r="T15" s="58" t="s">
        <v>42</v>
      </c>
      <c r="U15" s="64" t="s">
        <v>85</v>
      </c>
      <c r="V15" s="58" t="s">
        <v>43</v>
      </c>
      <c r="W15" s="64" t="s">
        <v>84</v>
      </c>
      <c r="X15" s="58" t="s">
        <v>44</v>
      </c>
      <c r="Y15" s="64" t="s">
        <v>83</v>
      </c>
      <c r="Z15" s="174" t="s">
        <v>68</v>
      </c>
      <c r="AA15" s="175"/>
      <c r="AB15" s="176"/>
    </row>
    <row r="16" spans="1:28" ht="26.25" customHeight="1" thickTop="1" x14ac:dyDescent="0.2">
      <c r="A16" s="55">
        <v>4</v>
      </c>
      <c r="B16" s="120" t="str">
        <f t="shared" ref="B16:B24" si="0">"令和"&amp;$B$1&amp;"年"&amp;A16&amp;"月"</f>
        <v>令和8年4月</v>
      </c>
      <c r="C16" s="121">
        <f t="shared" ref="C16:C27" si="1">$D$8</f>
        <v>0</v>
      </c>
      <c r="D16" s="177">
        <f>$B$8</f>
        <v>214</v>
      </c>
      <c r="E16" s="122">
        <v>93</v>
      </c>
      <c r="F16" s="88"/>
      <c r="G16" s="123">
        <f t="shared" ref="G16:G27" si="2">ROUNDDOWN(C16*(185-E16)*0.01*$D$16-F16,0)</f>
        <v>0</v>
      </c>
      <c r="H16" s="78"/>
      <c r="I16" s="78"/>
      <c r="J16" s="81"/>
      <c r="K16" s="81"/>
      <c r="L16" s="124">
        <f>$G$8</f>
        <v>0</v>
      </c>
      <c r="M16" s="125">
        <v>8500</v>
      </c>
      <c r="N16" s="89"/>
      <c r="O16" s="124">
        <f>ROUNDDOWN(L16*M16-N16,0)</f>
        <v>0</v>
      </c>
      <c r="P16" s="124">
        <f>$I$8</f>
        <v>0</v>
      </c>
      <c r="Q16" s="125">
        <v>9600</v>
      </c>
      <c r="R16" s="89"/>
      <c r="S16" s="124">
        <f>ROUNDDOWN(P16*Q16-R16,0)</f>
        <v>0</v>
      </c>
      <c r="T16" s="77"/>
      <c r="U16" s="78"/>
      <c r="V16" s="77"/>
      <c r="W16" s="78"/>
      <c r="X16" s="77"/>
      <c r="Y16" s="78"/>
      <c r="Z16" s="180">
        <f t="shared" ref="Z16:Z27" si="3">ROUNDDOWN(G16+K16+O16+S16+U16+W16+Y16,0)</f>
        <v>0</v>
      </c>
      <c r="AA16" s="181"/>
      <c r="AB16" s="182"/>
    </row>
    <row r="17" spans="1:28" ht="26.25" customHeight="1" x14ac:dyDescent="0.2">
      <c r="A17" s="55">
        <v>5</v>
      </c>
      <c r="B17" s="126" t="str">
        <f t="shared" si="0"/>
        <v>令和8年5月</v>
      </c>
      <c r="C17" s="127">
        <f t="shared" si="1"/>
        <v>0</v>
      </c>
      <c r="D17" s="178"/>
      <c r="E17" s="128">
        <v>93</v>
      </c>
      <c r="F17" s="75"/>
      <c r="G17" s="129">
        <f t="shared" si="2"/>
        <v>0</v>
      </c>
      <c r="H17" s="60"/>
      <c r="I17" s="60"/>
      <c r="J17" s="82"/>
      <c r="K17" s="82"/>
      <c r="L17" s="130">
        <f t="shared" ref="L17:L27" si="4">$G$8</f>
        <v>0</v>
      </c>
      <c r="M17" s="131">
        <v>8500</v>
      </c>
      <c r="N17" s="76"/>
      <c r="O17" s="130">
        <f t="shared" ref="O17:O27" si="5">ROUNDDOWN(L17*M17-N17,0)</f>
        <v>0</v>
      </c>
      <c r="P17" s="130">
        <f t="shared" ref="P17:P27" si="6">$I$8</f>
        <v>0</v>
      </c>
      <c r="Q17" s="131">
        <v>11600</v>
      </c>
      <c r="R17" s="76"/>
      <c r="S17" s="130">
        <f>ROUNDDOWN(P17*Q17-R17,0)</f>
        <v>0</v>
      </c>
      <c r="T17" s="61"/>
      <c r="U17" s="60"/>
      <c r="V17" s="61"/>
      <c r="W17" s="60"/>
      <c r="X17" s="61"/>
      <c r="Y17" s="59"/>
      <c r="Z17" s="162">
        <f t="shared" si="3"/>
        <v>0</v>
      </c>
      <c r="AA17" s="163"/>
      <c r="AB17" s="164"/>
    </row>
    <row r="18" spans="1:28" ht="26.25" customHeight="1" x14ac:dyDescent="0.2">
      <c r="A18" s="55">
        <v>6</v>
      </c>
      <c r="B18" s="126" t="str">
        <f t="shared" si="0"/>
        <v>令和8年6月</v>
      </c>
      <c r="C18" s="127">
        <f t="shared" si="1"/>
        <v>0</v>
      </c>
      <c r="D18" s="178"/>
      <c r="E18" s="128">
        <v>93</v>
      </c>
      <c r="F18" s="75"/>
      <c r="G18" s="129">
        <f t="shared" si="2"/>
        <v>0</v>
      </c>
      <c r="H18" s="79"/>
      <c r="I18" s="79"/>
      <c r="J18" s="83"/>
      <c r="K18" s="83"/>
      <c r="L18" s="130">
        <f t="shared" si="4"/>
        <v>0</v>
      </c>
      <c r="M18" s="131">
        <v>10800</v>
      </c>
      <c r="N18" s="76"/>
      <c r="O18" s="130">
        <f t="shared" si="5"/>
        <v>0</v>
      </c>
      <c r="P18" s="130">
        <f t="shared" si="6"/>
        <v>0</v>
      </c>
      <c r="Q18" s="131">
        <v>10800</v>
      </c>
      <c r="R18" s="76"/>
      <c r="S18" s="130">
        <f>ROUNDDOWN(P18*Q18-R18,0)</f>
        <v>0</v>
      </c>
      <c r="T18" s="61"/>
      <c r="U18" s="60"/>
      <c r="V18" s="61"/>
      <c r="W18" s="60"/>
      <c r="X18" s="61"/>
      <c r="Y18" s="59"/>
      <c r="Z18" s="162">
        <f t="shared" si="3"/>
        <v>0</v>
      </c>
      <c r="AA18" s="163"/>
      <c r="AB18" s="164"/>
    </row>
    <row r="19" spans="1:28" ht="26.25" customHeight="1" x14ac:dyDescent="0.2">
      <c r="A19" s="55">
        <v>7</v>
      </c>
      <c r="B19" s="126" t="str">
        <f t="shared" si="0"/>
        <v>令和8年7月</v>
      </c>
      <c r="C19" s="127">
        <f t="shared" si="1"/>
        <v>0</v>
      </c>
      <c r="D19" s="178"/>
      <c r="E19" s="128">
        <v>93</v>
      </c>
      <c r="F19" s="75"/>
      <c r="G19" s="129">
        <f t="shared" si="2"/>
        <v>0</v>
      </c>
      <c r="H19" s="130">
        <f>$F$8</f>
        <v>0</v>
      </c>
      <c r="I19" s="131">
        <v>4900</v>
      </c>
      <c r="J19" s="76"/>
      <c r="K19" s="130">
        <f>ROUNDDOWN(H19*I19-J19,0)</f>
        <v>0</v>
      </c>
      <c r="L19" s="130">
        <f t="shared" si="4"/>
        <v>0</v>
      </c>
      <c r="M19" s="131">
        <v>5400</v>
      </c>
      <c r="N19" s="76"/>
      <c r="O19" s="130">
        <f t="shared" si="5"/>
        <v>0</v>
      </c>
      <c r="P19" s="130">
        <f t="shared" si="6"/>
        <v>0</v>
      </c>
      <c r="Q19" s="131">
        <v>10400</v>
      </c>
      <c r="R19" s="76"/>
      <c r="S19" s="130">
        <f t="shared" ref="S19:S21" si="7">ROUNDDOWN(P19*Q19-R19,0)</f>
        <v>0</v>
      </c>
      <c r="T19" s="61"/>
      <c r="U19" s="60"/>
      <c r="V19" s="61"/>
      <c r="W19" s="60"/>
      <c r="X19" s="61"/>
      <c r="Y19" s="59"/>
      <c r="Z19" s="162">
        <f t="shared" si="3"/>
        <v>0</v>
      </c>
      <c r="AA19" s="163"/>
      <c r="AB19" s="164"/>
    </row>
    <row r="20" spans="1:28" ht="26.25" customHeight="1" x14ac:dyDescent="0.2">
      <c r="A20" s="55">
        <v>8</v>
      </c>
      <c r="B20" s="126" t="str">
        <f t="shared" si="0"/>
        <v>令和8年8月</v>
      </c>
      <c r="C20" s="127">
        <f t="shared" si="1"/>
        <v>0</v>
      </c>
      <c r="D20" s="178"/>
      <c r="E20" s="128">
        <v>93</v>
      </c>
      <c r="F20" s="75"/>
      <c r="G20" s="129">
        <f t="shared" si="2"/>
        <v>0</v>
      </c>
      <c r="H20" s="132">
        <f>$F$8</f>
        <v>0</v>
      </c>
      <c r="I20" s="131">
        <v>4600</v>
      </c>
      <c r="J20" s="76"/>
      <c r="K20" s="132">
        <f>ROUNDDOWN(H20*I20-J20,0)</f>
        <v>0</v>
      </c>
      <c r="L20" s="130">
        <f t="shared" si="4"/>
        <v>0</v>
      </c>
      <c r="M20" s="131">
        <v>5200</v>
      </c>
      <c r="N20" s="76"/>
      <c r="O20" s="130">
        <f t="shared" si="5"/>
        <v>0</v>
      </c>
      <c r="P20" s="130">
        <f t="shared" si="6"/>
        <v>0</v>
      </c>
      <c r="Q20" s="131">
        <v>9600</v>
      </c>
      <c r="R20" s="76"/>
      <c r="S20" s="130">
        <f t="shared" si="7"/>
        <v>0</v>
      </c>
      <c r="T20" s="61"/>
      <c r="U20" s="60"/>
      <c r="V20" s="61"/>
      <c r="W20" s="60"/>
      <c r="X20" s="61"/>
      <c r="Y20" s="59"/>
      <c r="Z20" s="162">
        <f t="shared" si="3"/>
        <v>0</v>
      </c>
      <c r="AA20" s="163"/>
      <c r="AB20" s="164"/>
    </row>
    <row r="21" spans="1:28" ht="26.25" customHeight="1" x14ac:dyDescent="0.2">
      <c r="A21" s="55">
        <v>9</v>
      </c>
      <c r="B21" s="126" t="str">
        <f t="shared" si="0"/>
        <v>令和8年9月</v>
      </c>
      <c r="C21" s="127">
        <f t="shared" si="1"/>
        <v>0</v>
      </c>
      <c r="D21" s="178"/>
      <c r="E21" s="128">
        <v>93</v>
      </c>
      <c r="F21" s="75"/>
      <c r="G21" s="129">
        <f t="shared" si="2"/>
        <v>0</v>
      </c>
      <c r="H21" s="133">
        <f>$F$8</f>
        <v>0</v>
      </c>
      <c r="I21" s="134">
        <v>3700</v>
      </c>
      <c r="J21" s="76"/>
      <c r="K21" s="133">
        <f>ROUNDDOWN(H21*I21-J21,0)</f>
        <v>0</v>
      </c>
      <c r="L21" s="130">
        <f t="shared" si="4"/>
        <v>0</v>
      </c>
      <c r="M21" s="131">
        <v>4500</v>
      </c>
      <c r="N21" s="76"/>
      <c r="O21" s="130">
        <f t="shared" si="5"/>
        <v>0</v>
      </c>
      <c r="P21" s="130">
        <f t="shared" si="6"/>
        <v>0</v>
      </c>
      <c r="Q21" s="131">
        <v>9400</v>
      </c>
      <c r="R21" s="76"/>
      <c r="S21" s="130">
        <f t="shared" si="7"/>
        <v>0</v>
      </c>
      <c r="T21" s="61"/>
      <c r="U21" s="60"/>
      <c r="V21" s="61"/>
      <c r="W21" s="60"/>
      <c r="X21" s="61"/>
      <c r="Y21" s="59"/>
      <c r="Z21" s="162">
        <f t="shared" si="3"/>
        <v>0</v>
      </c>
      <c r="AA21" s="163"/>
      <c r="AB21" s="164"/>
    </row>
    <row r="22" spans="1:28" ht="26.25" customHeight="1" x14ac:dyDescent="0.2">
      <c r="A22" s="55">
        <v>10</v>
      </c>
      <c r="B22" s="126" t="str">
        <f t="shared" si="0"/>
        <v>令和8年10月</v>
      </c>
      <c r="C22" s="127">
        <f t="shared" si="1"/>
        <v>0</v>
      </c>
      <c r="D22" s="178"/>
      <c r="E22" s="128">
        <v>93</v>
      </c>
      <c r="F22" s="75"/>
      <c r="G22" s="129">
        <f t="shared" si="2"/>
        <v>0</v>
      </c>
      <c r="H22" s="80"/>
      <c r="I22" s="80"/>
      <c r="J22" s="84"/>
      <c r="K22" s="84"/>
      <c r="L22" s="130">
        <f t="shared" si="4"/>
        <v>0</v>
      </c>
      <c r="M22" s="131">
        <v>8800</v>
      </c>
      <c r="N22" s="76"/>
      <c r="O22" s="130">
        <f t="shared" si="5"/>
        <v>0</v>
      </c>
      <c r="P22" s="130">
        <f t="shared" si="6"/>
        <v>0</v>
      </c>
      <c r="Q22" s="131">
        <v>8700</v>
      </c>
      <c r="R22" s="76"/>
      <c r="S22" s="130">
        <f t="shared" ref="S22:S27" si="8">ROUNDDOWN(P22*Q22-R22,0)</f>
        <v>0</v>
      </c>
      <c r="T22" s="61"/>
      <c r="U22" s="60"/>
      <c r="V22" s="61"/>
      <c r="W22" s="60"/>
      <c r="X22" s="61"/>
      <c r="Y22" s="59"/>
      <c r="Z22" s="162">
        <f t="shared" si="3"/>
        <v>0</v>
      </c>
      <c r="AA22" s="163"/>
      <c r="AB22" s="164"/>
    </row>
    <row r="23" spans="1:28" ht="26.25" customHeight="1" x14ac:dyDescent="0.2">
      <c r="A23" s="55">
        <v>11</v>
      </c>
      <c r="B23" s="126" t="str">
        <f t="shared" si="0"/>
        <v>令和8年11月</v>
      </c>
      <c r="C23" s="127">
        <f t="shared" si="1"/>
        <v>0</v>
      </c>
      <c r="D23" s="178"/>
      <c r="E23" s="128">
        <v>93</v>
      </c>
      <c r="F23" s="75"/>
      <c r="G23" s="129">
        <f t="shared" si="2"/>
        <v>0</v>
      </c>
      <c r="H23" s="59"/>
      <c r="I23" s="59"/>
      <c r="J23" s="85"/>
      <c r="K23" s="85"/>
      <c r="L23" s="130">
        <f t="shared" si="4"/>
        <v>0</v>
      </c>
      <c r="M23" s="131">
        <v>8800</v>
      </c>
      <c r="N23" s="76"/>
      <c r="O23" s="130">
        <f t="shared" si="5"/>
        <v>0</v>
      </c>
      <c r="P23" s="130">
        <f t="shared" si="6"/>
        <v>0</v>
      </c>
      <c r="Q23" s="131">
        <v>9000</v>
      </c>
      <c r="R23" s="76"/>
      <c r="S23" s="130">
        <f t="shared" si="8"/>
        <v>0</v>
      </c>
      <c r="T23" s="61"/>
      <c r="U23" s="60"/>
      <c r="V23" s="61"/>
      <c r="W23" s="60"/>
      <c r="X23" s="61"/>
      <c r="Y23" s="59"/>
      <c r="Z23" s="162">
        <f t="shared" si="3"/>
        <v>0</v>
      </c>
      <c r="AA23" s="163"/>
      <c r="AB23" s="164"/>
    </row>
    <row r="24" spans="1:28" ht="26.25" customHeight="1" x14ac:dyDescent="0.2">
      <c r="A24" s="55">
        <v>12</v>
      </c>
      <c r="B24" s="126" t="str">
        <f t="shared" si="0"/>
        <v>令和8年12月</v>
      </c>
      <c r="C24" s="127">
        <f t="shared" si="1"/>
        <v>0</v>
      </c>
      <c r="D24" s="178"/>
      <c r="E24" s="128">
        <v>93</v>
      </c>
      <c r="F24" s="75"/>
      <c r="G24" s="129">
        <f t="shared" si="2"/>
        <v>0</v>
      </c>
      <c r="H24" s="60"/>
      <c r="I24" s="60"/>
      <c r="J24" s="82"/>
      <c r="K24" s="82"/>
      <c r="L24" s="130">
        <f t="shared" si="4"/>
        <v>0</v>
      </c>
      <c r="M24" s="131">
        <v>8700</v>
      </c>
      <c r="N24" s="76"/>
      <c r="O24" s="130">
        <f t="shared" si="5"/>
        <v>0</v>
      </c>
      <c r="P24" s="130">
        <f t="shared" si="6"/>
        <v>0</v>
      </c>
      <c r="Q24" s="131">
        <v>9000</v>
      </c>
      <c r="R24" s="76"/>
      <c r="S24" s="130">
        <f t="shared" si="8"/>
        <v>0</v>
      </c>
      <c r="T24" s="61"/>
      <c r="U24" s="60"/>
      <c r="V24" s="61"/>
      <c r="W24" s="60"/>
      <c r="X24" s="61"/>
      <c r="Y24" s="59"/>
      <c r="Z24" s="162">
        <f t="shared" si="3"/>
        <v>0</v>
      </c>
      <c r="AA24" s="163"/>
      <c r="AB24" s="164"/>
    </row>
    <row r="25" spans="1:28" ht="26.25" customHeight="1" x14ac:dyDescent="0.2">
      <c r="A25" s="55">
        <v>1</v>
      </c>
      <c r="B25" s="126" t="str">
        <f>"令和"&amp;$B$1+1&amp;"年"&amp;A25&amp;"月"</f>
        <v>令和9年1月</v>
      </c>
      <c r="C25" s="127">
        <f t="shared" si="1"/>
        <v>0</v>
      </c>
      <c r="D25" s="178"/>
      <c r="E25" s="128">
        <v>93</v>
      </c>
      <c r="F25" s="75"/>
      <c r="G25" s="129">
        <f t="shared" si="2"/>
        <v>0</v>
      </c>
      <c r="H25" s="60"/>
      <c r="I25" s="60"/>
      <c r="J25" s="82"/>
      <c r="K25" s="82"/>
      <c r="L25" s="130">
        <f t="shared" si="4"/>
        <v>0</v>
      </c>
      <c r="M25" s="131">
        <v>8500</v>
      </c>
      <c r="N25" s="76"/>
      <c r="O25" s="130">
        <f t="shared" si="5"/>
        <v>0</v>
      </c>
      <c r="P25" s="130">
        <f t="shared" si="6"/>
        <v>0</v>
      </c>
      <c r="Q25" s="131">
        <v>9300</v>
      </c>
      <c r="R25" s="76"/>
      <c r="S25" s="130">
        <f t="shared" si="8"/>
        <v>0</v>
      </c>
      <c r="T25" s="61"/>
      <c r="U25" s="60"/>
      <c r="V25" s="61"/>
      <c r="W25" s="60"/>
      <c r="X25" s="61"/>
      <c r="Y25" s="59"/>
      <c r="Z25" s="162">
        <f t="shared" si="3"/>
        <v>0</v>
      </c>
      <c r="AA25" s="163"/>
      <c r="AB25" s="164"/>
    </row>
    <row r="26" spans="1:28" ht="26.25" customHeight="1" x14ac:dyDescent="0.2">
      <c r="A26" s="55">
        <v>2</v>
      </c>
      <c r="B26" s="126" t="str">
        <f>"令和"&amp;$B$1+1&amp;"年"&amp;A26&amp;"月"</f>
        <v>令和9年2月</v>
      </c>
      <c r="C26" s="127">
        <f t="shared" si="1"/>
        <v>0</v>
      </c>
      <c r="D26" s="178"/>
      <c r="E26" s="128">
        <v>93</v>
      </c>
      <c r="F26" s="75"/>
      <c r="G26" s="129">
        <f t="shared" si="2"/>
        <v>0</v>
      </c>
      <c r="H26" s="60"/>
      <c r="I26" s="60"/>
      <c r="J26" s="82"/>
      <c r="K26" s="82"/>
      <c r="L26" s="130">
        <f t="shared" si="4"/>
        <v>0</v>
      </c>
      <c r="M26" s="131">
        <v>8500</v>
      </c>
      <c r="N26" s="76"/>
      <c r="O26" s="130">
        <f t="shared" si="5"/>
        <v>0</v>
      </c>
      <c r="P26" s="130">
        <f t="shared" si="6"/>
        <v>0</v>
      </c>
      <c r="Q26" s="131">
        <v>8300</v>
      </c>
      <c r="R26" s="76"/>
      <c r="S26" s="130">
        <f t="shared" si="8"/>
        <v>0</v>
      </c>
      <c r="T26" s="61"/>
      <c r="U26" s="60"/>
      <c r="V26" s="61"/>
      <c r="W26" s="60"/>
      <c r="X26" s="61"/>
      <c r="Y26" s="59"/>
      <c r="Z26" s="162">
        <f t="shared" si="3"/>
        <v>0</v>
      </c>
      <c r="AA26" s="163"/>
      <c r="AB26" s="164"/>
    </row>
    <row r="27" spans="1:28" ht="26.25" customHeight="1" thickBot="1" x14ac:dyDescent="0.25">
      <c r="A27" s="55">
        <v>3</v>
      </c>
      <c r="B27" s="135" t="str">
        <f>"令和"&amp;$B$1+1&amp;"年"&amp;A27&amp;"月"</f>
        <v>令和9年3月</v>
      </c>
      <c r="C27" s="136">
        <f t="shared" si="1"/>
        <v>0</v>
      </c>
      <c r="D27" s="179"/>
      <c r="E27" s="137">
        <v>93</v>
      </c>
      <c r="F27" s="90"/>
      <c r="G27" s="138">
        <f t="shared" si="2"/>
        <v>0</v>
      </c>
      <c r="H27" s="63"/>
      <c r="I27" s="63"/>
      <c r="J27" s="91"/>
      <c r="K27" s="91"/>
      <c r="L27" s="139">
        <f t="shared" si="4"/>
        <v>0</v>
      </c>
      <c r="M27" s="140">
        <v>9500</v>
      </c>
      <c r="N27" s="92"/>
      <c r="O27" s="139">
        <f t="shared" si="5"/>
        <v>0</v>
      </c>
      <c r="P27" s="139">
        <f t="shared" si="6"/>
        <v>0</v>
      </c>
      <c r="Q27" s="140">
        <v>9500</v>
      </c>
      <c r="R27" s="92"/>
      <c r="S27" s="139">
        <f t="shared" si="8"/>
        <v>0</v>
      </c>
      <c r="T27" s="62"/>
      <c r="U27" s="63"/>
      <c r="V27" s="62"/>
      <c r="W27" s="63"/>
      <c r="X27" s="62"/>
      <c r="Y27" s="93"/>
      <c r="Z27" s="165">
        <f t="shared" si="3"/>
        <v>0</v>
      </c>
      <c r="AA27" s="166"/>
      <c r="AB27" s="167"/>
    </row>
    <row r="28" spans="1:28" ht="26.25" customHeight="1" thickTop="1" x14ac:dyDescent="0.2">
      <c r="B28" s="141" t="s">
        <v>2</v>
      </c>
      <c r="C28" s="142"/>
      <c r="D28" s="142"/>
      <c r="E28" s="142"/>
      <c r="F28" s="142"/>
      <c r="G28" s="142"/>
      <c r="H28" s="142"/>
      <c r="I28" s="143">
        <f>SUM(I16:I27)</f>
        <v>13200</v>
      </c>
      <c r="J28" s="143"/>
      <c r="K28" s="142"/>
      <c r="L28" s="142"/>
      <c r="M28" s="144">
        <f>SUM(M16:M27)</f>
        <v>95700</v>
      </c>
      <c r="N28" s="143"/>
      <c r="O28" s="142"/>
      <c r="P28" s="142"/>
      <c r="Q28" s="143">
        <f>SUM(Q16:Q27)</f>
        <v>115200</v>
      </c>
      <c r="R28" s="143"/>
      <c r="S28" s="142"/>
      <c r="T28" s="86"/>
      <c r="U28" s="86"/>
      <c r="V28" s="86"/>
      <c r="W28" s="86"/>
      <c r="X28" s="87"/>
      <c r="Y28" s="86"/>
      <c r="Z28" s="168">
        <f>SUM(Z16:AB27)</f>
        <v>0</v>
      </c>
      <c r="AA28" s="169"/>
      <c r="AB28" s="170"/>
    </row>
    <row r="29" spans="1:28" ht="21.9" customHeight="1" x14ac:dyDescent="0.2">
      <c r="B29" s="101" t="s">
        <v>19</v>
      </c>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row>
    <row r="30" spans="1:28" ht="21.9" customHeight="1" x14ac:dyDescent="0.2">
      <c r="B30" s="65"/>
      <c r="C30" s="66"/>
      <c r="D30" s="66"/>
      <c r="E30" s="66"/>
      <c r="F30" s="66"/>
      <c r="G30" s="66"/>
      <c r="H30" s="66"/>
      <c r="I30" s="66"/>
      <c r="J30" s="66"/>
      <c r="K30" s="66"/>
      <c r="L30" s="66"/>
      <c r="M30" s="67"/>
      <c r="N30" s="67"/>
      <c r="O30" s="66"/>
      <c r="P30" s="66"/>
      <c r="Q30" s="66"/>
      <c r="R30" s="66"/>
      <c r="S30" s="66"/>
      <c r="T30" s="66"/>
      <c r="U30" s="66"/>
      <c r="V30" s="66"/>
      <c r="W30" s="66"/>
      <c r="X30" s="66"/>
      <c r="Y30" s="66"/>
      <c r="Z30" s="66"/>
      <c r="AA30" s="66"/>
      <c r="AB30" s="68"/>
    </row>
    <row r="31" spans="1:28" ht="21.9" customHeight="1" x14ac:dyDescent="0.2">
      <c r="B31" s="69"/>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1"/>
    </row>
    <row r="32" spans="1:28" ht="21.9" customHeight="1" x14ac:dyDescent="0.2">
      <c r="B32" s="69"/>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1"/>
    </row>
    <row r="33" spans="2:28" ht="21.9" customHeight="1" x14ac:dyDescent="0.2">
      <c r="B33" s="69"/>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1"/>
    </row>
    <row r="34" spans="2:28" ht="21.9" customHeight="1" x14ac:dyDescent="0.2">
      <c r="B34" s="69"/>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1"/>
    </row>
    <row r="35" spans="2:28" ht="21.9" customHeight="1" x14ac:dyDescent="0.2">
      <c r="B35" s="69"/>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1"/>
    </row>
    <row r="36" spans="2:28" ht="21.9" customHeight="1" x14ac:dyDescent="0.2">
      <c r="B36" s="72"/>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4"/>
    </row>
    <row r="37" spans="2:28" ht="21.9" customHeight="1" x14ac:dyDescent="0.2"/>
  </sheetData>
  <sheetProtection sheet="1" selectLockedCells="1"/>
  <mergeCells count="68">
    <mergeCell ref="O4:P6"/>
    <mergeCell ref="B4:C6"/>
    <mergeCell ref="D4:E6"/>
    <mergeCell ref="F4:J6"/>
    <mergeCell ref="K4:L6"/>
    <mergeCell ref="M4:N6"/>
    <mergeCell ref="O7:P7"/>
    <mergeCell ref="B8:C8"/>
    <mergeCell ref="D8:E8"/>
    <mergeCell ref="G8:H8"/>
    <mergeCell ref="I8:J8"/>
    <mergeCell ref="K8:L8"/>
    <mergeCell ref="M8:N8"/>
    <mergeCell ref="O8:P8"/>
    <mergeCell ref="B7:C7"/>
    <mergeCell ref="D7:E7"/>
    <mergeCell ref="G7:H7"/>
    <mergeCell ref="I7:J7"/>
    <mergeCell ref="K7:L7"/>
    <mergeCell ref="M7:N7"/>
    <mergeCell ref="B10:B15"/>
    <mergeCell ref="C10:G11"/>
    <mergeCell ref="H10:S10"/>
    <mergeCell ref="T10:U10"/>
    <mergeCell ref="V10:W10"/>
    <mergeCell ref="C12:C14"/>
    <mergeCell ref="D12:D14"/>
    <mergeCell ref="E12:E14"/>
    <mergeCell ref="F12:F14"/>
    <mergeCell ref="G12:G14"/>
    <mergeCell ref="L12:L14"/>
    <mergeCell ref="Z10:AB14"/>
    <mergeCell ref="H11:K11"/>
    <mergeCell ref="L11:O11"/>
    <mergeCell ref="P11:S11"/>
    <mergeCell ref="T11:T14"/>
    <mergeCell ref="U11:U14"/>
    <mergeCell ref="V11:V14"/>
    <mergeCell ref="W11:W14"/>
    <mergeCell ref="X11:X14"/>
    <mergeCell ref="Y11:Y14"/>
    <mergeCell ref="X10:Y10"/>
    <mergeCell ref="R12:R14"/>
    <mergeCell ref="H12:H14"/>
    <mergeCell ref="I12:I14"/>
    <mergeCell ref="J12:J14"/>
    <mergeCell ref="K12:K14"/>
    <mergeCell ref="Z28:AB28"/>
    <mergeCell ref="S12:S14"/>
    <mergeCell ref="Z15:AB15"/>
    <mergeCell ref="D16:D27"/>
    <mergeCell ref="Z16:AB16"/>
    <mergeCell ref="Z17:AB17"/>
    <mergeCell ref="Z18:AB18"/>
    <mergeCell ref="Z19:AB19"/>
    <mergeCell ref="Z20:AB20"/>
    <mergeCell ref="Z21:AB21"/>
    <mergeCell ref="Z22:AB22"/>
    <mergeCell ref="M12:M14"/>
    <mergeCell ref="N12:N14"/>
    <mergeCell ref="O12:O14"/>
    <mergeCell ref="P12:P14"/>
    <mergeCell ref="Q12:Q14"/>
    <mergeCell ref="Z23:AB23"/>
    <mergeCell ref="Z24:AB24"/>
    <mergeCell ref="Z25:AB25"/>
    <mergeCell ref="Z26:AB26"/>
    <mergeCell ref="Z27:AB27"/>
  </mergeCells>
  <phoneticPr fontId="3"/>
  <printOptions horizontalCentered="1" verticalCentered="1"/>
  <pageMargins left="0.78740157480314965" right="0.78740157480314965" top="0.59055118110236227" bottom="0.19685039370078741" header="0.39370078740157483" footer="0"/>
  <pageSetup paperSize="9" scale="48" orientation="landscape" r:id="rId1"/>
  <headerFooter alignWithMargins="0">
    <oddHeader>&amp;R(様式9)</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
  <sheetViews>
    <sheetView showZeros="0" view="pageBreakPreview" zoomScale="55" zoomScaleNormal="70" zoomScaleSheetLayoutView="55" workbookViewId="0"/>
  </sheetViews>
  <sheetFormatPr defaultColWidth="9" defaultRowHeight="13.2" x14ac:dyDescent="0.2"/>
  <cols>
    <col min="1" max="1" width="4.21875" style="54" bestFit="1" customWidth="1"/>
    <col min="2" max="2" width="12.6640625" style="54" customWidth="1"/>
    <col min="3" max="4" width="8.6640625" style="54" customWidth="1"/>
    <col min="5" max="5" width="4.6640625" style="54" customWidth="1"/>
    <col min="6" max="6" width="8.6640625" style="54" customWidth="1"/>
    <col min="7" max="7" width="12.6640625" style="54" customWidth="1"/>
    <col min="8" max="8" width="7.77734375" style="54" customWidth="1"/>
    <col min="9" max="9" width="10.6640625" style="54" customWidth="1"/>
    <col min="10" max="10" width="8.6640625" style="54" customWidth="1"/>
    <col min="11" max="11" width="12.6640625" style="54" customWidth="1"/>
    <col min="12" max="12" width="7.77734375" style="54" customWidth="1"/>
    <col min="13" max="13" width="10.6640625" style="54" customWidth="1"/>
    <col min="14" max="14" width="8.6640625" style="54" customWidth="1"/>
    <col min="15" max="15" width="12.6640625" style="54" customWidth="1"/>
    <col min="16" max="16" width="7.77734375" style="54" customWidth="1"/>
    <col min="17" max="19" width="12.6640625" style="54" customWidth="1"/>
    <col min="20" max="20" width="7.77734375" style="54" customWidth="1"/>
    <col min="21" max="21" width="10.6640625" style="54" customWidth="1"/>
    <col min="22" max="22" width="7.77734375" style="54" customWidth="1"/>
    <col min="23" max="23" width="10.6640625" style="54" customWidth="1"/>
    <col min="24" max="24" width="7.77734375" style="54" customWidth="1"/>
    <col min="25" max="25" width="14.33203125" style="54" bestFit="1" customWidth="1"/>
    <col min="26" max="28" width="6.6640625" style="54" customWidth="1"/>
    <col min="29" max="16384" width="9" style="54"/>
  </cols>
  <sheetData>
    <row r="1" spans="1:28" x14ac:dyDescent="0.2">
      <c r="B1" s="55">
        <v>8</v>
      </c>
      <c r="C1" s="56" t="s">
        <v>3</v>
      </c>
      <c r="T1" s="57"/>
      <c r="U1" s="57"/>
      <c r="V1" s="57"/>
      <c r="W1" s="57"/>
      <c r="X1" s="57"/>
      <c r="Y1" s="57"/>
      <c r="Z1" s="57"/>
      <c r="AA1" s="57"/>
    </row>
    <row r="2" spans="1:28" ht="21.9" customHeight="1" x14ac:dyDescent="0.2">
      <c r="B2" s="103" t="s">
        <v>74</v>
      </c>
      <c r="C2" s="101"/>
      <c r="D2" s="101"/>
      <c r="E2" s="101"/>
      <c r="F2" s="101"/>
      <c r="G2" s="101"/>
      <c r="H2" s="101"/>
      <c r="I2" s="101"/>
      <c r="J2" s="101"/>
      <c r="K2" s="101"/>
      <c r="L2" s="101"/>
      <c r="M2" s="101"/>
      <c r="N2" s="101"/>
      <c r="O2" s="101"/>
      <c r="P2" s="101"/>
      <c r="Q2" s="101"/>
      <c r="R2" s="101"/>
      <c r="S2" s="101"/>
      <c r="T2" s="102"/>
      <c r="U2" s="102"/>
      <c r="V2" s="102"/>
      <c r="W2" s="102"/>
      <c r="X2" s="102"/>
      <c r="Y2" s="102"/>
      <c r="Z2" s="102"/>
      <c r="AA2" s="102"/>
      <c r="AB2" s="101"/>
    </row>
    <row r="3" spans="1:28" ht="21.9" customHeight="1" x14ac:dyDescent="0.2">
      <c r="B3" s="101"/>
      <c r="C3" s="101"/>
      <c r="D3" s="101"/>
      <c r="E3" s="101"/>
      <c r="F3" s="101"/>
      <c r="G3" s="101"/>
      <c r="H3" s="101"/>
      <c r="I3" s="101"/>
      <c r="J3" s="101"/>
      <c r="K3" s="101"/>
      <c r="L3" s="101"/>
      <c r="M3" s="101"/>
      <c r="N3" s="101"/>
      <c r="O3" s="101"/>
      <c r="P3" s="101"/>
      <c r="Q3" s="101"/>
      <c r="R3" s="101"/>
      <c r="S3" s="101"/>
      <c r="T3" s="102"/>
      <c r="U3" s="102"/>
      <c r="V3" s="102"/>
      <c r="W3" s="102"/>
      <c r="X3" s="102"/>
      <c r="Y3" s="102"/>
      <c r="Z3" s="102"/>
      <c r="AA3" s="102"/>
      <c r="AB3" s="102"/>
    </row>
    <row r="4" spans="1:28" ht="21.9" customHeight="1" x14ac:dyDescent="0.2">
      <c r="B4" s="228" t="s">
        <v>13</v>
      </c>
      <c r="C4" s="202"/>
      <c r="D4" s="229" t="s">
        <v>20</v>
      </c>
      <c r="E4" s="202"/>
      <c r="F4" s="186" t="s">
        <v>64</v>
      </c>
      <c r="G4" s="187"/>
      <c r="H4" s="187"/>
      <c r="I4" s="187"/>
      <c r="J4" s="187"/>
      <c r="K4" s="206" t="s">
        <v>14</v>
      </c>
      <c r="L4" s="206"/>
      <c r="M4" s="224" t="s">
        <v>24</v>
      </c>
      <c r="N4" s="224"/>
      <c r="O4" s="224" t="s">
        <v>15</v>
      </c>
      <c r="P4" s="225"/>
      <c r="Q4" s="104"/>
      <c r="R4" s="105" t="s">
        <v>16</v>
      </c>
      <c r="S4" s="106"/>
      <c r="T4" s="106"/>
      <c r="U4" s="106"/>
      <c r="V4" s="106"/>
      <c r="W4" s="106"/>
      <c r="X4" s="106"/>
      <c r="Y4" s="106"/>
      <c r="Z4" s="106"/>
      <c r="AA4" s="106"/>
      <c r="AB4" s="107"/>
    </row>
    <row r="5" spans="1:28" ht="21.9" customHeight="1" x14ac:dyDescent="0.2">
      <c r="B5" s="220"/>
      <c r="C5" s="172"/>
      <c r="D5" s="172"/>
      <c r="E5" s="172"/>
      <c r="F5" s="189"/>
      <c r="G5" s="190"/>
      <c r="H5" s="190"/>
      <c r="I5" s="190"/>
      <c r="J5" s="190"/>
      <c r="K5" s="222"/>
      <c r="L5" s="222"/>
      <c r="M5" s="226"/>
      <c r="N5" s="226"/>
      <c r="O5" s="226"/>
      <c r="P5" s="227"/>
      <c r="Q5" s="108"/>
      <c r="R5" s="109" t="s">
        <v>17</v>
      </c>
      <c r="S5" s="108"/>
      <c r="T5" s="108"/>
      <c r="U5" s="108"/>
      <c r="V5" s="108"/>
      <c r="W5" s="108"/>
      <c r="X5" s="108"/>
      <c r="Y5" s="108"/>
      <c r="Z5" s="108"/>
      <c r="AA5" s="108"/>
      <c r="AB5" s="110"/>
    </row>
    <row r="6" spans="1:28" ht="21.9" customHeight="1" x14ac:dyDescent="0.2">
      <c r="B6" s="220"/>
      <c r="C6" s="172"/>
      <c r="D6" s="172"/>
      <c r="E6" s="172"/>
      <c r="F6" s="230"/>
      <c r="G6" s="231"/>
      <c r="H6" s="231"/>
      <c r="I6" s="231"/>
      <c r="J6" s="231"/>
      <c r="K6" s="222"/>
      <c r="L6" s="222"/>
      <c r="M6" s="226"/>
      <c r="N6" s="226"/>
      <c r="O6" s="226"/>
      <c r="P6" s="227"/>
      <c r="Q6" s="108"/>
      <c r="R6" s="109"/>
      <c r="S6" s="108"/>
      <c r="T6" s="108"/>
      <c r="U6" s="108"/>
      <c r="V6" s="108"/>
      <c r="W6" s="108"/>
      <c r="X6" s="108"/>
      <c r="Y6" s="108"/>
      <c r="Z6" s="108"/>
      <c r="AA6" s="108"/>
      <c r="AB6" s="110"/>
    </row>
    <row r="7" spans="1:28" ht="21.9" customHeight="1" x14ac:dyDescent="0.2">
      <c r="B7" s="220" t="s">
        <v>45</v>
      </c>
      <c r="C7" s="172"/>
      <c r="D7" s="172" t="s">
        <v>59</v>
      </c>
      <c r="E7" s="172"/>
      <c r="F7" s="111" t="s">
        <v>60</v>
      </c>
      <c r="G7" s="172" t="s">
        <v>61</v>
      </c>
      <c r="H7" s="172"/>
      <c r="I7" s="172" t="s">
        <v>62</v>
      </c>
      <c r="J7" s="221"/>
      <c r="K7" s="222" t="s">
        <v>63</v>
      </c>
      <c r="L7" s="222"/>
      <c r="M7" s="210" t="s">
        <v>63</v>
      </c>
      <c r="N7" s="223"/>
      <c r="O7" s="210" t="s">
        <v>63</v>
      </c>
      <c r="P7" s="211"/>
      <c r="Q7" s="108"/>
      <c r="R7" s="109"/>
      <c r="S7" s="108"/>
      <c r="T7" s="108"/>
      <c r="U7" s="108"/>
      <c r="V7" s="108"/>
      <c r="W7" s="108"/>
      <c r="X7" s="108"/>
      <c r="Y7" s="108"/>
      <c r="Z7" s="108"/>
      <c r="AA7" s="108"/>
      <c r="AB7" s="110"/>
    </row>
    <row r="8" spans="1:28" ht="21.9" customHeight="1" x14ac:dyDescent="0.2">
      <c r="B8" s="232">
        <v>312</v>
      </c>
      <c r="C8" s="233"/>
      <c r="D8" s="214"/>
      <c r="E8" s="214"/>
      <c r="F8" s="147"/>
      <c r="G8" s="215"/>
      <c r="H8" s="216"/>
      <c r="I8" s="215"/>
      <c r="J8" s="217"/>
      <c r="K8" s="218">
        <v>0</v>
      </c>
      <c r="L8" s="218"/>
      <c r="M8" s="218">
        <v>0</v>
      </c>
      <c r="N8" s="218"/>
      <c r="O8" s="218">
        <v>0</v>
      </c>
      <c r="P8" s="219"/>
      <c r="Q8" s="108"/>
      <c r="R8" s="112"/>
      <c r="S8" s="113"/>
      <c r="T8" s="113"/>
      <c r="U8" s="113"/>
      <c r="V8" s="113"/>
      <c r="W8" s="113"/>
      <c r="X8" s="113"/>
      <c r="Y8" s="113"/>
      <c r="Z8" s="113"/>
      <c r="AA8" s="113"/>
      <c r="AB8" s="114"/>
    </row>
    <row r="9" spans="1:28" ht="21.9" customHeight="1" x14ac:dyDescent="0.2">
      <c r="B9" s="101" t="s">
        <v>18</v>
      </c>
      <c r="C9" s="101"/>
      <c r="D9" s="101"/>
      <c r="E9" s="101"/>
      <c r="F9" s="101"/>
      <c r="G9" s="101"/>
      <c r="H9" s="101"/>
      <c r="I9" s="101"/>
      <c r="J9" s="101"/>
      <c r="K9" s="101"/>
      <c r="L9" s="101"/>
      <c r="M9" s="101"/>
      <c r="N9" s="101"/>
      <c r="O9" s="101"/>
      <c r="P9" s="101"/>
      <c r="Q9" s="115"/>
      <c r="R9" s="101"/>
      <c r="S9" s="101"/>
      <c r="T9" s="101"/>
      <c r="U9" s="101"/>
      <c r="V9" s="101"/>
      <c r="W9" s="101"/>
      <c r="X9" s="101"/>
      <c r="Y9" s="101"/>
      <c r="Z9" s="101"/>
      <c r="AA9" s="101"/>
      <c r="AB9" s="101"/>
    </row>
    <row r="10" spans="1:28" ht="43.5" customHeight="1" x14ac:dyDescent="0.2">
      <c r="B10" s="199"/>
      <c r="C10" s="202" t="s">
        <v>0</v>
      </c>
      <c r="D10" s="202"/>
      <c r="E10" s="202"/>
      <c r="F10" s="202"/>
      <c r="G10" s="202"/>
      <c r="H10" s="203" t="s">
        <v>1</v>
      </c>
      <c r="I10" s="204"/>
      <c r="J10" s="204"/>
      <c r="K10" s="204"/>
      <c r="L10" s="204"/>
      <c r="M10" s="204"/>
      <c r="N10" s="204"/>
      <c r="O10" s="204"/>
      <c r="P10" s="204"/>
      <c r="Q10" s="204"/>
      <c r="R10" s="204"/>
      <c r="S10" s="205"/>
      <c r="T10" s="206" t="s">
        <v>52</v>
      </c>
      <c r="U10" s="206"/>
      <c r="V10" s="206" t="s">
        <v>53</v>
      </c>
      <c r="W10" s="206"/>
      <c r="X10" s="194" t="s">
        <v>54</v>
      </c>
      <c r="Y10" s="195"/>
      <c r="Z10" s="186" t="s">
        <v>55</v>
      </c>
      <c r="AA10" s="187"/>
      <c r="AB10" s="188"/>
    </row>
    <row r="11" spans="1:28" ht="26.25" customHeight="1" x14ac:dyDescent="0.2">
      <c r="B11" s="200"/>
      <c r="C11" s="172"/>
      <c r="D11" s="172"/>
      <c r="E11" s="172"/>
      <c r="F11" s="172"/>
      <c r="G11" s="172"/>
      <c r="H11" s="172" t="s">
        <v>21</v>
      </c>
      <c r="I11" s="172"/>
      <c r="J11" s="172"/>
      <c r="K11" s="172"/>
      <c r="L11" s="172" t="s">
        <v>22</v>
      </c>
      <c r="M11" s="172"/>
      <c r="N11" s="172"/>
      <c r="O11" s="172"/>
      <c r="P11" s="172" t="s">
        <v>23</v>
      </c>
      <c r="Q11" s="172"/>
      <c r="R11" s="172"/>
      <c r="S11" s="172"/>
      <c r="T11" s="192" t="s">
        <v>66</v>
      </c>
      <c r="U11" s="192" t="s">
        <v>56</v>
      </c>
      <c r="V11" s="192" t="s">
        <v>66</v>
      </c>
      <c r="W11" s="192" t="s">
        <v>57</v>
      </c>
      <c r="X11" s="192" t="s">
        <v>66</v>
      </c>
      <c r="Y11" s="192" t="s">
        <v>58</v>
      </c>
      <c r="Z11" s="189"/>
      <c r="AA11" s="190"/>
      <c r="AB11" s="191"/>
    </row>
    <row r="12" spans="1:28" ht="26.25" customHeight="1" x14ac:dyDescent="0.2">
      <c r="B12" s="200"/>
      <c r="C12" s="171" t="s">
        <v>65</v>
      </c>
      <c r="D12" s="171" t="s">
        <v>47</v>
      </c>
      <c r="E12" s="207" t="s">
        <v>46</v>
      </c>
      <c r="F12" s="183" t="s">
        <v>48</v>
      </c>
      <c r="G12" s="171" t="s">
        <v>49</v>
      </c>
      <c r="H12" s="171" t="s">
        <v>66</v>
      </c>
      <c r="I12" s="171" t="s">
        <v>50</v>
      </c>
      <c r="J12" s="196" t="s">
        <v>48</v>
      </c>
      <c r="K12" s="171" t="s">
        <v>51</v>
      </c>
      <c r="L12" s="171" t="s">
        <v>66</v>
      </c>
      <c r="M12" s="171" t="s">
        <v>50</v>
      </c>
      <c r="N12" s="183" t="s">
        <v>48</v>
      </c>
      <c r="O12" s="171" t="s">
        <v>51</v>
      </c>
      <c r="P12" s="171" t="s">
        <v>66</v>
      </c>
      <c r="Q12" s="171" t="s">
        <v>50</v>
      </c>
      <c r="R12" s="183" t="s">
        <v>48</v>
      </c>
      <c r="S12" s="171" t="s">
        <v>51</v>
      </c>
      <c r="T12" s="192"/>
      <c r="U12" s="192"/>
      <c r="V12" s="192"/>
      <c r="W12" s="192"/>
      <c r="X12" s="192"/>
      <c r="Y12" s="192"/>
      <c r="Z12" s="189"/>
      <c r="AA12" s="190"/>
      <c r="AB12" s="191"/>
    </row>
    <row r="13" spans="1:28" ht="26.25" customHeight="1" x14ac:dyDescent="0.2">
      <c r="B13" s="200"/>
      <c r="C13" s="172"/>
      <c r="D13" s="172"/>
      <c r="E13" s="208"/>
      <c r="F13" s="184"/>
      <c r="G13" s="172"/>
      <c r="H13" s="172"/>
      <c r="I13" s="172"/>
      <c r="J13" s="197"/>
      <c r="K13" s="172"/>
      <c r="L13" s="172"/>
      <c r="M13" s="172"/>
      <c r="N13" s="184"/>
      <c r="O13" s="172"/>
      <c r="P13" s="172"/>
      <c r="Q13" s="172"/>
      <c r="R13" s="184"/>
      <c r="S13" s="172"/>
      <c r="T13" s="192"/>
      <c r="U13" s="192"/>
      <c r="V13" s="192"/>
      <c r="W13" s="192"/>
      <c r="X13" s="192"/>
      <c r="Y13" s="192"/>
      <c r="Z13" s="189"/>
      <c r="AA13" s="190"/>
      <c r="AB13" s="191"/>
    </row>
    <row r="14" spans="1:28" ht="26.25" customHeight="1" x14ac:dyDescent="0.2">
      <c r="B14" s="200"/>
      <c r="C14" s="173"/>
      <c r="D14" s="173"/>
      <c r="E14" s="209"/>
      <c r="F14" s="185"/>
      <c r="G14" s="173"/>
      <c r="H14" s="173"/>
      <c r="I14" s="173"/>
      <c r="J14" s="198"/>
      <c r="K14" s="173"/>
      <c r="L14" s="173"/>
      <c r="M14" s="173"/>
      <c r="N14" s="185"/>
      <c r="O14" s="173"/>
      <c r="P14" s="173"/>
      <c r="Q14" s="173"/>
      <c r="R14" s="185"/>
      <c r="S14" s="173"/>
      <c r="T14" s="193"/>
      <c r="U14" s="193"/>
      <c r="V14" s="193"/>
      <c r="W14" s="193"/>
      <c r="X14" s="193"/>
      <c r="Y14" s="193"/>
      <c r="Z14" s="189"/>
      <c r="AA14" s="190"/>
      <c r="AB14" s="191"/>
    </row>
    <row r="15" spans="1:28" ht="26.25" customHeight="1" thickBot="1" x14ac:dyDescent="0.25">
      <c r="B15" s="201"/>
      <c r="C15" s="116" t="s">
        <v>30</v>
      </c>
      <c r="D15" s="116" t="s">
        <v>31</v>
      </c>
      <c r="E15" s="116" t="s">
        <v>32</v>
      </c>
      <c r="F15" s="117" t="s">
        <v>33</v>
      </c>
      <c r="G15" s="118" t="s">
        <v>41</v>
      </c>
      <c r="H15" s="116" t="s">
        <v>34</v>
      </c>
      <c r="I15" s="116" t="s">
        <v>35</v>
      </c>
      <c r="J15" s="116" t="s">
        <v>36</v>
      </c>
      <c r="K15" s="119" t="s">
        <v>37</v>
      </c>
      <c r="L15" s="116" t="s">
        <v>38</v>
      </c>
      <c r="M15" s="116" t="s">
        <v>39</v>
      </c>
      <c r="N15" s="117" t="s">
        <v>40</v>
      </c>
      <c r="O15" s="119" t="s">
        <v>29</v>
      </c>
      <c r="P15" s="116" t="s">
        <v>25</v>
      </c>
      <c r="Q15" s="116" t="s">
        <v>27</v>
      </c>
      <c r="R15" s="117" t="s">
        <v>28</v>
      </c>
      <c r="S15" s="119" t="s">
        <v>26</v>
      </c>
      <c r="T15" s="58" t="s">
        <v>42</v>
      </c>
      <c r="U15" s="64" t="s">
        <v>85</v>
      </c>
      <c r="V15" s="58" t="s">
        <v>43</v>
      </c>
      <c r="W15" s="64" t="s">
        <v>84</v>
      </c>
      <c r="X15" s="58" t="s">
        <v>44</v>
      </c>
      <c r="Y15" s="64" t="s">
        <v>83</v>
      </c>
      <c r="Z15" s="174" t="s">
        <v>68</v>
      </c>
      <c r="AA15" s="175"/>
      <c r="AB15" s="176"/>
    </row>
    <row r="16" spans="1:28" ht="26.25" customHeight="1" thickTop="1" x14ac:dyDescent="0.2">
      <c r="A16" s="55">
        <v>4</v>
      </c>
      <c r="B16" s="120" t="str">
        <f t="shared" ref="B16:B24" si="0">"令和"&amp;$B$1&amp;"年"&amp;A16&amp;"月"</f>
        <v>令和8年4月</v>
      </c>
      <c r="C16" s="121">
        <f t="shared" ref="C16:C27" si="1">$D$8</f>
        <v>0</v>
      </c>
      <c r="D16" s="177">
        <f>$B$8</f>
        <v>312</v>
      </c>
      <c r="E16" s="122">
        <v>99</v>
      </c>
      <c r="F16" s="88"/>
      <c r="G16" s="123">
        <f t="shared" ref="G16:G27" si="2">ROUNDDOWN(C16*(185-E16)*0.01*$D$16-F16,0)</f>
        <v>0</v>
      </c>
      <c r="H16" s="78"/>
      <c r="I16" s="78"/>
      <c r="J16" s="78"/>
      <c r="K16" s="81"/>
      <c r="L16" s="124">
        <f>$G$8</f>
        <v>0</v>
      </c>
      <c r="M16" s="125">
        <v>18600</v>
      </c>
      <c r="N16" s="89"/>
      <c r="O16" s="124">
        <f t="shared" ref="O16:O27" si="3">ROUNDDOWN(L16*M16-N16,0)</f>
        <v>0</v>
      </c>
      <c r="P16" s="124">
        <f>$I$8</f>
        <v>0</v>
      </c>
      <c r="Q16" s="125">
        <v>18700</v>
      </c>
      <c r="R16" s="89"/>
      <c r="S16" s="124">
        <f t="shared" ref="S16:S27" si="4">ROUNDDOWN(P16*Q16-R16,0)</f>
        <v>0</v>
      </c>
      <c r="T16" s="77"/>
      <c r="U16" s="78"/>
      <c r="V16" s="77"/>
      <c r="W16" s="78"/>
      <c r="X16" s="77"/>
      <c r="Y16" s="78"/>
      <c r="Z16" s="180">
        <f>ROUNDDOWN(G16+K16+O16+S16+U16+W16+Y16,0)</f>
        <v>0</v>
      </c>
      <c r="AA16" s="181"/>
      <c r="AB16" s="182"/>
    </row>
    <row r="17" spans="1:28" ht="26.25" customHeight="1" x14ac:dyDescent="0.2">
      <c r="A17" s="55">
        <v>5</v>
      </c>
      <c r="B17" s="126" t="str">
        <f t="shared" si="0"/>
        <v>令和8年5月</v>
      </c>
      <c r="C17" s="127">
        <f t="shared" si="1"/>
        <v>0</v>
      </c>
      <c r="D17" s="178"/>
      <c r="E17" s="128">
        <v>99</v>
      </c>
      <c r="F17" s="75"/>
      <c r="G17" s="129">
        <f t="shared" si="2"/>
        <v>0</v>
      </c>
      <c r="H17" s="60"/>
      <c r="I17" s="60"/>
      <c r="J17" s="60"/>
      <c r="K17" s="82"/>
      <c r="L17" s="130">
        <f t="shared" ref="L17:L27" si="5">$G$8</f>
        <v>0</v>
      </c>
      <c r="M17" s="131">
        <v>18600</v>
      </c>
      <c r="N17" s="76"/>
      <c r="O17" s="130">
        <f t="shared" si="3"/>
        <v>0</v>
      </c>
      <c r="P17" s="130">
        <f t="shared" ref="P17:P27" si="6">$I$8</f>
        <v>0</v>
      </c>
      <c r="Q17" s="131">
        <v>23500</v>
      </c>
      <c r="R17" s="76"/>
      <c r="S17" s="130">
        <f t="shared" si="4"/>
        <v>0</v>
      </c>
      <c r="T17" s="61"/>
      <c r="U17" s="60"/>
      <c r="V17" s="61"/>
      <c r="W17" s="60"/>
      <c r="X17" s="61"/>
      <c r="Y17" s="59"/>
      <c r="Z17" s="162">
        <f t="shared" ref="Z17:Z27" si="7">ROUNDDOWN(G17+K17+O17+S17+U17+W17+Y17,0)</f>
        <v>0</v>
      </c>
      <c r="AA17" s="163"/>
      <c r="AB17" s="164"/>
    </row>
    <row r="18" spans="1:28" ht="26.25" customHeight="1" x14ac:dyDescent="0.2">
      <c r="A18" s="55">
        <v>6</v>
      </c>
      <c r="B18" s="126" t="str">
        <f t="shared" si="0"/>
        <v>令和8年6月</v>
      </c>
      <c r="C18" s="127">
        <f t="shared" si="1"/>
        <v>0</v>
      </c>
      <c r="D18" s="178"/>
      <c r="E18" s="128">
        <v>99</v>
      </c>
      <c r="F18" s="75"/>
      <c r="G18" s="129">
        <f t="shared" si="2"/>
        <v>0</v>
      </c>
      <c r="H18" s="79"/>
      <c r="I18" s="79"/>
      <c r="J18" s="79"/>
      <c r="K18" s="83"/>
      <c r="L18" s="130">
        <f t="shared" si="5"/>
        <v>0</v>
      </c>
      <c r="M18" s="131">
        <v>23900</v>
      </c>
      <c r="N18" s="76"/>
      <c r="O18" s="130">
        <f t="shared" si="3"/>
        <v>0</v>
      </c>
      <c r="P18" s="130">
        <f t="shared" si="6"/>
        <v>0</v>
      </c>
      <c r="Q18" s="131">
        <v>21800</v>
      </c>
      <c r="R18" s="76"/>
      <c r="S18" s="130">
        <f t="shared" si="4"/>
        <v>0</v>
      </c>
      <c r="T18" s="61"/>
      <c r="U18" s="60"/>
      <c r="V18" s="61"/>
      <c r="W18" s="60"/>
      <c r="X18" s="61"/>
      <c r="Y18" s="59"/>
      <c r="Z18" s="162">
        <f t="shared" si="7"/>
        <v>0</v>
      </c>
      <c r="AA18" s="163"/>
      <c r="AB18" s="164"/>
    </row>
    <row r="19" spans="1:28" ht="26.25" customHeight="1" x14ac:dyDescent="0.2">
      <c r="A19" s="55">
        <v>7</v>
      </c>
      <c r="B19" s="126" t="str">
        <f t="shared" si="0"/>
        <v>令和8年7月</v>
      </c>
      <c r="C19" s="127">
        <f t="shared" si="1"/>
        <v>0</v>
      </c>
      <c r="D19" s="178"/>
      <c r="E19" s="128">
        <v>99</v>
      </c>
      <c r="F19" s="75"/>
      <c r="G19" s="129">
        <f t="shared" si="2"/>
        <v>0</v>
      </c>
      <c r="H19" s="130">
        <f>$F$8</f>
        <v>0</v>
      </c>
      <c r="I19" s="145">
        <v>10900</v>
      </c>
      <c r="J19" s="76"/>
      <c r="K19" s="130">
        <f>ROUNDDOWN(H19*I19-J19,0)</f>
        <v>0</v>
      </c>
      <c r="L19" s="130">
        <f t="shared" si="5"/>
        <v>0</v>
      </c>
      <c r="M19" s="131">
        <v>11300</v>
      </c>
      <c r="N19" s="76"/>
      <c r="O19" s="130">
        <f t="shared" si="3"/>
        <v>0</v>
      </c>
      <c r="P19" s="130">
        <f t="shared" si="6"/>
        <v>0</v>
      </c>
      <c r="Q19" s="131">
        <v>20200</v>
      </c>
      <c r="R19" s="76"/>
      <c r="S19" s="130">
        <f t="shared" si="4"/>
        <v>0</v>
      </c>
      <c r="T19" s="61"/>
      <c r="U19" s="60"/>
      <c r="V19" s="61"/>
      <c r="W19" s="60"/>
      <c r="X19" s="61"/>
      <c r="Y19" s="59"/>
      <c r="Z19" s="162">
        <f t="shared" si="7"/>
        <v>0</v>
      </c>
      <c r="AA19" s="163"/>
      <c r="AB19" s="164"/>
    </row>
    <row r="20" spans="1:28" ht="26.25" customHeight="1" x14ac:dyDescent="0.2">
      <c r="A20" s="55">
        <v>8</v>
      </c>
      <c r="B20" s="126" t="str">
        <f t="shared" si="0"/>
        <v>令和8年8月</v>
      </c>
      <c r="C20" s="127">
        <f t="shared" si="1"/>
        <v>0</v>
      </c>
      <c r="D20" s="178"/>
      <c r="E20" s="128">
        <v>99</v>
      </c>
      <c r="F20" s="75"/>
      <c r="G20" s="129">
        <f t="shared" si="2"/>
        <v>0</v>
      </c>
      <c r="H20" s="132">
        <f>$F$8</f>
        <v>0</v>
      </c>
      <c r="I20" s="131">
        <v>10600</v>
      </c>
      <c r="J20" s="76"/>
      <c r="K20" s="132">
        <f>ROUNDDOWN(H20*I20-J20,0)</f>
        <v>0</v>
      </c>
      <c r="L20" s="130">
        <f t="shared" si="5"/>
        <v>0</v>
      </c>
      <c r="M20" s="131">
        <v>10900</v>
      </c>
      <c r="N20" s="76"/>
      <c r="O20" s="130">
        <f t="shared" si="3"/>
        <v>0</v>
      </c>
      <c r="P20" s="130">
        <f t="shared" si="6"/>
        <v>0</v>
      </c>
      <c r="Q20" s="131">
        <v>18800</v>
      </c>
      <c r="R20" s="76"/>
      <c r="S20" s="130">
        <f t="shared" si="4"/>
        <v>0</v>
      </c>
      <c r="T20" s="61"/>
      <c r="U20" s="60"/>
      <c r="V20" s="61"/>
      <c r="W20" s="60"/>
      <c r="X20" s="61"/>
      <c r="Y20" s="59"/>
      <c r="Z20" s="162">
        <f t="shared" si="7"/>
        <v>0</v>
      </c>
      <c r="AA20" s="163"/>
      <c r="AB20" s="164"/>
    </row>
    <row r="21" spans="1:28" ht="26.25" customHeight="1" x14ac:dyDescent="0.2">
      <c r="A21" s="55">
        <v>9</v>
      </c>
      <c r="B21" s="126" t="str">
        <f t="shared" si="0"/>
        <v>令和8年9月</v>
      </c>
      <c r="C21" s="127">
        <f t="shared" si="1"/>
        <v>0</v>
      </c>
      <c r="D21" s="178"/>
      <c r="E21" s="128">
        <v>99</v>
      </c>
      <c r="F21" s="75"/>
      <c r="G21" s="129">
        <f t="shared" si="2"/>
        <v>0</v>
      </c>
      <c r="H21" s="133">
        <f>$F$8</f>
        <v>0</v>
      </c>
      <c r="I21" s="134">
        <v>8500</v>
      </c>
      <c r="J21" s="76"/>
      <c r="K21" s="133">
        <f>ROUNDDOWN(H21*I21-J21,0)</f>
        <v>0</v>
      </c>
      <c r="L21" s="130">
        <f t="shared" si="5"/>
        <v>0</v>
      </c>
      <c r="M21" s="131">
        <v>9400</v>
      </c>
      <c r="N21" s="76"/>
      <c r="O21" s="130">
        <f t="shared" si="3"/>
        <v>0</v>
      </c>
      <c r="P21" s="130">
        <f t="shared" si="6"/>
        <v>0</v>
      </c>
      <c r="Q21" s="131">
        <v>18400</v>
      </c>
      <c r="R21" s="76"/>
      <c r="S21" s="130">
        <f t="shared" si="4"/>
        <v>0</v>
      </c>
      <c r="T21" s="61"/>
      <c r="U21" s="60"/>
      <c r="V21" s="61"/>
      <c r="W21" s="60"/>
      <c r="X21" s="61"/>
      <c r="Y21" s="59"/>
      <c r="Z21" s="162">
        <f t="shared" si="7"/>
        <v>0</v>
      </c>
      <c r="AA21" s="163"/>
      <c r="AB21" s="164"/>
    </row>
    <row r="22" spans="1:28" ht="26.25" customHeight="1" x14ac:dyDescent="0.2">
      <c r="A22" s="55">
        <v>10</v>
      </c>
      <c r="B22" s="126" t="str">
        <f t="shared" si="0"/>
        <v>令和8年10月</v>
      </c>
      <c r="C22" s="127">
        <f t="shared" si="1"/>
        <v>0</v>
      </c>
      <c r="D22" s="178"/>
      <c r="E22" s="128">
        <v>99</v>
      </c>
      <c r="F22" s="75"/>
      <c r="G22" s="129">
        <f t="shared" si="2"/>
        <v>0</v>
      </c>
      <c r="H22" s="80"/>
      <c r="I22" s="80"/>
      <c r="J22" s="80"/>
      <c r="K22" s="84"/>
      <c r="L22" s="130">
        <f t="shared" si="5"/>
        <v>0</v>
      </c>
      <c r="M22" s="131">
        <v>22000</v>
      </c>
      <c r="N22" s="76"/>
      <c r="O22" s="130">
        <f t="shared" si="3"/>
        <v>0</v>
      </c>
      <c r="P22" s="130">
        <f t="shared" si="6"/>
        <v>0</v>
      </c>
      <c r="Q22" s="131">
        <v>19000</v>
      </c>
      <c r="R22" s="76"/>
      <c r="S22" s="130">
        <f t="shared" si="4"/>
        <v>0</v>
      </c>
      <c r="T22" s="61"/>
      <c r="U22" s="60"/>
      <c r="V22" s="61"/>
      <c r="W22" s="60"/>
      <c r="X22" s="61"/>
      <c r="Y22" s="59"/>
      <c r="Z22" s="162">
        <f t="shared" si="7"/>
        <v>0</v>
      </c>
      <c r="AA22" s="163"/>
      <c r="AB22" s="164"/>
    </row>
    <row r="23" spans="1:28" ht="26.25" customHeight="1" x14ac:dyDescent="0.2">
      <c r="A23" s="55">
        <v>11</v>
      </c>
      <c r="B23" s="126" t="str">
        <f t="shared" si="0"/>
        <v>令和8年11月</v>
      </c>
      <c r="C23" s="127">
        <f t="shared" si="1"/>
        <v>0</v>
      </c>
      <c r="D23" s="178"/>
      <c r="E23" s="128">
        <v>99</v>
      </c>
      <c r="F23" s="75"/>
      <c r="G23" s="129">
        <f t="shared" si="2"/>
        <v>0</v>
      </c>
      <c r="H23" s="59"/>
      <c r="I23" s="59"/>
      <c r="J23" s="59"/>
      <c r="K23" s="85"/>
      <c r="L23" s="130">
        <f t="shared" si="5"/>
        <v>0</v>
      </c>
      <c r="M23" s="131">
        <v>21700</v>
      </c>
      <c r="N23" s="76"/>
      <c r="O23" s="130">
        <f t="shared" si="3"/>
        <v>0</v>
      </c>
      <c r="P23" s="130">
        <f t="shared" si="6"/>
        <v>0</v>
      </c>
      <c r="Q23" s="131">
        <v>19500</v>
      </c>
      <c r="R23" s="76"/>
      <c r="S23" s="130">
        <f t="shared" si="4"/>
        <v>0</v>
      </c>
      <c r="T23" s="61"/>
      <c r="U23" s="60"/>
      <c r="V23" s="61"/>
      <c r="W23" s="60"/>
      <c r="X23" s="61"/>
      <c r="Y23" s="59"/>
      <c r="Z23" s="162">
        <f t="shared" si="7"/>
        <v>0</v>
      </c>
      <c r="AA23" s="163"/>
      <c r="AB23" s="164"/>
    </row>
    <row r="24" spans="1:28" ht="26.25" customHeight="1" x14ac:dyDescent="0.2">
      <c r="A24" s="55">
        <v>12</v>
      </c>
      <c r="B24" s="126" t="str">
        <f t="shared" si="0"/>
        <v>令和8年12月</v>
      </c>
      <c r="C24" s="127">
        <f t="shared" si="1"/>
        <v>0</v>
      </c>
      <c r="D24" s="178"/>
      <c r="E24" s="128">
        <v>99</v>
      </c>
      <c r="F24" s="75"/>
      <c r="G24" s="129">
        <f t="shared" si="2"/>
        <v>0</v>
      </c>
      <c r="H24" s="60"/>
      <c r="I24" s="60"/>
      <c r="J24" s="60"/>
      <c r="K24" s="82"/>
      <c r="L24" s="130">
        <f t="shared" si="5"/>
        <v>0</v>
      </c>
      <c r="M24" s="131">
        <v>20600</v>
      </c>
      <c r="N24" s="76"/>
      <c r="O24" s="130">
        <f t="shared" si="3"/>
        <v>0</v>
      </c>
      <c r="P24" s="130">
        <f t="shared" si="6"/>
        <v>0</v>
      </c>
      <c r="Q24" s="131">
        <v>18100</v>
      </c>
      <c r="R24" s="76"/>
      <c r="S24" s="130">
        <f t="shared" si="4"/>
        <v>0</v>
      </c>
      <c r="T24" s="61"/>
      <c r="U24" s="60"/>
      <c r="V24" s="61"/>
      <c r="W24" s="60"/>
      <c r="X24" s="61"/>
      <c r="Y24" s="59"/>
      <c r="Z24" s="162">
        <f t="shared" si="7"/>
        <v>0</v>
      </c>
      <c r="AA24" s="163"/>
      <c r="AB24" s="164"/>
    </row>
    <row r="25" spans="1:28" ht="26.25" customHeight="1" x14ac:dyDescent="0.2">
      <c r="A25" s="55">
        <v>1</v>
      </c>
      <c r="B25" s="126" t="str">
        <f>"令和"&amp;$B$1+1&amp;"年"&amp;A25&amp;"月"</f>
        <v>令和9年1月</v>
      </c>
      <c r="C25" s="127">
        <f t="shared" si="1"/>
        <v>0</v>
      </c>
      <c r="D25" s="178"/>
      <c r="E25" s="128">
        <v>99</v>
      </c>
      <c r="F25" s="75"/>
      <c r="G25" s="129">
        <f t="shared" si="2"/>
        <v>0</v>
      </c>
      <c r="H25" s="60"/>
      <c r="I25" s="60"/>
      <c r="J25" s="60"/>
      <c r="K25" s="82"/>
      <c r="L25" s="130">
        <f t="shared" si="5"/>
        <v>0</v>
      </c>
      <c r="M25" s="131">
        <v>19500</v>
      </c>
      <c r="N25" s="76"/>
      <c r="O25" s="130">
        <f t="shared" si="3"/>
        <v>0</v>
      </c>
      <c r="P25" s="130">
        <f t="shared" si="6"/>
        <v>0</v>
      </c>
      <c r="Q25" s="131">
        <v>19200</v>
      </c>
      <c r="R25" s="76"/>
      <c r="S25" s="130">
        <f t="shared" si="4"/>
        <v>0</v>
      </c>
      <c r="T25" s="61"/>
      <c r="U25" s="60"/>
      <c r="V25" s="61"/>
      <c r="W25" s="60"/>
      <c r="X25" s="61"/>
      <c r="Y25" s="59"/>
      <c r="Z25" s="162">
        <f t="shared" si="7"/>
        <v>0</v>
      </c>
      <c r="AA25" s="163"/>
      <c r="AB25" s="164"/>
    </row>
    <row r="26" spans="1:28" ht="26.25" customHeight="1" x14ac:dyDescent="0.2">
      <c r="A26" s="55">
        <v>2</v>
      </c>
      <c r="B26" s="126" t="str">
        <f>"令和"&amp;$B$1+1&amp;"年"&amp;A26&amp;"月"</f>
        <v>令和9年2月</v>
      </c>
      <c r="C26" s="127">
        <f t="shared" si="1"/>
        <v>0</v>
      </c>
      <c r="D26" s="178"/>
      <c r="E26" s="128">
        <v>99</v>
      </c>
      <c r="F26" s="75"/>
      <c r="G26" s="129">
        <f t="shared" si="2"/>
        <v>0</v>
      </c>
      <c r="H26" s="60"/>
      <c r="I26" s="60"/>
      <c r="J26" s="60"/>
      <c r="K26" s="82"/>
      <c r="L26" s="130">
        <f t="shared" si="5"/>
        <v>0</v>
      </c>
      <c r="M26" s="131">
        <v>20000</v>
      </c>
      <c r="N26" s="76"/>
      <c r="O26" s="130">
        <f t="shared" si="3"/>
        <v>0</v>
      </c>
      <c r="P26" s="130">
        <f t="shared" si="6"/>
        <v>0</v>
      </c>
      <c r="Q26" s="131">
        <v>17200</v>
      </c>
      <c r="R26" s="76"/>
      <c r="S26" s="130">
        <f t="shared" si="4"/>
        <v>0</v>
      </c>
      <c r="T26" s="61"/>
      <c r="U26" s="60"/>
      <c r="V26" s="61"/>
      <c r="W26" s="60"/>
      <c r="X26" s="61"/>
      <c r="Y26" s="59"/>
      <c r="Z26" s="162">
        <f t="shared" si="7"/>
        <v>0</v>
      </c>
      <c r="AA26" s="163"/>
      <c r="AB26" s="164"/>
    </row>
    <row r="27" spans="1:28" ht="26.25" customHeight="1" thickBot="1" x14ac:dyDescent="0.25">
      <c r="A27" s="55">
        <v>3</v>
      </c>
      <c r="B27" s="135" t="str">
        <f>"令和"&amp;$B$1+1&amp;"年"&amp;A27&amp;"月"</f>
        <v>令和9年3月</v>
      </c>
      <c r="C27" s="136">
        <f t="shared" si="1"/>
        <v>0</v>
      </c>
      <c r="D27" s="179"/>
      <c r="E27" s="137">
        <v>99</v>
      </c>
      <c r="F27" s="90"/>
      <c r="G27" s="138">
        <f t="shared" si="2"/>
        <v>0</v>
      </c>
      <c r="H27" s="63"/>
      <c r="I27" s="63"/>
      <c r="J27" s="63"/>
      <c r="K27" s="91"/>
      <c r="L27" s="139">
        <f t="shared" si="5"/>
        <v>0</v>
      </c>
      <c r="M27" s="140">
        <v>20200</v>
      </c>
      <c r="N27" s="92"/>
      <c r="O27" s="139">
        <f t="shared" si="3"/>
        <v>0</v>
      </c>
      <c r="P27" s="139">
        <f t="shared" si="6"/>
        <v>0</v>
      </c>
      <c r="Q27" s="140">
        <v>17800</v>
      </c>
      <c r="R27" s="92"/>
      <c r="S27" s="139">
        <f t="shared" si="4"/>
        <v>0</v>
      </c>
      <c r="T27" s="62"/>
      <c r="U27" s="63"/>
      <c r="V27" s="62"/>
      <c r="W27" s="63"/>
      <c r="X27" s="62"/>
      <c r="Y27" s="93"/>
      <c r="Z27" s="165">
        <f t="shared" si="7"/>
        <v>0</v>
      </c>
      <c r="AA27" s="166"/>
      <c r="AB27" s="167"/>
    </row>
    <row r="28" spans="1:28" ht="26.25" customHeight="1" thickTop="1" x14ac:dyDescent="0.2">
      <c r="B28" s="141" t="s">
        <v>2</v>
      </c>
      <c r="C28" s="142"/>
      <c r="D28" s="142"/>
      <c r="E28" s="142"/>
      <c r="F28" s="142"/>
      <c r="G28" s="142"/>
      <c r="H28" s="142"/>
      <c r="I28" s="143">
        <f>SUM(I16:I27)</f>
        <v>30000</v>
      </c>
      <c r="J28" s="143"/>
      <c r="K28" s="142"/>
      <c r="L28" s="142"/>
      <c r="M28" s="144">
        <f>SUM(M16:M27)</f>
        <v>216700</v>
      </c>
      <c r="N28" s="143"/>
      <c r="O28" s="142"/>
      <c r="P28" s="142"/>
      <c r="Q28" s="143">
        <f>SUM(Q16:Q27)</f>
        <v>232200</v>
      </c>
      <c r="R28" s="143"/>
      <c r="S28" s="142"/>
      <c r="T28" s="86"/>
      <c r="U28" s="86"/>
      <c r="V28" s="86"/>
      <c r="W28" s="86"/>
      <c r="X28" s="87"/>
      <c r="Y28" s="86"/>
      <c r="Z28" s="168">
        <f>SUM(Z16:AB27)</f>
        <v>0</v>
      </c>
      <c r="AA28" s="169"/>
      <c r="AB28" s="170"/>
    </row>
    <row r="29" spans="1:28" ht="21.9" customHeight="1" x14ac:dyDescent="0.2">
      <c r="B29" s="101" t="s">
        <v>19</v>
      </c>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row>
    <row r="30" spans="1:28" ht="21.9" customHeight="1" x14ac:dyDescent="0.2">
      <c r="B30" s="65"/>
      <c r="C30" s="66"/>
      <c r="D30" s="66"/>
      <c r="E30" s="66"/>
      <c r="F30" s="66"/>
      <c r="G30" s="66"/>
      <c r="H30" s="66"/>
      <c r="I30" s="66"/>
      <c r="J30" s="66"/>
      <c r="K30" s="66"/>
      <c r="L30" s="66"/>
      <c r="M30" s="67"/>
      <c r="N30" s="67"/>
      <c r="O30" s="66"/>
      <c r="P30" s="66"/>
      <c r="Q30" s="66"/>
      <c r="R30" s="66"/>
      <c r="S30" s="66"/>
      <c r="T30" s="66"/>
      <c r="U30" s="66"/>
      <c r="V30" s="66"/>
      <c r="W30" s="66"/>
      <c r="X30" s="66"/>
      <c r="Y30" s="66"/>
      <c r="Z30" s="66"/>
      <c r="AA30" s="66"/>
      <c r="AB30" s="68"/>
    </row>
    <row r="31" spans="1:28" ht="21.9" customHeight="1" x14ac:dyDescent="0.2">
      <c r="B31" s="69"/>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1"/>
    </row>
    <row r="32" spans="1:28" ht="21.9" customHeight="1" x14ac:dyDescent="0.2">
      <c r="B32" s="69"/>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1"/>
    </row>
    <row r="33" spans="2:28" ht="21.9" customHeight="1" x14ac:dyDescent="0.2">
      <c r="B33" s="69"/>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1"/>
    </row>
    <row r="34" spans="2:28" ht="21.9" customHeight="1" x14ac:dyDescent="0.2">
      <c r="B34" s="69"/>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1"/>
    </row>
    <row r="35" spans="2:28" ht="21.9" customHeight="1" x14ac:dyDescent="0.2">
      <c r="B35" s="69"/>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1"/>
    </row>
    <row r="36" spans="2:28" ht="21.9" customHeight="1" x14ac:dyDescent="0.2">
      <c r="B36" s="72"/>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4"/>
    </row>
    <row r="37" spans="2:28" ht="21.9" customHeight="1" x14ac:dyDescent="0.2"/>
  </sheetData>
  <sheetProtection sheet="1" selectLockedCells="1"/>
  <mergeCells count="68">
    <mergeCell ref="O4:P6"/>
    <mergeCell ref="B4:C6"/>
    <mergeCell ref="D4:E6"/>
    <mergeCell ref="F4:J6"/>
    <mergeCell ref="K4:L6"/>
    <mergeCell ref="M4:N6"/>
    <mergeCell ref="O7:P7"/>
    <mergeCell ref="B8:C8"/>
    <mergeCell ref="D8:E8"/>
    <mergeCell ref="G8:H8"/>
    <mergeCell ref="I8:J8"/>
    <mergeCell ref="K8:L8"/>
    <mergeCell ref="M8:N8"/>
    <mergeCell ref="O8:P8"/>
    <mergeCell ref="B7:C7"/>
    <mergeCell ref="D7:E7"/>
    <mergeCell ref="G7:H7"/>
    <mergeCell ref="I7:J7"/>
    <mergeCell ref="K7:L7"/>
    <mergeCell ref="M7:N7"/>
    <mergeCell ref="B10:B15"/>
    <mergeCell ref="C10:G11"/>
    <mergeCell ref="H10:S10"/>
    <mergeCell ref="T10:U10"/>
    <mergeCell ref="V10:W10"/>
    <mergeCell ref="C12:C14"/>
    <mergeCell ref="D12:D14"/>
    <mergeCell ref="E12:E14"/>
    <mergeCell ref="F12:F14"/>
    <mergeCell ref="G12:G14"/>
    <mergeCell ref="L12:L14"/>
    <mergeCell ref="Z10:AB14"/>
    <mergeCell ref="H11:K11"/>
    <mergeCell ref="L11:O11"/>
    <mergeCell ref="P11:S11"/>
    <mergeCell ref="T11:T14"/>
    <mergeCell ref="U11:U14"/>
    <mergeCell ref="V11:V14"/>
    <mergeCell ref="W11:W14"/>
    <mergeCell ref="X11:X14"/>
    <mergeCell ref="Y11:Y14"/>
    <mergeCell ref="X10:Y10"/>
    <mergeCell ref="R12:R14"/>
    <mergeCell ref="H12:H14"/>
    <mergeCell ref="I12:I14"/>
    <mergeCell ref="J12:J14"/>
    <mergeCell ref="K12:K14"/>
    <mergeCell ref="Z28:AB28"/>
    <mergeCell ref="S12:S14"/>
    <mergeCell ref="Z15:AB15"/>
    <mergeCell ref="D16:D27"/>
    <mergeCell ref="Z16:AB16"/>
    <mergeCell ref="Z17:AB17"/>
    <mergeCell ref="Z18:AB18"/>
    <mergeCell ref="Z19:AB19"/>
    <mergeCell ref="Z20:AB20"/>
    <mergeCell ref="Z21:AB21"/>
    <mergeCell ref="Z22:AB22"/>
    <mergeCell ref="M12:M14"/>
    <mergeCell ref="N12:N14"/>
    <mergeCell ref="O12:O14"/>
    <mergeCell ref="P12:P14"/>
    <mergeCell ref="Q12:Q14"/>
    <mergeCell ref="Z23:AB23"/>
    <mergeCell ref="Z24:AB24"/>
    <mergeCell ref="Z25:AB25"/>
    <mergeCell ref="Z26:AB26"/>
    <mergeCell ref="Z27:AB27"/>
  </mergeCells>
  <phoneticPr fontId="3"/>
  <printOptions horizontalCentered="1" verticalCentered="1"/>
  <pageMargins left="0.78740157480314965" right="0.78740157480314965" top="0.59055118110236227" bottom="0.19685039370078741" header="0.39370078740157483" footer="0"/>
  <pageSetup paperSize="9" scale="48" orientation="landscape" r:id="rId1"/>
  <headerFooter alignWithMargins="0">
    <oddHeader>&amp;R(様式9)</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
  <sheetViews>
    <sheetView showZeros="0" view="pageBreakPreview" zoomScale="55" zoomScaleNormal="70" zoomScaleSheetLayoutView="55" workbookViewId="0"/>
  </sheetViews>
  <sheetFormatPr defaultColWidth="9" defaultRowHeight="13.2" x14ac:dyDescent="0.2"/>
  <cols>
    <col min="1" max="1" width="4.21875" style="54" bestFit="1" customWidth="1"/>
    <col min="2" max="2" width="12.6640625" style="54" customWidth="1"/>
    <col min="3" max="4" width="8.6640625" style="54" customWidth="1"/>
    <col min="5" max="5" width="4.6640625" style="54" customWidth="1"/>
    <col min="6" max="6" width="8.6640625" style="54" customWidth="1"/>
    <col min="7" max="7" width="12.6640625" style="54" customWidth="1"/>
    <col min="8" max="8" width="7.77734375" style="54" customWidth="1"/>
    <col min="9" max="9" width="10.6640625" style="54" customWidth="1"/>
    <col min="10" max="10" width="8.6640625" style="54" customWidth="1"/>
    <col min="11" max="11" width="12.6640625" style="54" customWidth="1"/>
    <col min="12" max="12" width="7.77734375" style="54" customWidth="1"/>
    <col min="13" max="13" width="10.6640625" style="54" customWidth="1"/>
    <col min="14" max="14" width="8.6640625" style="54" customWidth="1"/>
    <col min="15" max="15" width="12.6640625" style="54" customWidth="1"/>
    <col min="16" max="16" width="7.77734375" style="54" customWidth="1"/>
    <col min="17" max="19" width="12.6640625" style="54" customWidth="1"/>
    <col min="20" max="20" width="7.77734375" style="54" customWidth="1"/>
    <col min="21" max="21" width="10.6640625" style="54" customWidth="1"/>
    <col min="22" max="22" width="7.77734375" style="54" customWidth="1"/>
    <col min="23" max="23" width="10.6640625" style="54" customWidth="1"/>
    <col min="24" max="24" width="7.77734375" style="54" customWidth="1"/>
    <col min="25" max="25" width="14.33203125" style="54" bestFit="1" customWidth="1"/>
    <col min="26" max="28" width="6.6640625" style="54" customWidth="1"/>
    <col min="29" max="16384" width="9" style="54"/>
  </cols>
  <sheetData>
    <row r="1" spans="1:28" x14ac:dyDescent="0.2">
      <c r="B1" s="55">
        <v>8</v>
      </c>
      <c r="C1" s="56" t="s">
        <v>3</v>
      </c>
      <c r="T1" s="57"/>
      <c r="U1" s="57"/>
      <c r="V1" s="57"/>
      <c r="W1" s="57"/>
      <c r="X1" s="57"/>
      <c r="Y1" s="57"/>
      <c r="Z1" s="57"/>
      <c r="AA1" s="57"/>
    </row>
    <row r="2" spans="1:28" ht="21.9" customHeight="1" x14ac:dyDescent="0.2">
      <c r="B2" s="103" t="s">
        <v>69</v>
      </c>
      <c r="C2" s="101"/>
      <c r="D2" s="101"/>
      <c r="E2" s="101"/>
      <c r="F2" s="101"/>
      <c r="G2" s="101"/>
      <c r="H2" s="101"/>
      <c r="I2" s="101"/>
      <c r="J2" s="101"/>
      <c r="K2" s="101"/>
      <c r="L2" s="101"/>
      <c r="M2" s="101"/>
      <c r="N2" s="101"/>
      <c r="O2" s="101"/>
      <c r="P2" s="101"/>
      <c r="Q2" s="101"/>
      <c r="R2" s="101"/>
      <c r="S2" s="101"/>
      <c r="T2" s="102"/>
      <c r="U2" s="102"/>
      <c r="V2" s="102"/>
      <c r="W2" s="102"/>
      <c r="X2" s="102"/>
      <c r="Y2" s="102"/>
      <c r="Z2" s="102"/>
      <c r="AA2" s="102"/>
      <c r="AB2" s="101"/>
    </row>
    <row r="3" spans="1:28" ht="21.9" customHeight="1" x14ac:dyDescent="0.2">
      <c r="B3" s="101"/>
      <c r="C3" s="101"/>
      <c r="D3" s="101"/>
      <c r="E3" s="101"/>
      <c r="F3" s="101"/>
      <c r="G3" s="101"/>
      <c r="H3" s="101"/>
      <c r="I3" s="101"/>
      <c r="J3" s="101"/>
      <c r="K3" s="101"/>
      <c r="L3" s="101"/>
      <c r="M3" s="101"/>
      <c r="N3" s="101"/>
      <c r="O3" s="101"/>
      <c r="P3" s="101"/>
      <c r="Q3" s="101"/>
      <c r="R3" s="101"/>
      <c r="S3" s="101"/>
      <c r="T3" s="102"/>
      <c r="U3" s="102"/>
      <c r="V3" s="102"/>
      <c r="W3" s="102"/>
      <c r="X3" s="102"/>
      <c r="Y3" s="102"/>
      <c r="Z3" s="102"/>
      <c r="AA3" s="102"/>
      <c r="AB3" s="102"/>
    </row>
    <row r="4" spans="1:28" ht="21.9" customHeight="1" x14ac:dyDescent="0.2">
      <c r="B4" s="228" t="s">
        <v>13</v>
      </c>
      <c r="C4" s="202"/>
      <c r="D4" s="229" t="s">
        <v>20</v>
      </c>
      <c r="E4" s="202"/>
      <c r="F4" s="186" t="s">
        <v>64</v>
      </c>
      <c r="G4" s="187"/>
      <c r="H4" s="187"/>
      <c r="I4" s="187"/>
      <c r="J4" s="187"/>
      <c r="K4" s="206" t="s">
        <v>14</v>
      </c>
      <c r="L4" s="206"/>
      <c r="M4" s="224" t="s">
        <v>24</v>
      </c>
      <c r="N4" s="224"/>
      <c r="O4" s="224" t="s">
        <v>15</v>
      </c>
      <c r="P4" s="225"/>
      <c r="Q4" s="104"/>
      <c r="R4" s="105" t="s">
        <v>16</v>
      </c>
      <c r="S4" s="106"/>
      <c r="T4" s="106"/>
      <c r="U4" s="106"/>
      <c r="V4" s="106"/>
      <c r="W4" s="106"/>
      <c r="X4" s="106"/>
      <c r="Y4" s="106"/>
      <c r="Z4" s="106"/>
      <c r="AA4" s="106"/>
      <c r="AB4" s="107"/>
    </row>
    <row r="5" spans="1:28" ht="21.9" customHeight="1" x14ac:dyDescent="0.2">
      <c r="B5" s="220"/>
      <c r="C5" s="172"/>
      <c r="D5" s="172"/>
      <c r="E5" s="172"/>
      <c r="F5" s="189"/>
      <c r="G5" s="190"/>
      <c r="H5" s="190"/>
      <c r="I5" s="190"/>
      <c r="J5" s="190"/>
      <c r="K5" s="222"/>
      <c r="L5" s="222"/>
      <c r="M5" s="226"/>
      <c r="N5" s="226"/>
      <c r="O5" s="226"/>
      <c r="P5" s="227"/>
      <c r="Q5" s="108"/>
      <c r="R5" s="109" t="s">
        <v>17</v>
      </c>
      <c r="S5" s="108"/>
      <c r="T5" s="108"/>
      <c r="U5" s="108"/>
      <c r="V5" s="108"/>
      <c r="W5" s="108"/>
      <c r="X5" s="108"/>
      <c r="Y5" s="108"/>
      <c r="Z5" s="108"/>
      <c r="AA5" s="108"/>
      <c r="AB5" s="110"/>
    </row>
    <row r="6" spans="1:28" ht="21.9" customHeight="1" x14ac:dyDescent="0.2">
      <c r="B6" s="220"/>
      <c r="C6" s="172"/>
      <c r="D6" s="172"/>
      <c r="E6" s="172"/>
      <c r="F6" s="230"/>
      <c r="G6" s="231"/>
      <c r="H6" s="231"/>
      <c r="I6" s="231"/>
      <c r="J6" s="231"/>
      <c r="K6" s="222"/>
      <c r="L6" s="222"/>
      <c r="M6" s="226"/>
      <c r="N6" s="226"/>
      <c r="O6" s="226"/>
      <c r="P6" s="227"/>
      <c r="Q6" s="108"/>
      <c r="R6" s="109"/>
      <c r="S6" s="108"/>
      <c r="T6" s="108"/>
      <c r="U6" s="108"/>
      <c r="V6" s="108"/>
      <c r="W6" s="108"/>
      <c r="X6" s="108"/>
      <c r="Y6" s="108"/>
      <c r="Z6" s="108"/>
      <c r="AA6" s="108"/>
      <c r="AB6" s="110"/>
    </row>
    <row r="7" spans="1:28" ht="21.9" customHeight="1" x14ac:dyDescent="0.2">
      <c r="B7" s="220" t="s">
        <v>45</v>
      </c>
      <c r="C7" s="172"/>
      <c r="D7" s="172" t="s">
        <v>59</v>
      </c>
      <c r="E7" s="172"/>
      <c r="F7" s="111" t="s">
        <v>60</v>
      </c>
      <c r="G7" s="172" t="s">
        <v>61</v>
      </c>
      <c r="H7" s="172"/>
      <c r="I7" s="172" t="s">
        <v>62</v>
      </c>
      <c r="J7" s="221"/>
      <c r="K7" s="222" t="s">
        <v>63</v>
      </c>
      <c r="L7" s="222"/>
      <c r="M7" s="210" t="s">
        <v>63</v>
      </c>
      <c r="N7" s="223"/>
      <c r="O7" s="210" t="s">
        <v>63</v>
      </c>
      <c r="P7" s="211"/>
      <c r="Q7" s="108"/>
      <c r="R7" s="109"/>
      <c r="S7" s="108"/>
      <c r="T7" s="108"/>
      <c r="U7" s="108"/>
      <c r="V7" s="108"/>
      <c r="W7" s="108"/>
      <c r="X7" s="108"/>
      <c r="Y7" s="108"/>
      <c r="Z7" s="108"/>
      <c r="AA7" s="108"/>
      <c r="AB7" s="110"/>
    </row>
    <row r="8" spans="1:28" ht="21.9" customHeight="1" x14ac:dyDescent="0.2">
      <c r="B8" s="232">
        <v>300</v>
      </c>
      <c r="C8" s="233"/>
      <c r="D8" s="214"/>
      <c r="E8" s="214"/>
      <c r="F8" s="147"/>
      <c r="G8" s="215"/>
      <c r="H8" s="216"/>
      <c r="I8" s="215"/>
      <c r="J8" s="217"/>
      <c r="K8" s="218">
        <v>0</v>
      </c>
      <c r="L8" s="218"/>
      <c r="M8" s="218">
        <v>0</v>
      </c>
      <c r="N8" s="218"/>
      <c r="O8" s="218">
        <v>0</v>
      </c>
      <c r="P8" s="219"/>
      <c r="Q8" s="108"/>
      <c r="R8" s="112"/>
      <c r="S8" s="113"/>
      <c r="T8" s="113"/>
      <c r="U8" s="113"/>
      <c r="V8" s="113"/>
      <c r="W8" s="113"/>
      <c r="X8" s="113"/>
      <c r="Y8" s="113"/>
      <c r="Z8" s="113"/>
      <c r="AA8" s="113"/>
      <c r="AB8" s="114"/>
    </row>
    <row r="9" spans="1:28" ht="21.9" customHeight="1" x14ac:dyDescent="0.2">
      <c r="B9" s="101" t="s">
        <v>18</v>
      </c>
      <c r="C9" s="101"/>
      <c r="D9" s="101"/>
      <c r="E9" s="101"/>
      <c r="F9" s="101"/>
      <c r="G9" s="101"/>
      <c r="H9" s="101"/>
      <c r="I9" s="101"/>
      <c r="J9" s="101"/>
      <c r="K9" s="101"/>
      <c r="L9" s="101"/>
      <c r="M9" s="101"/>
      <c r="N9" s="101"/>
      <c r="O9" s="101"/>
      <c r="P9" s="101"/>
      <c r="Q9" s="115"/>
      <c r="R9" s="101"/>
      <c r="S9" s="101"/>
      <c r="T9" s="101"/>
      <c r="U9" s="101"/>
      <c r="V9" s="101"/>
      <c r="W9" s="101"/>
      <c r="X9" s="101"/>
      <c r="Y9" s="101"/>
      <c r="Z9" s="101"/>
      <c r="AA9" s="101"/>
      <c r="AB9" s="101"/>
    </row>
    <row r="10" spans="1:28" ht="43.5" customHeight="1" x14ac:dyDescent="0.2">
      <c r="B10" s="199"/>
      <c r="C10" s="202" t="s">
        <v>0</v>
      </c>
      <c r="D10" s="202"/>
      <c r="E10" s="202"/>
      <c r="F10" s="202"/>
      <c r="G10" s="202"/>
      <c r="H10" s="203" t="s">
        <v>1</v>
      </c>
      <c r="I10" s="204"/>
      <c r="J10" s="204"/>
      <c r="K10" s="204"/>
      <c r="L10" s="204"/>
      <c r="M10" s="204"/>
      <c r="N10" s="204"/>
      <c r="O10" s="204"/>
      <c r="P10" s="204"/>
      <c r="Q10" s="204"/>
      <c r="R10" s="204"/>
      <c r="S10" s="205"/>
      <c r="T10" s="206" t="s">
        <v>52</v>
      </c>
      <c r="U10" s="206"/>
      <c r="V10" s="206" t="s">
        <v>53</v>
      </c>
      <c r="W10" s="206"/>
      <c r="X10" s="194" t="s">
        <v>54</v>
      </c>
      <c r="Y10" s="195"/>
      <c r="Z10" s="186" t="s">
        <v>55</v>
      </c>
      <c r="AA10" s="187"/>
      <c r="AB10" s="188"/>
    </row>
    <row r="11" spans="1:28" ht="26.25" customHeight="1" x14ac:dyDescent="0.2">
      <c r="B11" s="200"/>
      <c r="C11" s="172"/>
      <c r="D11" s="172"/>
      <c r="E11" s="172"/>
      <c r="F11" s="172"/>
      <c r="G11" s="172"/>
      <c r="H11" s="172" t="s">
        <v>21</v>
      </c>
      <c r="I11" s="172"/>
      <c r="J11" s="172"/>
      <c r="K11" s="172"/>
      <c r="L11" s="172" t="s">
        <v>22</v>
      </c>
      <c r="M11" s="172"/>
      <c r="N11" s="172"/>
      <c r="O11" s="172"/>
      <c r="P11" s="172" t="s">
        <v>23</v>
      </c>
      <c r="Q11" s="172"/>
      <c r="R11" s="172"/>
      <c r="S11" s="172"/>
      <c r="T11" s="192" t="s">
        <v>67</v>
      </c>
      <c r="U11" s="192" t="s">
        <v>56</v>
      </c>
      <c r="V11" s="192" t="s">
        <v>67</v>
      </c>
      <c r="W11" s="192" t="s">
        <v>57</v>
      </c>
      <c r="X11" s="192" t="s">
        <v>67</v>
      </c>
      <c r="Y11" s="192" t="s">
        <v>58</v>
      </c>
      <c r="Z11" s="189"/>
      <c r="AA11" s="190"/>
      <c r="AB11" s="191"/>
    </row>
    <row r="12" spans="1:28" ht="26.25" customHeight="1" x14ac:dyDescent="0.2">
      <c r="B12" s="200"/>
      <c r="C12" s="171" t="s">
        <v>65</v>
      </c>
      <c r="D12" s="171" t="s">
        <v>47</v>
      </c>
      <c r="E12" s="207" t="s">
        <v>46</v>
      </c>
      <c r="F12" s="183" t="s">
        <v>48</v>
      </c>
      <c r="G12" s="171" t="s">
        <v>49</v>
      </c>
      <c r="H12" s="171" t="s">
        <v>66</v>
      </c>
      <c r="I12" s="171" t="s">
        <v>50</v>
      </c>
      <c r="J12" s="196" t="s">
        <v>48</v>
      </c>
      <c r="K12" s="171" t="s">
        <v>51</v>
      </c>
      <c r="L12" s="171" t="s">
        <v>66</v>
      </c>
      <c r="M12" s="171" t="s">
        <v>50</v>
      </c>
      <c r="N12" s="183" t="s">
        <v>48</v>
      </c>
      <c r="O12" s="171" t="s">
        <v>51</v>
      </c>
      <c r="P12" s="171" t="s">
        <v>66</v>
      </c>
      <c r="Q12" s="171" t="s">
        <v>50</v>
      </c>
      <c r="R12" s="183" t="s">
        <v>48</v>
      </c>
      <c r="S12" s="171" t="s">
        <v>51</v>
      </c>
      <c r="T12" s="192"/>
      <c r="U12" s="192"/>
      <c r="V12" s="192"/>
      <c r="W12" s="192"/>
      <c r="X12" s="192"/>
      <c r="Y12" s="192"/>
      <c r="Z12" s="189"/>
      <c r="AA12" s="190"/>
      <c r="AB12" s="191"/>
    </row>
    <row r="13" spans="1:28" ht="26.25" customHeight="1" x14ac:dyDescent="0.2">
      <c r="B13" s="200"/>
      <c r="C13" s="172"/>
      <c r="D13" s="172"/>
      <c r="E13" s="208"/>
      <c r="F13" s="184"/>
      <c r="G13" s="172"/>
      <c r="H13" s="172"/>
      <c r="I13" s="172"/>
      <c r="J13" s="197"/>
      <c r="K13" s="172"/>
      <c r="L13" s="172"/>
      <c r="M13" s="172"/>
      <c r="N13" s="184"/>
      <c r="O13" s="172"/>
      <c r="P13" s="172"/>
      <c r="Q13" s="172"/>
      <c r="R13" s="184"/>
      <c r="S13" s="172"/>
      <c r="T13" s="192"/>
      <c r="U13" s="192"/>
      <c r="V13" s="192"/>
      <c r="W13" s="192"/>
      <c r="X13" s="192"/>
      <c r="Y13" s="192"/>
      <c r="Z13" s="189"/>
      <c r="AA13" s="190"/>
      <c r="AB13" s="191"/>
    </row>
    <row r="14" spans="1:28" ht="26.25" customHeight="1" x14ac:dyDescent="0.2">
      <c r="B14" s="200"/>
      <c r="C14" s="173"/>
      <c r="D14" s="173"/>
      <c r="E14" s="209"/>
      <c r="F14" s="185"/>
      <c r="G14" s="173"/>
      <c r="H14" s="173"/>
      <c r="I14" s="173"/>
      <c r="J14" s="198"/>
      <c r="K14" s="173"/>
      <c r="L14" s="173"/>
      <c r="M14" s="173"/>
      <c r="N14" s="185"/>
      <c r="O14" s="173"/>
      <c r="P14" s="173"/>
      <c r="Q14" s="173"/>
      <c r="R14" s="185"/>
      <c r="S14" s="173"/>
      <c r="T14" s="193"/>
      <c r="U14" s="193"/>
      <c r="V14" s="193"/>
      <c r="W14" s="193"/>
      <c r="X14" s="193"/>
      <c r="Y14" s="193"/>
      <c r="Z14" s="189"/>
      <c r="AA14" s="190"/>
      <c r="AB14" s="191"/>
    </row>
    <row r="15" spans="1:28" ht="26.25" customHeight="1" thickBot="1" x14ac:dyDescent="0.25">
      <c r="B15" s="201"/>
      <c r="C15" s="116" t="s">
        <v>30</v>
      </c>
      <c r="D15" s="116" t="s">
        <v>31</v>
      </c>
      <c r="E15" s="116" t="s">
        <v>32</v>
      </c>
      <c r="F15" s="117" t="s">
        <v>33</v>
      </c>
      <c r="G15" s="118" t="s">
        <v>41</v>
      </c>
      <c r="H15" s="116" t="s">
        <v>34</v>
      </c>
      <c r="I15" s="116" t="s">
        <v>35</v>
      </c>
      <c r="J15" s="116" t="s">
        <v>36</v>
      </c>
      <c r="K15" s="119" t="s">
        <v>37</v>
      </c>
      <c r="L15" s="116" t="s">
        <v>38</v>
      </c>
      <c r="M15" s="116" t="s">
        <v>39</v>
      </c>
      <c r="N15" s="117" t="s">
        <v>40</v>
      </c>
      <c r="O15" s="119" t="s">
        <v>29</v>
      </c>
      <c r="P15" s="116" t="s">
        <v>25</v>
      </c>
      <c r="Q15" s="116" t="s">
        <v>27</v>
      </c>
      <c r="R15" s="117" t="s">
        <v>28</v>
      </c>
      <c r="S15" s="119" t="s">
        <v>26</v>
      </c>
      <c r="T15" s="58" t="s">
        <v>42</v>
      </c>
      <c r="U15" s="64" t="s">
        <v>85</v>
      </c>
      <c r="V15" s="58" t="s">
        <v>43</v>
      </c>
      <c r="W15" s="64" t="s">
        <v>84</v>
      </c>
      <c r="X15" s="58" t="s">
        <v>44</v>
      </c>
      <c r="Y15" s="64" t="s">
        <v>83</v>
      </c>
      <c r="Z15" s="174" t="s">
        <v>68</v>
      </c>
      <c r="AA15" s="175"/>
      <c r="AB15" s="176"/>
    </row>
    <row r="16" spans="1:28" ht="26.25" customHeight="1" thickTop="1" x14ac:dyDescent="0.2">
      <c r="A16" s="55">
        <v>4</v>
      </c>
      <c r="B16" s="120" t="str">
        <f t="shared" ref="B16:B24" si="0">"令和"&amp;$B$1&amp;"年"&amp;A16&amp;"月"</f>
        <v>令和8年4月</v>
      </c>
      <c r="C16" s="121">
        <f t="shared" ref="C16:C27" si="1">$D$8</f>
        <v>0</v>
      </c>
      <c r="D16" s="177">
        <f>$B$8</f>
        <v>300</v>
      </c>
      <c r="E16" s="122">
        <v>100</v>
      </c>
      <c r="F16" s="88"/>
      <c r="G16" s="123">
        <f t="shared" ref="G16:G27" si="2">ROUNDDOWN(C16*(185-E16)*0.01*$D$16-F16,0)</f>
        <v>0</v>
      </c>
      <c r="H16" s="78"/>
      <c r="I16" s="78"/>
      <c r="J16" s="78"/>
      <c r="K16" s="81"/>
      <c r="L16" s="124">
        <f>$G$8</f>
        <v>0</v>
      </c>
      <c r="M16" s="125">
        <v>9500</v>
      </c>
      <c r="N16" s="89"/>
      <c r="O16" s="124">
        <f t="shared" ref="O16:O27" si="3">ROUNDDOWN(L16*M16-N16,0)</f>
        <v>0</v>
      </c>
      <c r="P16" s="124">
        <f>$I$8</f>
        <v>0</v>
      </c>
      <c r="Q16" s="125">
        <v>10500</v>
      </c>
      <c r="R16" s="89"/>
      <c r="S16" s="124">
        <f t="shared" ref="S16:S27" si="4">ROUNDDOWN(P16*Q16-R16,0)</f>
        <v>0</v>
      </c>
      <c r="T16" s="77"/>
      <c r="U16" s="78"/>
      <c r="V16" s="77"/>
      <c r="W16" s="78"/>
      <c r="X16" s="77"/>
      <c r="Y16" s="78"/>
      <c r="Z16" s="180">
        <f>ROUNDDOWN(G16+K16+O16+S16+U16+W16+Y16,0)</f>
        <v>0</v>
      </c>
      <c r="AA16" s="181"/>
      <c r="AB16" s="182"/>
    </row>
    <row r="17" spans="1:28" ht="26.25" customHeight="1" x14ac:dyDescent="0.2">
      <c r="A17" s="55">
        <v>5</v>
      </c>
      <c r="B17" s="126" t="str">
        <f t="shared" si="0"/>
        <v>令和8年5月</v>
      </c>
      <c r="C17" s="127">
        <f t="shared" si="1"/>
        <v>0</v>
      </c>
      <c r="D17" s="178"/>
      <c r="E17" s="128">
        <f>E$16</f>
        <v>100</v>
      </c>
      <c r="F17" s="75"/>
      <c r="G17" s="129">
        <f t="shared" si="2"/>
        <v>0</v>
      </c>
      <c r="H17" s="60"/>
      <c r="I17" s="60"/>
      <c r="J17" s="60"/>
      <c r="K17" s="82"/>
      <c r="L17" s="130">
        <f t="shared" ref="L17:L27" si="5">$G$8</f>
        <v>0</v>
      </c>
      <c r="M17" s="131">
        <v>9500</v>
      </c>
      <c r="N17" s="76"/>
      <c r="O17" s="130">
        <f t="shared" si="3"/>
        <v>0</v>
      </c>
      <c r="P17" s="130">
        <f t="shared" ref="P17:P27" si="6">$I$8</f>
        <v>0</v>
      </c>
      <c r="Q17" s="131">
        <v>13000</v>
      </c>
      <c r="R17" s="76"/>
      <c r="S17" s="130">
        <f t="shared" si="4"/>
        <v>0</v>
      </c>
      <c r="T17" s="61"/>
      <c r="U17" s="60"/>
      <c r="V17" s="61"/>
      <c r="W17" s="60"/>
      <c r="X17" s="61"/>
      <c r="Y17" s="59"/>
      <c r="Z17" s="162">
        <f t="shared" ref="Z17:Z27" si="7">ROUNDDOWN(G17+K17+O17+S17+U17+W17+Y17,0)</f>
        <v>0</v>
      </c>
      <c r="AA17" s="163"/>
      <c r="AB17" s="164"/>
    </row>
    <row r="18" spans="1:28" ht="26.25" customHeight="1" x14ac:dyDescent="0.2">
      <c r="A18" s="55">
        <v>6</v>
      </c>
      <c r="B18" s="126" t="str">
        <f t="shared" si="0"/>
        <v>令和8年6月</v>
      </c>
      <c r="C18" s="127">
        <f t="shared" si="1"/>
        <v>0</v>
      </c>
      <c r="D18" s="178"/>
      <c r="E18" s="128">
        <f t="shared" ref="E18:E26" si="8">E$16</f>
        <v>100</v>
      </c>
      <c r="F18" s="75"/>
      <c r="G18" s="129">
        <f t="shared" si="2"/>
        <v>0</v>
      </c>
      <c r="H18" s="79"/>
      <c r="I18" s="79"/>
      <c r="J18" s="79"/>
      <c r="K18" s="83"/>
      <c r="L18" s="130">
        <f t="shared" si="5"/>
        <v>0</v>
      </c>
      <c r="M18" s="131">
        <v>12000</v>
      </c>
      <c r="N18" s="76"/>
      <c r="O18" s="130">
        <f t="shared" si="3"/>
        <v>0</v>
      </c>
      <c r="P18" s="130">
        <f t="shared" si="6"/>
        <v>0</v>
      </c>
      <c r="Q18" s="131">
        <v>11300</v>
      </c>
      <c r="R18" s="76"/>
      <c r="S18" s="130">
        <f t="shared" si="4"/>
        <v>0</v>
      </c>
      <c r="T18" s="61"/>
      <c r="U18" s="60"/>
      <c r="V18" s="61"/>
      <c r="W18" s="60"/>
      <c r="X18" s="61"/>
      <c r="Y18" s="59"/>
      <c r="Z18" s="162">
        <f t="shared" si="7"/>
        <v>0</v>
      </c>
      <c r="AA18" s="163"/>
      <c r="AB18" s="164"/>
    </row>
    <row r="19" spans="1:28" ht="26.25" customHeight="1" x14ac:dyDescent="0.2">
      <c r="A19" s="55">
        <v>7</v>
      </c>
      <c r="B19" s="126" t="str">
        <f t="shared" si="0"/>
        <v>令和8年7月</v>
      </c>
      <c r="C19" s="127">
        <f t="shared" si="1"/>
        <v>0</v>
      </c>
      <c r="D19" s="178"/>
      <c r="E19" s="128">
        <f t="shared" si="8"/>
        <v>100</v>
      </c>
      <c r="F19" s="75"/>
      <c r="G19" s="129">
        <f t="shared" si="2"/>
        <v>0</v>
      </c>
      <c r="H19" s="130">
        <f>$F$8</f>
        <v>0</v>
      </c>
      <c r="I19" s="145">
        <v>5900</v>
      </c>
      <c r="J19" s="76"/>
      <c r="K19" s="130">
        <f>ROUNDDOWN(H19*I19-J19,0)</f>
        <v>0</v>
      </c>
      <c r="L19" s="130">
        <f t="shared" si="5"/>
        <v>0</v>
      </c>
      <c r="M19" s="131">
        <v>6000</v>
      </c>
      <c r="N19" s="76"/>
      <c r="O19" s="130">
        <f t="shared" si="3"/>
        <v>0</v>
      </c>
      <c r="P19" s="130">
        <f t="shared" si="6"/>
        <v>0</v>
      </c>
      <c r="Q19" s="131">
        <v>11600</v>
      </c>
      <c r="R19" s="76"/>
      <c r="S19" s="130">
        <f t="shared" si="4"/>
        <v>0</v>
      </c>
      <c r="T19" s="61"/>
      <c r="U19" s="60"/>
      <c r="V19" s="61"/>
      <c r="W19" s="60"/>
      <c r="X19" s="61"/>
      <c r="Y19" s="59"/>
      <c r="Z19" s="162">
        <f t="shared" si="7"/>
        <v>0</v>
      </c>
      <c r="AA19" s="163"/>
      <c r="AB19" s="164"/>
    </row>
    <row r="20" spans="1:28" ht="26.25" customHeight="1" x14ac:dyDescent="0.2">
      <c r="A20" s="55">
        <v>8</v>
      </c>
      <c r="B20" s="126" t="str">
        <f t="shared" si="0"/>
        <v>令和8年8月</v>
      </c>
      <c r="C20" s="127">
        <f t="shared" si="1"/>
        <v>0</v>
      </c>
      <c r="D20" s="178"/>
      <c r="E20" s="128">
        <f t="shared" si="8"/>
        <v>100</v>
      </c>
      <c r="F20" s="75"/>
      <c r="G20" s="129">
        <f t="shared" si="2"/>
        <v>0</v>
      </c>
      <c r="H20" s="132">
        <f>$F$8</f>
        <v>0</v>
      </c>
      <c r="I20" s="131">
        <v>5800</v>
      </c>
      <c r="J20" s="76"/>
      <c r="K20" s="132">
        <f>ROUNDDOWN(H20*I20-J20,0)</f>
        <v>0</v>
      </c>
      <c r="L20" s="130">
        <f t="shared" si="5"/>
        <v>0</v>
      </c>
      <c r="M20" s="131">
        <v>5900</v>
      </c>
      <c r="N20" s="76"/>
      <c r="O20" s="130">
        <f t="shared" si="3"/>
        <v>0</v>
      </c>
      <c r="P20" s="130">
        <f t="shared" si="6"/>
        <v>0</v>
      </c>
      <c r="Q20" s="131">
        <v>11000</v>
      </c>
      <c r="R20" s="76"/>
      <c r="S20" s="130">
        <f t="shared" si="4"/>
        <v>0</v>
      </c>
      <c r="T20" s="61"/>
      <c r="U20" s="60"/>
      <c r="V20" s="61"/>
      <c r="W20" s="60"/>
      <c r="X20" s="61"/>
      <c r="Y20" s="59"/>
      <c r="Z20" s="162">
        <f t="shared" si="7"/>
        <v>0</v>
      </c>
      <c r="AA20" s="163"/>
      <c r="AB20" s="164"/>
    </row>
    <row r="21" spans="1:28" ht="26.25" customHeight="1" x14ac:dyDescent="0.2">
      <c r="A21" s="55">
        <v>9</v>
      </c>
      <c r="B21" s="126" t="str">
        <f t="shared" si="0"/>
        <v>令和8年9月</v>
      </c>
      <c r="C21" s="127">
        <f t="shared" si="1"/>
        <v>0</v>
      </c>
      <c r="D21" s="178"/>
      <c r="E21" s="128">
        <f t="shared" si="8"/>
        <v>100</v>
      </c>
      <c r="F21" s="75"/>
      <c r="G21" s="129">
        <f t="shared" si="2"/>
        <v>0</v>
      </c>
      <c r="H21" s="133">
        <f>$F$8</f>
        <v>0</v>
      </c>
      <c r="I21" s="134">
        <v>4900</v>
      </c>
      <c r="J21" s="76"/>
      <c r="K21" s="133">
        <f>ROUNDDOWN(H21*I21-J21,0)</f>
        <v>0</v>
      </c>
      <c r="L21" s="130">
        <f t="shared" si="5"/>
        <v>0</v>
      </c>
      <c r="M21" s="131">
        <v>5200</v>
      </c>
      <c r="N21" s="76"/>
      <c r="O21" s="130">
        <f t="shared" si="3"/>
        <v>0</v>
      </c>
      <c r="P21" s="130">
        <f t="shared" si="6"/>
        <v>0</v>
      </c>
      <c r="Q21" s="131">
        <v>11200</v>
      </c>
      <c r="R21" s="76"/>
      <c r="S21" s="130">
        <f t="shared" si="4"/>
        <v>0</v>
      </c>
      <c r="T21" s="61"/>
      <c r="U21" s="60"/>
      <c r="V21" s="61"/>
      <c r="W21" s="60"/>
      <c r="X21" s="61"/>
      <c r="Y21" s="59"/>
      <c r="Z21" s="162">
        <f t="shared" si="7"/>
        <v>0</v>
      </c>
      <c r="AA21" s="163"/>
      <c r="AB21" s="164"/>
    </row>
    <row r="22" spans="1:28" ht="26.25" customHeight="1" x14ac:dyDescent="0.2">
      <c r="A22" s="55">
        <v>10</v>
      </c>
      <c r="B22" s="126" t="str">
        <f t="shared" si="0"/>
        <v>令和8年10月</v>
      </c>
      <c r="C22" s="127">
        <f t="shared" si="1"/>
        <v>0</v>
      </c>
      <c r="D22" s="178"/>
      <c r="E22" s="128">
        <f t="shared" si="8"/>
        <v>100</v>
      </c>
      <c r="F22" s="75"/>
      <c r="G22" s="129">
        <f t="shared" si="2"/>
        <v>0</v>
      </c>
      <c r="H22" s="80"/>
      <c r="I22" s="80"/>
      <c r="J22" s="80"/>
      <c r="K22" s="84"/>
      <c r="L22" s="130">
        <f t="shared" si="5"/>
        <v>0</v>
      </c>
      <c r="M22" s="131">
        <v>10600</v>
      </c>
      <c r="N22" s="76"/>
      <c r="O22" s="130">
        <f t="shared" si="3"/>
        <v>0</v>
      </c>
      <c r="P22" s="130">
        <f t="shared" si="6"/>
        <v>0</v>
      </c>
      <c r="Q22" s="131">
        <v>10400</v>
      </c>
      <c r="R22" s="76"/>
      <c r="S22" s="130">
        <f t="shared" si="4"/>
        <v>0</v>
      </c>
      <c r="T22" s="61"/>
      <c r="U22" s="60"/>
      <c r="V22" s="61"/>
      <c r="W22" s="60"/>
      <c r="X22" s="61"/>
      <c r="Y22" s="59"/>
      <c r="Z22" s="162">
        <f t="shared" si="7"/>
        <v>0</v>
      </c>
      <c r="AA22" s="163"/>
      <c r="AB22" s="164"/>
    </row>
    <row r="23" spans="1:28" ht="26.25" customHeight="1" x14ac:dyDescent="0.2">
      <c r="A23" s="55">
        <v>11</v>
      </c>
      <c r="B23" s="126" t="str">
        <f t="shared" si="0"/>
        <v>令和8年11月</v>
      </c>
      <c r="C23" s="127">
        <f t="shared" si="1"/>
        <v>0</v>
      </c>
      <c r="D23" s="178"/>
      <c r="E23" s="128">
        <f t="shared" si="8"/>
        <v>100</v>
      </c>
      <c r="F23" s="75"/>
      <c r="G23" s="129">
        <f t="shared" si="2"/>
        <v>0</v>
      </c>
      <c r="H23" s="59"/>
      <c r="I23" s="59"/>
      <c r="J23" s="59"/>
      <c r="K23" s="85"/>
      <c r="L23" s="130">
        <f t="shared" si="5"/>
        <v>0</v>
      </c>
      <c r="M23" s="131">
        <v>9600</v>
      </c>
      <c r="N23" s="76"/>
      <c r="O23" s="130">
        <f t="shared" si="3"/>
        <v>0</v>
      </c>
      <c r="P23" s="130">
        <f t="shared" si="6"/>
        <v>0</v>
      </c>
      <c r="Q23" s="131">
        <v>10300</v>
      </c>
      <c r="R23" s="76"/>
      <c r="S23" s="130">
        <f t="shared" si="4"/>
        <v>0</v>
      </c>
      <c r="T23" s="61"/>
      <c r="U23" s="60"/>
      <c r="V23" s="61"/>
      <c r="W23" s="60"/>
      <c r="X23" s="61"/>
      <c r="Y23" s="59"/>
      <c r="Z23" s="162">
        <f t="shared" si="7"/>
        <v>0</v>
      </c>
      <c r="AA23" s="163"/>
      <c r="AB23" s="164"/>
    </row>
    <row r="24" spans="1:28" ht="26.25" customHeight="1" x14ac:dyDescent="0.2">
      <c r="A24" s="55">
        <v>12</v>
      </c>
      <c r="B24" s="126" t="str">
        <f t="shared" si="0"/>
        <v>令和8年12月</v>
      </c>
      <c r="C24" s="127">
        <f t="shared" si="1"/>
        <v>0</v>
      </c>
      <c r="D24" s="178"/>
      <c r="E24" s="128">
        <f t="shared" si="8"/>
        <v>100</v>
      </c>
      <c r="F24" s="75"/>
      <c r="G24" s="129">
        <f t="shared" si="2"/>
        <v>0</v>
      </c>
      <c r="H24" s="60"/>
      <c r="I24" s="60"/>
      <c r="J24" s="60"/>
      <c r="K24" s="82"/>
      <c r="L24" s="130">
        <f t="shared" si="5"/>
        <v>0</v>
      </c>
      <c r="M24" s="131">
        <v>9800</v>
      </c>
      <c r="N24" s="76"/>
      <c r="O24" s="130">
        <f t="shared" si="3"/>
        <v>0</v>
      </c>
      <c r="P24" s="130">
        <f t="shared" si="6"/>
        <v>0</v>
      </c>
      <c r="Q24" s="131">
        <v>10200</v>
      </c>
      <c r="R24" s="76"/>
      <c r="S24" s="130">
        <f t="shared" si="4"/>
        <v>0</v>
      </c>
      <c r="T24" s="61"/>
      <c r="U24" s="60"/>
      <c r="V24" s="61"/>
      <c r="W24" s="60"/>
      <c r="X24" s="61"/>
      <c r="Y24" s="59"/>
      <c r="Z24" s="162">
        <f t="shared" si="7"/>
        <v>0</v>
      </c>
      <c r="AA24" s="163"/>
      <c r="AB24" s="164"/>
    </row>
    <row r="25" spans="1:28" ht="26.25" customHeight="1" x14ac:dyDescent="0.2">
      <c r="A25" s="55">
        <v>1</v>
      </c>
      <c r="B25" s="126" t="str">
        <f>"令和"&amp;$B$1+1&amp;"年"&amp;A25&amp;"月"</f>
        <v>令和9年1月</v>
      </c>
      <c r="C25" s="127">
        <f t="shared" si="1"/>
        <v>0</v>
      </c>
      <c r="D25" s="178"/>
      <c r="E25" s="128">
        <f t="shared" si="8"/>
        <v>100</v>
      </c>
      <c r="F25" s="75"/>
      <c r="G25" s="129">
        <f t="shared" si="2"/>
        <v>0</v>
      </c>
      <c r="H25" s="60"/>
      <c r="I25" s="60"/>
      <c r="J25" s="60"/>
      <c r="K25" s="82"/>
      <c r="L25" s="130">
        <f t="shared" si="5"/>
        <v>0</v>
      </c>
      <c r="M25" s="131">
        <v>9800</v>
      </c>
      <c r="N25" s="76"/>
      <c r="O25" s="130">
        <f t="shared" si="3"/>
        <v>0</v>
      </c>
      <c r="P25" s="130">
        <f t="shared" si="6"/>
        <v>0</v>
      </c>
      <c r="Q25" s="131">
        <v>10900</v>
      </c>
      <c r="R25" s="76"/>
      <c r="S25" s="130">
        <f t="shared" si="4"/>
        <v>0</v>
      </c>
      <c r="T25" s="61"/>
      <c r="U25" s="60"/>
      <c r="V25" s="61"/>
      <c r="W25" s="60"/>
      <c r="X25" s="61"/>
      <c r="Y25" s="59"/>
      <c r="Z25" s="162">
        <f t="shared" si="7"/>
        <v>0</v>
      </c>
      <c r="AA25" s="163"/>
      <c r="AB25" s="164"/>
    </row>
    <row r="26" spans="1:28" ht="26.25" customHeight="1" x14ac:dyDescent="0.2">
      <c r="A26" s="55">
        <v>2</v>
      </c>
      <c r="B26" s="126" t="str">
        <f>"令和"&amp;$B$1+1&amp;"年"&amp;A26&amp;"月"</f>
        <v>令和9年2月</v>
      </c>
      <c r="C26" s="127">
        <f t="shared" si="1"/>
        <v>0</v>
      </c>
      <c r="D26" s="178"/>
      <c r="E26" s="128">
        <f t="shared" si="8"/>
        <v>100</v>
      </c>
      <c r="F26" s="75"/>
      <c r="G26" s="129">
        <f t="shared" si="2"/>
        <v>0</v>
      </c>
      <c r="H26" s="60"/>
      <c r="I26" s="60"/>
      <c r="J26" s="60"/>
      <c r="K26" s="82"/>
      <c r="L26" s="130">
        <f t="shared" si="5"/>
        <v>0</v>
      </c>
      <c r="M26" s="131">
        <v>9700</v>
      </c>
      <c r="N26" s="76"/>
      <c r="O26" s="130">
        <f t="shared" si="3"/>
        <v>0</v>
      </c>
      <c r="P26" s="130">
        <f t="shared" si="6"/>
        <v>0</v>
      </c>
      <c r="Q26" s="131">
        <v>9700</v>
      </c>
      <c r="R26" s="76"/>
      <c r="S26" s="130">
        <f t="shared" si="4"/>
        <v>0</v>
      </c>
      <c r="T26" s="61"/>
      <c r="U26" s="60"/>
      <c r="V26" s="61"/>
      <c r="W26" s="60"/>
      <c r="X26" s="61"/>
      <c r="Y26" s="59"/>
      <c r="Z26" s="162">
        <f t="shared" si="7"/>
        <v>0</v>
      </c>
      <c r="AA26" s="163"/>
      <c r="AB26" s="164"/>
    </row>
    <row r="27" spans="1:28" ht="26.25" customHeight="1" thickBot="1" x14ac:dyDescent="0.25">
      <c r="A27" s="55">
        <v>3</v>
      </c>
      <c r="B27" s="135" t="str">
        <f>"令和"&amp;$B$1+1&amp;"年"&amp;A27&amp;"月"</f>
        <v>令和9年3月</v>
      </c>
      <c r="C27" s="136">
        <f t="shared" si="1"/>
        <v>0</v>
      </c>
      <c r="D27" s="179"/>
      <c r="E27" s="137">
        <f>E$16</f>
        <v>100</v>
      </c>
      <c r="F27" s="90"/>
      <c r="G27" s="138">
        <f t="shared" si="2"/>
        <v>0</v>
      </c>
      <c r="H27" s="63"/>
      <c r="I27" s="63"/>
      <c r="J27" s="63"/>
      <c r="K27" s="91"/>
      <c r="L27" s="139">
        <f t="shared" si="5"/>
        <v>0</v>
      </c>
      <c r="M27" s="140">
        <v>10600</v>
      </c>
      <c r="N27" s="92"/>
      <c r="O27" s="139">
        <f t="shared" si="3"/>
        <v>0</v>
      </c>
      <c r="P27" s="139">
        <f t="shared" si="6"/>
        <v>0</v>
      </c>
      <c r="Q27" s="140">
        <v>11000</v>
      </c>
      <c r="R27" s="92"/>
      <c r="S27" s="139">
        <f t="shared" si="4"/>
        <v>0</v>
      </c>
      <c r="T27" s="62"/>
      <c r="U27" s="63"/>
      <c r="V27" s="62"/>
      <c r="W27" s="63"/>
      <c r="X27" s="62"/>
      <c r="Y27" s="93"/>
      <c r="Z27" s="165">
        <f t="shared" si="7"/>
        <v>0</v>
      </c>
      <c r="AA27" s="166"/>
      <c r="AB27" s="167"/>
    </row>
    <row r="28" spans="1:28" ht="26.25" customHeight="1" thickTop="1" x14ac:dyDescent="0.2">
      <c r="B28" s="141" t="s">
        <v>2</v>
      </c>
      <c r="C28" s="142"/>
      <c r="D28" s="142"/>
      <c r="E28" s="142"/>
      <c r="F28" s="142"/>
      <c r="G28" s="142"/>
      <c r="H28" s="142"/>
      <c r="I28" s="143">
        <f>SUM(I16:I27)</f>
        <v>16600</v>
      </c>
      <c r="J28" s="143"/>
      <c r="K28" s="142"/>
      <c r="L28" s="142"/>
      <c r="M28" s="144">
        <f>SUM(M16:M27)</f>
        <v>108200</v>
      </c>
      <c r="N28" s="143"/>
      <c r="O28" s="142"/>
      <c r="P28" s="142"/>
      <c r="Q28" s="143">
        <f>SUM(Q16:Q27)</f>
        <v>131100</v>
      </c>
      <c r="R28" s="143"/>
      <c r="S28" s="142"/>
      <c r="T28" s="86"/>
      <c r="U28" s="86"/>
      <c r="V28" s="86"/>
      <c r="W28" s="86"/>
      <c r="X28" s="87"/>
      <c r="Y28" s="86"/>
      <c r="Z28" s="168">
        <f>SUM(Z16:AB27)</f>
        <v>0</v>
      </c>
      <c r="AA28" s="169"/>
      <c r="AB28" s="170"/>
    </row>
    <row r="29" spans="1:28" ht="21.9" customHeight="1" x14ac:dyDescent="0.2">
      <c r="B29" s="101" t="s">
        <v>19</v>
      </c>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row>
    <row r="30" spans="1:28" ht="21.9" customHeight="1" x14ac:dyDescent="0.2">
      <c r="B30" s="65"/>
      <c r="C30" s="66"/>
      <c r="D30" s="66"/>
      <c r="E30" s="66"/>
      <c r="F30" s="66"/>
      <c r="G30" s="66"/>
      <c r="H30" s="66"/>
      <c r="I30" s="66"/>
      <c r="J30" s="66"/>
      <c r="K30" s="66"/>
      <c r="L30" s="66"/>
      <c r="M30" s="67"/>
      <c r="N30" s="67"/>
      <c r="O30" s="66"/>
      <c r="P30" s="66"/>
      <c r="Q30" s="66"/>
      <c r="R30" s="66"/>
      <c r="S30" s="66"/>
      <c r="T30" s="66"/>
      <c r="U30" s="66"/>
      <c r="V30" s="66"/>
      <c r="W30" s="66"/>
      <c r="X30" s="66"/>
      <c r="Y30" s="66"/>
      <c r="Z30" s="66"/>
      <c r="AA30" s="66"/>
      <c r="AB30" s="68"/>
    </row>
    <row r="31" spans="1:28" ht="21.9" customHeight="1" x14ac:dyDescent="0.2">
      <c r="B31" s="69"/>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1"/>
    </row>
    <row r="32" spans="1:28" ht="21.9" customHeight="1" x14ac:dyDescent="0.2">
      <c r="B32" s="69"/>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1"/>
    </row>
    <row r="33" spans="2:28" ht="21.9" customHeight="1" x14ac:dyDescent="0.2">
      <c r="B33" s="69"/>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1"/>
    </row>
    <row r="34" spans="2:28" ht="21.9" customHeight="1" x14ac:dyDescent="0.2">
      <c r="B34" s="69"/>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1"/>
    </row>
    <row r="35" spans="2:28" ht="21.9" customHeight="1" x14ac:dyDescent="0.2">
      <c r="B35" s="69"/>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1"/>
    </row>
    <row r="36" spans="2:28" ht="21.9" customHeight="1" x14ac:dyDescent="0.2">
      <c r="B36" s="72"/>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4"/>
    </row>
    <row r="37" spans="2:28" ht="21.9" customHeight="1" x14ac:dyDescent="0.2"/>
  </sheetData>
  <sheetProtection sheet="1" selectLockedCells="1"/>
  <mergeCells count="68">
    <mergeCell ref="Z28:AB28"/>
    <mergeCell ref="O4:P6"/>
    <mergeCell ref="O8:P8"/>
    <mergeCell ref="Z21:AB21"/>
    <mergeCell ref="Z22:AB22"/>
    <mergeCell ref="Z23:AB23"/>
    <mergeCell ref="Z24:AB24"/>
    <mergeCell ref="Z25:AB25"/>
    <mergeCell ref="Z10:AB14"/>
    <mergeCell ref="T11:T14"/>
    <mergeCell ref="W11:W14"/>
    <mergeCell ref="Z26:AB26"/>
    <mergeCell ref="Z27:AB27"/>
    <mergeCell ref="M7:N7"/>
    <mergeCell ref="O7:P7"/>
    <mergeCell ref="V10:W10"/>
    <mergeCell ref="V11:V14"/>
    <mergeCell ref="Z20:AB20"/>
    <mergeCell ref="P12:P14"/>
    <mergeCell ref="Q12:Q14"/>
    <mergeCell ref="R12:R14"/>
    <mergeCell ref="S12:S14"/>
    <mergeCell ref="Z15:AB15"/>
    <mergeCell ref="O12:O14"/>
    <mergeCell ref="U11:U14"/>
    <mergeCell ref="X11:X14"/>
    <mergeCell ref="Y11:Y14"/>
    <mergeCell ref="T10:U10"/>
    <mergeCell ref="X10:Y10"/>
    <mergeCell ref="H12:H14"/>
    <mergeCell ref="I12:I14"/>
    <mergeCell ref="D16:D27"/>
    <mergeCell ref="Z16:AB16"/>
    <mergeCell ref="Z17:AB17"/>
    <mergeCell ref="Z18:AB18"/>
    <mergeCell ref="Z19:AB19"/>
    <mergeCell ref="B10:B15"/>
    <mergeCell ref="C10:G11"/>
    <mergeCell ref="H10:S10"/>
    <mergeCell ref="H11:K11"/>
    <mergeCell ref="L11:O11"/>
    <mergeCell ref="P11:S11"/>
    <mergeCell ref="C12:C14"/>
    <mergeCell ref="D12:D14"/>
    <mergeCell ref="E12:E14"/>
    <mergeCell ref="F12:F14"/>
    <mergeCell ref="G12:G14"/>
    <mergeCell ref="J12:J14"/>
    <mergeCell ref="K12:K14"/>
    <mergeCell ref="L12:L14"/>
    <mergeCell ref="M12:M14"/>
    <mergeCell ref="N12:N14"/>
    <mergeCell ref="M8:N8"/>
    <mergeCell ref="B4:C6"/>
    <mergeCell ref="D4:E6"/>
    <mergeCell ref="F4:J6"/>
    <mergeCell ref="K4:L6"/>
    <mergeCell ref="M4:N6"/>
    <mergeCell ref="B7:C7"/>
    <mergeCell ref="D7:E7"/>
    <mergeCell ref="G7:H7"/>
    <mergeCell ref="I7:J7"/>
    <mergeCell ref="K7:L7"/>
    <mergeCell ref="B8:C8"/>
    <mergeCell ref="D8:E8"/>
    <mergeCell ref="G8:H8"/>
    <mergeCell ref="I8:J8"/>
    <mergeCell ref="K8:L8"/>
  </mergeCells>
  <phoneticPr fontId="3"/>
  <printOptions horizontalCentered="1" verticalCentered="1"/>
  <pageMargins left="0.78740157480314965" right="0.78740157480314965" top="0.59055118110236227" bottom="0.19685039370078741" header="0.39370078740157483" footer="0"/>
  <pageSetup paperSize="9" scale="48" orientation="landscape" r:id="rId1"/>
  <headerFooter alignWithMargins="0">
    <oddHeader>&amp;R(様式9)</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
  <sheetViews>
    <sheetView showZeros="0" view="pageBreakPreview" zoomScale="55" zoomScaleNormal="70" zoomScaleSheetLayoutView="55" workbookViewId="0"/>
  </sheetViews>
  <sheetFormatPr defaultColWidth="9" defaultRowHeight="13.2" x14ac:dyDescent="0.2"/>
  <cols>
    <col min="1" max="1" width="4.21875" style="54" bestFit="1" customWidth="1"/>
    <col min="2" max="2" width="12.6640625" style="54" customWidth="1"/>
    <col min="3" max="4" width="8.6640625" style="54" customWidth="1"/>
    <col min="5" max="5" width="4.6640625" style="54" customWidth="1"/>
    <col min="6" max="6" width="8.6640625" style="54" customWidth="1"/>
    <col min="7" max="7" width="12.6640625" style="54" customWidth="1"/>
    <col min="8" max="8" width="7.77734375" style="54" customWidth="1"/>
    <col min="9" max="9" width="10.6640625" style="54" customWidth="1"/>
    <col min="10" max="10" width="8.6640625" style="54" customWidth="1"/>
    <col min="11" max="11" width="12.6640625" style="54" customWidth="1"/>
    <col min="12" max="12" width="7.77734375" style="54" customWidth="1"/>
    <col min="13" max="13" width="10.6640625" style="54" customWidth="1"/>
    <col min="14" max="14" width="8.6640625" style="54" customWidth="1"/>
    <col min="15" max="15" width="12.6640625" style="54" customWidth="1"/>
    <col min="16" max="16" width="7.77734375" style="54" customWidth="1"/>
    <col min="17" max="19" width="12.6640625" style="54" customWidth="1"/>
    <col min="20" max="20" width="7.77734375" style="54" customWidth="1"/>
    <col min="21" max="21" width="10.6640625" style="54" customWidth="1"/>
    <col min="22" max="22" width="7.77734375" style="54" customWidth="1"/>
    <col min="23" max="23" width="10.6640625" style="54" customWidth="1"/>
    <col min="24" max="24" width="7.77734375" style="54" customWidth="1"/>
    <col min="25" max="25" width="14.33203125" style="54" bestFit="1" customWidth="1"/>
    <col min="26" max="28" width="6.6640625" style="54" customWidth="1"/>
    <col min="29" max="16384" width="9" style="54"/>
  </cols>
  <sheetData>
    <row r="1" spans="1:28" x14ac:dyDescent="0.2">
      <c r="B1" s="55">
        <v>8</v>
      </c>
      <c r="C1" s="56" t="s">
        <v>3</v>
      </c>
      <c r="T1" s="57"/>
      <c r="U1" s="57"/>
      <c r="V1" s="57"/>
      <c r="W1" s="57"/>
      <c r="X1" s="57"/>
      <c r="Y1" s="57"/>
      <c r="Z1" s="57"/>
      <c r="AA1" s="57"/>
    </row>
    <row r="2" spans="1:28" ht="21.9" customHeight="1" x14ac:dyDescent="0.2">
      <c r="B2" s="103" t="s">
        <v>72</v>
      </c>
      <c r="C2" s="101"/>
      <c r="D2" s="101"/>
      <c r="E2" s="101"/>
      <c r="F2" s="101"/>
      <c r="G2" s="101"/>
      <c r="H2" s="101"/>
      <c r="I2" s="101"/>
      <c r="J2" s="101"/>
      <c r="K2" s="101"/>
      <c r="L2" s="101"/>
      <c r="M2" s="101"/>
      <c r="N2" s="101"/>
      <c r="O2" s="101"/>
      <c r="P2" s="101"/>
      <c r="Q2" s="101"/>
      <c r="R2" s="101"/>
      <c r="S2" s="101"/>
      <c r="T2" s="102"/>
      <c r="U2" s="102"/>
      <c r="V2" s="102"/>
      <c r="W2" s="102"/>
      <c r="X2" s="102"/>
      <c r="Y2" s="102"/>
      <c r="Z2" s="102"/>
      <c r="AA2" s="102"/>
      <c r="AB2" s="101"/>
    </row>
    <row r="3" spans="1:28" ht="21.9" customHeight="1" x14ac:dyDescent="0.2">
      <c r="B3" s="101"/>
      <c r="C3" s="101"/>
      <c r="D3" s="101"/>
      <c r="E3" s="101"/>
      <c r="F3" s="101"/>
      <c r="G3" s="101"/>
      <c r="H3" s="101"/>
      <c r="I3" s="101"/>
      <c r="J3" s="101"/>
      <c r="K3" s="101"/>
      <c r="L3" s="101"/>
      <c r="M3" s="101"/>
      <c r="N3" s="101"/>
      <c r="O3" s="101"/>
      <c r="P3" s="101"/>
      <c r="Q3" s="101"/>
      <c r="R3" s="101"/>
      <c r="S3" s="101"/>
      <c r="T3" s="102"/>
      <c r="U3" s="102"/>
      <c r="V3" s="102"/>
      <c r="W3" s="102"/>
      <c r="X3" s="102"/>
      <c r="Y3" s="102"/>
      <c r="Z3" s="102"/>
      <c r="AA3" s="102"/>
      <c r="AB3" s="102"/>
    </row>
    <row r="4" spans="1:28" ht="21.9" customHeight="1" x14ac:dyDescent="0.2">
      <c r="B4" s="228" t="s">
        <v>13</v>
      </c>
      <c r="C4" s="202"/>
      <c r="D4" s="229" t="s">
        <v>20</v>
      </c>
      <c r="E4" s="202"/>
      <c r="F4" s="186" t="s">
        <v>64</v>
      </c>
      <c r="G4" s="187"/>
      <c r="H4" s="187"/>
      <c r="I4" s="187"/>
      <c r="J4" s="187"/>
      <c r="K4" s="206" t="s">
        <v>14</v>
      </c>
      <c r="L4" s="206"/>
      <c r="M4" s="224" t="s">
        <v>24</v>
      </c>
      <c r="N4" s="224"/>
      <c r="O4" s="224" t="s">
        <v>15</v>
      </c>
      <c r="P4" s="225"/>
      <c r="Q4" s="104"/>
      <c r="R4" s="105" t="s">
        <v>16</v>
      </c>
      <c r="S4" s="106"/>
      <c r="T4" s="106"/>
      <c r="U4" s="106"/>
      <c r="V4" s="106"/>
      <c r="W4" s="106"/>
      <c r="X4" s="106"/>
      <c r="Y4" s="106"/>
      <c r="Z4" s="106"/>
      <c r="AA4" s="106"/>
      <c r="AB4" s="107"/>
    </row>
    <row r="5" spans="1:28" ht="21.9" customHeight="1" x14ac:dyDescent="0.2">
      <c r="B5" s="220"/>
      <c r="C5" s="172"/>
      <c r="D5" s="172"/>
      <c r="E5" s="172"/>
      <c r="F5" s="189"/>
      <c r="G5" s="190"/>
      <c r="H5" s="190"/>
      <c r="I5" s="190"/>
      <c r="J5" s="190"/>
      <c r="K5" s="222"/>
      <c r="L5" s="222"/>
      <c r="M5" s="226"/>
      <c r="N5" s="226"/>
      <c r="O5" s="226"/>
      <c r="P5" s="227"/>
      <c r="Q5" s="108"/>
      <c r="R5" s="109" t="s">
        <v>17</v>
      </c>
      <c r="S5" s="108"/>
      <c r="T5" s="108"/>
      <c r="U5" s="108"/>
      <c r="V5" s="108"/>
      <c r="W5" s="108"/>
      <c r="X5" s="108"/>
      <c r="Y5" s="108"/>
      <c r="Z5" s="108"/>
      <c r="AA5" s="108"/>
      <c r="AB5" s="110"/>
    </row>
    <row r="6" spans="1:28" ht="21.9" customHeight="1" x14ac:dyDescent="0.2">
      <c r="B6" s="220"/>
      <c r="C6" s="172"/>
      <c r="D6" s="172"/>
      <c r="E6" s="172"/>
      <c r="F6" s="230"/>
      <c r="G6" s="231"/>
      <c r="H6" s="231"/>
      <c r="I6" s="231"/>
      <c r="J6" s="231"/>
      <c r="K6" s="222"/>
      <c r="L6" s="222"/>
      <c r="M6" s="226"/>
      <c r="N6" s="226"/>
      <c r="O6" s="226"/>
      <c r="P6" s="227"/>
      <c r="Q6" s="108"/>
      <c r="R6" s="109"/>
      <c r="S6" s="108"/>
      <c r="T6" s="108"/>
      <c r="U6" s="108"/>
      <c r="V6" s="108"/>
      <c r="W6" s="108"/>
      <c r="X6" s="108"/>
      <c r="Y6" s="108"/>
      <c r="Z6" s="108"/>
      <c r="AA6" s="108"/>
      <c r="AB6" s="110"/>
    </row>
    <row r="7" spans="1:28" ht="21.9" customHeight="1" x14ac:dyDescent="0.2">
      <c r="B7" s="220" t="s">
        <v>45</v>
      </c>
      <c r="C7" s="172"/>
      <c r="D7" s="172" t="s">
        <v>59</v>
      </c>
      <c r="E7" s="172"/>
      <c r="F7" s="111" t="s">
        <v>60</v>
      </c>
      <c r="G7" s="172" t="s">
        <v>61</v>
      </c>
      <c r="H7" s="172"/>
      <c r="I7" s="172" t="s">
        <v>62</v>
      </c>
      <c r="J7" s="221"/>
      <c r="K7" s="222" t="s">
        <v>63</v>
      </c>
      <c r="L7" s="222"/>
      <c r="M7" s="210" t="s">
        <v>63</v>
      </c>
      <c r="N7" s="223"/>
      <c r="O7" s="210" t="s">
        <v>63</v>
      </c>
      <c r="P7" s="211"/>
      <c r="Q7" s="108"/>
      <c r="R7" s="109"/>
      <c r="S7" s="108"/>
      <c r="T7" s="108"/>
      <c r="U7" s="108"/>
      <c r="V7" s="108"/>
      <c r="W7" s="108"/>
      <c r="X7" s="108"/>
      <c r="Y7" s="108"/>
      <c r="Z7" s="108"/>
      <c r="AA7" s="108"/>
      <c r="AB7" s="110"/>
    </row>
    <row r="8" spans="1:28" ht="21.9" customHeight="1" x14ac:dyDescent="0.2">
      <c r="B8" s="232">
        <v>74</v>
      </c>
      <c r="C8" s="233"/>
      <c r="D8" s="214"/>
      <c r="E8" s="214"/>
      <c r="F8" s="147"/>
      <c r="G8" s="215"/>
      <c r="H8" s="216"/>
      <c r="I8" s="215"/>
      <c r="J8" s="217"/>
      <c r="K8" s="218">
        <v>0</v>
      </c>
      <c r="L8" s="218"/>
      <c r="M8" s="218">
        <v>0</v>
      </c>
      <c r="N8" s="218"/>
      <c r="O8" s="218">
        <v>0</v>
      </c>
      <c r="P8" s="219"/>
      <c r="Q8" s="108"/>
      <c r="R8" s="112"/>
      <c r="S8" s="113"/>
      <c r="T8" s="113"/>
      <c r="U8" s="113"/>
      <c r="V8" s="113"/>
      <c r="W8" s="113"/>
      <c r="X8" s="113"/>
      <c r="Y8" s="113"/>
      <c r="Z8" s="113"/>
      <c r="AA8" s="113"/>
      <c r="AB8" s="114"/>
    </row>
    <row r="9" spans="1:28" ht="21.9" customHeight="1" x14ac:dyDescent="0.2">
      <c r="B9" s="101" t="s">
        <v>18</v>
      </c>
      <c r="C9" s="101"/>
      <c r="D9" s="101"/>
      <c r="E9" s="101"/>
      <c r="F9" s="101"/>
      <c r="G9" s="101"/>
      <c r="H9" s="101"/>
      <c r="I9" s="101"/>
      <c r="J9" s="101"/>
      <c r="K9" s="101"/>
      <c r="L9" s="101"/>
      <c r="M9" s="101"/>
      <c r="N9" s="101"/>
      <c r="O9" s="101"/>
      <c r="P9" s="101"/>
      <c r="Q9" s="115"/>
      <c r="R9" s="101"/>
      <c r="S9" s="101"/>
      <c r="T9" s="101"/>
      <c r="U9" s="101"/>
      <c r="V9" s="101"/>
      <c r="W9" s="101"/>
      <c r="X9" s="101"/>
      <c r="Y9" s="101"/>
      <c r="Z9" s="101"/>
      <c r="AA9" s="101"/>
      <c r="AB9" s="101"/>
    </row>
    <row r="10" spans="1:28" ht="43.5" customHeight="1" x14ac:dyDescent="0.2">
      <c r="B10" s="199"/>
      <c r="C10" s="202" t="s">
        <v>0</v>
      </c>
      <c r="D10" s="202"/>
      <c r="E10" s="202"/>
      <c r="F10" s="202"/>
      <c r="G10" s="202"/>
      <c r="H10" s="203" t="s">
        <v>1</v>
      </c>
      <c r="I10" s="204"/>
      <c r="J10" s="204"/>
      <c r="K10" s="204"/>
      <c r="L10" s="204"/>
      <c r="M10" s="204"/>
      <c r="N10" s="204"/>
      <c r="O10" s="204"/>
      <c r="P10" s="204"/>
      <c r="Q10" s="204"/>
      <c r="R10" s="204"/>
      <c r="S10" s="205"/>
      <c r="T10" s="206" t="s">
        <v>52</v>
      </c>
      <c r="U10" s="206"/>
      <c r="V10" s="206" t="s">
        <v>53</v>
      </c>
      <c r="W10" s="206"/>
      <c r="X10" s="194" t="s">
        <v>54</v>
      </c>
      <c r="Y10" s="195"/>
      <c r="Z10" s="186" t="s">
        <v>55</v>
      </c>
      <c r="AA10" s="187"/>
      <c r="AB10" s="188"/>
    </row>
    <row r="11" spans="1:28" ht="26.25" customHeight="1" x14ac:dyDescent="0.2">
      <c r="B11" s="200"/>
      <c r="C11" s="172"/>
      <c r="D11" s="172"/>
      <c r="E11" s="172"/>
      <c r="F11" s="172"/>
      <c r="G11" s="172"/>
      <c r="H11" s="172" t="s">
        <v>21</v>
      </c>
      <c r="I11" s="172"/>
      <c r="J11" s="172"/>
      <c r="K11" s="172"/>
      <c r="L11" s="172" t="s">
        <v>22</v>
      </c>
      <c r="M11" s="172"/>
      <c r="N11" s="172"/>
      <c r="O11" s="172"/>
      <c r="P11" s="172" t="s">
        <v>23</v>
      </c>
      <c r="Q11" s="172"/>
      <c r="R11" s="172"/>
      <c r="S11" s="172"/>
      <c r="T11" s="192" t="s">
        <v>66</v>
      </c>
      <c r="U11" s="192" t="s">
        <v>56</v>
      </c>
      <c r="V11" s="192" t="s">
        <v>66</v>
      </c>
      <c r="W11" s="192" t="s">
        <v>57</v>
      </c>
      <c r="X11" s="192" t="s">
        <v>66</v>
      </c>
      <c r="Y11" s="192" t="s">
        <v>58</v>
      </c>
      <c r="Z11" s="189"/>
      <c r="AA11" s="190"/>
      <c r="AB11" s="191"/>
    </row>
    <row r="12" spans="1:28" ht="26.25" customHeight="1" x14ac:dyDescent="0.2">
      <c r="B12" s="200"/>
      <c r="C12" s="171" t="s">
        <v>65</v>
      </c>
      <c r="D12" s="171" t="s">
        <v>47</v>
      </c>
      <c r="E12" s="207" t="s">
        <v>46</v>
      </c>
      <c r="F12" s="183" t="s">
        <v>48</v>
      </c>
      <c r="G12" s="171" t="s">
        <v>49</v>
      </c>
      <c r="H12" s="171" t="s">
        <v>66</v>
      </c>
      <c r="I12" s="171" t="s">
        <v>50</v>
      </c>
      <c r="J12" s="196" t="s">
        <v>48</v>
      </c>
      <c r="K12" s="171" t="s">
        <v>51</v>
      </c>
      <c r="L12" s="171" t="s">
        <v>66</v>
      </c>
      <c r="M12" s="171" t="s">
        <v>50</v>
      </c>
      <c r="N12" s="183" t="s">
        <v>48</v>
      </c>
      <c r="O12" s="171" t="s">
        <v>51</v>
      </c>
      <c r="P12" s="171" t="s">
        <v>66</v>
      </c>
      <c r="Q12" s="171" t="s">
        <v>50</v>
      </c>
      <c r="R12" s="183" t="s">
        <v>48</v>
      </c>
      <c r="S12" s="171" t="s">
        <v>51</v>
      </c>
      <c r="T12" s="192"/>
      <c r="U12" s="192"/>
      <c r="V12" s="192"/>
      <c r="W12" s="192"/>
      <c r="X12" s="192"/>
      <c r="Y12" s="192"/>
      <c r="Z12" s="189"/>
      <c r="AA12" s="190"/>
      <c r="AB12" s="191"/>
    </row>
    <row r="13" spans="1:28" ht="26.25" customHeight="1" x14ac:dyDescent="0.2">
      <c r="B13" s="200"/>
      <c r="C13" s="172"/>
      <c r="D13" s="172"/>
      <c r="E13" s="208"/>
      <c r="F13" s="184"/>
      <c r="G13" s="172"/>
      <c r="H13" s="172"/>
      <c r="I13" s="172"/>
      <c r="J13" s="197"/>
      <c r="K13" s="172"/>
      <c r="L13" s="172"/>
      <c r="M13" s="172"/>
      <c r="N13" s="184"/>
      <c r="O13" s="172"/>
      <c r="P13" s="172"/>
      <c r="Q13" s="172"/>
      <c r="R13" s="184"/>
      <c r="S13" s="172"/>
      <c r="T13" s="192"/>
      <c r="U13" s="192"/>
      <c r="V13" s="192"/>
      <c r="W13" s="192"/>
      <c r="X13" s="192"/>
      <c r="Y13" s="192"/>
      <c r="Z13" s="189"/>
      <c r="AA13" s="190"/>
      <c r="AB13" s="191"/>
    </row>
    <row r="14" spans="1:28" ht="26.25" customHeight="1" x14ac:dyDescent="0.2">
      <c r="B14" s="200"/>
      <c r="C14" s="173"/>
      <c r="D14" s="173"/>
      <c r="E14" s="209"/>
      <c r="F14" s="185"/>
      <c r="G14" s="173"/>
      <c r="H14" s="173"/>
      <c r="I14" s="173"/>
      <c r="J14" s="198"/>
      <c r="K14" s="173"/>
      <c r="L14" s="173"/>
      <c r="M14" s="173"/>
      <c r="N14" s="185"/>
      <c r="O14" s="173"/>
      <c r="P14" s="173"/>
      <c r="Q14" s="173"/>
      <c r="R14" s="185"/>
      <c r="S14" s="173"/>
      <c r="T14" s="193"/>
      <c r="U14" s="193"/>
      <c r="V14" s="193"/>
      <c r="W14" s="193"/>
      <c r="X14" s="193"/>
      <c r="Y14" s="193"/>
      <c r="Z14" s="189"/>
      <c r="AA14" s="190"/>
      <c r="AB14" s="191"/>
    </row>
    <row r="15" spans="1:28" ht="26.25" customHeight="1" thickBot="1" x14ac:dyDescent="0.25">
      <c r="B15" s="201"/>
      <c r="C15" s="116" t="s">
        <v>30</v>
      </c>
      <c r="D15" s="116" t="s">
        <v>31</v>
      </c>
      <c r="E15" s="116" t="s">
        <v>32</v>
      </c>
      <c r="F15" s="117" t="s">
        <v>33</v>
      </c>
      <c r="G15" s="118" t="s">
        <v>41</v>
      </c>
      <c r="H15" s="116" t="s">
        <v>34</v>
      </c>
      <c r="I15" s="116" t="s">
        <v>35</v>
      </c>
      <c r="J15" s="116" t="s">
        <v>36</v>
      </c>
      <c r="K15" s="119" t="s">
        <v>37</v>
      </c>
      <c r="L15" s="116" t="s">
        <v>38</v>
      </c>
      <c r="M15" s="116" t="s">
        <v>39</v>
      </c>
      <c r="N15" s="117" t="s">
        <v>40</v>
      </c>
      <c r="O15" s="119" t="s">
        <v>29</v>
      </c>
      <c r="P15" s="116" t="s">
        <v>25</v>
      </c>
      <c r="Q15" s="116" t="s">
        <v>27</v>
      </c>
      <c r="R15" s="117" t="s">
        <v>28</v>
      </c>
      <c r="S15" s="119" t="s">
        <v>26</v>
      </c>
      <c r="T15" s="58" t="s">
        <v>42</v>
      </c>
      <c r="U15" s="64" t="s">
        <v>85</v>
      </c>
      <c r="V15" s="58" t="s">
        <v>43</v>
      </c>
      <c r="W15" s="64" t="s">
        <v>84</v>
      </c>
      <c r="X15" s="58" t="s">
        <v>44</v>
      </c>
      <c r="Y15" s="64" t="s">
        <v>83</v>
      </c>
      <c r="Z15" s="174" t="s">
        <v>68</v>
      </c>
      <c r="AA15" s="175"/>
      <c r="AB15" s="176"/>
    </row>
    <row r="16" spans="1:28" ht="26.25" customHeight="1" thickTop="1" x14ac:dyDescent="0.2">
      <c r="A16" s="55">
        <v>4</v>
      </c>
      <c r="B16" s="120" t="str">
        <f t="shared" ref="B16:B24" si="0">"令和"&amp;$B$1&amp;"年"&amp;A16&amp;"月"</f>
        <v>令和8年4月</v>
      </c>
      <c r="C16" s="121">
        <f t="shared" ref="C16:C27" si="1">$D$8</f>
        <v>0</v>
      </c>
      <c r="D16" s="177">
        <f>$B$8</f>
        <v>74</v>
      </c>
      <c r="E16" s="122">
        <v>89</v>
      </c>
      <c r="F16" s="88"/>
      <c r="G16" s="123">
        <f t="shared" ref="G16:G27" si="2">ROUNDDOWN(C16*(185-E16)*0.01*$D$16-F16,0)</f>
        <v>0</v>
      </c>
      <c r="H16" s="78"/>
      <c r="I16" s="78"/>
      <c r="J16" s="78"/>
      <c r="K16" s="81"/>
      <c r="L16" s="124">
        <f>$G$8</f>
        <v>0</v>
      </c>
      <c r="M16" s="125">
        <v>2700</v>
      </c>
      <c r="N16" s="89"/>
      <c r="O16" s="124">
        <f t="shared" ref="O16:O27" si="3">ROUNDDOWN(L16*M16-N16,0)</f>
        <v>0</v>
      </c>
      <c r="P16" s="124">
        <f>$I$8</f>
        <v>0</v>
      </c>
      <c r="Q16" s="125">
        <v>2700</v>
      </c>
      <c r="R16" s="89"/>
      <c r="S16" s="124">
        <f t="shared" ref="S16:S27" si="4">ROUNDDOWN(P16*Q16-R16,0)</f>
        <v>0</v>
      </c>
      <c r="T16" s="77"/>
      <c r="U16" s="78"/>
      <c r="V16" s="77"/>
      <c r="W16" s="78"/>
      <c r="X16" s="77"/>
      <c r="Y16" s="78"/>
      <c r="Z16" s="180">
        <f>ROUNDDOWN(G16+K16+O16+S16+U16+W16+Y16,0)</f>
        <v>0</v>
      </c>
      <c r="AA16" s="181"/>
      <c r="AB16" s="182"/>
    </row>
    <row r="17" spans="1:28" ht="26.25" customHeight="1" x14ac:dyDescent="0.2">
      <c r="A17" s="55">
        <v>5</v>
      </c>
      <c r="B17" s="126" t="str">
        <f t="shared" si="0"/>
        <v>令和8年5月</v>
      </c>
      <c r="C17" s="127">
        <f t="shared" si="1"/>
        <v>0</v>
      </c>
      <c r="D17" s="178"/>
      <c r="E17" s="128">
        <f>E$16</f>
        <v>89</v>
      </c>
      <c r="F17" s="75"/>
      <c r="G17" s="129">
        <f t="shared" si="2"/>
        <v>0</v>
      </c>
      <c r="H17" s="60"/>
      <c r="I17" s="60"/>
      <c r="J17" s="60"/>
      <c r="K17" s="82"/>
      <c r="L17" s="130">
        <f t="shared" ref="L17:L27" si="5">$G$8</f>
        <v>0</v>
      </c>
      <c r="M17" s="131">
        <v>2400</v>
      </c>
      <c r="N17" s="76"/>
      <c r="O17" s="130">
        <f t="shared" si="3"/>
        <v>0</v>
      </c>
      <c r="P17" s="130">
        <f t="shared" ref="P17:P27" si="6">$I$8</f>
        <v>0</v>
      </c>
      <c r="Q17" s="131">
        <v>3400</v>
      </c>
      <c r="R17" s="76"/>
      <c r="S17" s="130">
        <f t="shared" si="4"/>
        <v>0</v>
      </c>
      <c r="T17" s="61"/>
      <c r="U17" s="60"/>
      <c r="V17" s="61"/>
      <c r="W17" s="60"/>
      <c r="X17" s="61"/>
      <c r="Y17" s="59"/>
      <c r="Z17" s="162">
        <f t="shared" ref="Z17:Z27" si="7">ROUNDDOWN(G17+K17+O17+S17+U17+W17+Y17,0)</f>
        <v>0</v>
      </c>
      <c r="AA17" s="163"/>
      <c r="AB17" s="164"/>
    </row>
    <row r="18" spans="1:28" ht="26.25" customHeight="1" x14ac:dyDescent="0.2">
      <c r="A18" s="55">
        <v>6</v>
      </c>
      <c r="B18" s="126" t="str">
        <f t="shared" si="0"/>
        <v>令和8年6月</v>
      </c>
      <c r="C18" s="127">
        <f t="shared" si="1"/>
        <v>0</v>
      </c>
      <c r="D18" s="178"/>
      <c r="E18" s="128">
        <f t="shared" ref="E18:E26" si="8">E$16</f>
        <v>89</v>
      </c>
      <c r="F18" s="75"/>
      <c r="G18" s="129">
        <f t="shared" si="2"/>
        <v>0</v>
      </c>
      <c r="H18" s="79"/>
      <c r="I18" s="79"/>
      <c r="J18" s="79"/>
      <c r="K18" s="83"/>
      <c r="L18" s="130">
        <f t="shared" si="5"/>
        <v>0</v>
      </c>
      <c r="M18" s="131">
        <v>3100</v>
      </c>
      <c r="N18" s="76"/>
      <c r="O18" s="130">
        <f t="shared" si="3"/>
        <v>0</v>
      </c>
      <c r="P18" s="130">
        <f t="shared" si="6"/>
        <v>0</v>
      </c>
      <c r="Q18" s="131">
        <v>3300</v>
      </c>
      <c r="R18" s="76"/>
      <c r="S18" s="130">
        <f t="shared" si="4"/>
        <v>0</v>
      </c>
      <c r="T18" s="61"/>
      <c r="U18" s="60"/>
      <c r="V18" s="61"/>
      <c r="W18" s="60"/>
      <c r="X18" s="61"/>
      <c r="Y18" s="59"/>
      <c r="Z18" s="162">
        <f t="shared" si="7"/>
        <v>0</v>
      </c>
      <c r="AA18" s="163"/>
      <c r="AB18" s="164"/>
    </row>
    <row r="19" spans="1:28" ht="26.25" customHeight="1" x14ac:dyDescent="0.2">
      <c r="A19" s="55">
        <v>7</v>
      </c>
      <c r="B19" s="126" t="str">
        <f t="shared" si="0"/>
        <v>令和8年7月</v>
      </c>
      <c r="C19" s="127">
        <f t="shared" si="1"/>
        <v>0</v>
      </c>
      <c r="D19" s="178"/>
      <c r="E19" s="128">
        <f t="shared" si="8"/>
        <v>89</v>
      </c>
      <c r="F19" s="75"/>
      <c r="G19" s="129">
        <f t="shared" si="2"/>
        <v>0</v>
      </c>
      <c r="H19" s="130">
        <f>$F$8</f>
        <v>0</v>
      </c>
      <c r="I19" s="145">
        <v>1800</v>
      </c>
      <c r="J19" s="76"/>
      <c r="K19" s="130">
        <f>ROUNDDOWN(H19*I19-J19,0)</f>
        <v>0</v>
      </c>
      <c r="L19" s="130">
        <f t="shared" si="5"/>
        <v>0</v>
      </c>
      <c r="M19" s="131">
        <v>1500</v>
      </c>
      <c r="N19" s="76"/>
      <c r="O19" s="130">
        <f t="shared" si="3"/>
        <v>0</v>
      </c>
      <c r="P19" s="130">
        <f t="shared" si="6"/>
        <v>0</v>
      </c>
      <c r="Q19" s="131">
        <v>3200</v>
      </c>
      <c r="R19" s="76"/>
      <c r="S19" s="130">
        <f t="shared" si="4"/>
        <v>0</v>
      </c>
      <c r="T19" s="61"/>
      <c r="U19" s="60"/>
      <c r="V19" s="61"/>
      <c r="W19" s="60"/>
      <c r="X19" s="61"/>
      <c r="Y19" s="59"/>
      <c r="Z19" s="162">
        <f t="shared" si="7"/>
        <v>0</v>
      </c>
      <c r="AA19" s="163"/>
      <c r="AB19" s="164"/>
    </row>
    <row r="20" spans="1:28" ht="26.25" customHeight="1" x14ac:dyDescent="0.2">
      <c r="A20" s="55">
        <v>8</v>
      </c>
      <c r="B20" s="126" t="str">
        <f t="shared" si="0"/>
        <v>令和8年8月</v>
      </c>
      <c r="C20" s="127">
        <f t="shared" si="1"/>
        <v>0</v>
      </c>
      <c r="D20" s="178"/>
      <c r="E20" s="128">
        <f t="shared" si="8"/>
        <v>89</v>
      </c>
      <c r="F20" s="75"/>
      <c r="G20" s="129">
        <f t="shared" si="2"/>
        <v>0</v>
      </c>
      <c r="H20" s="132">
        <f>$F$8</f>
        <v>0</v>
      </c>
      <c r="I20" s="131">
        <v>1800</v>
      </c>
      <c r="J20" s="76"/>
      <c r="K20" s="132">
        <f>ROUNDDOWN(H20*I20-J20,0)</f>
        <v>0</v>
      </c>
      <c r="L20" s="130">
        <f t="shared" si="5"/>
        <v>0</v>
      </c>
      <c r="M20" s="131">
        <v>1500</v>
      </c>
      <c r="N20" s="76"/>
      <c r="O20" s="130">
        <f t="shared" si="3"/>
        <v>0</v>
      </c>
      <c r="P20" s="130">
        <f t="shared" si="6"/>
        <v>0</v>
      </c>
      <c r="Q20" s="131">
        <v>2800</v>
      </c>
      <c r="R20" s="76"/>
      <c r="S20" s="130">
        <f t="shared" si="4"/>
        <v>0</v>
      </c>
      <c r="T20" s="61"/>
      <c r="U20" s="60"/>
      <c r="V20" s="61"/>
      <c r="W20" s="60"/>
      <c r="X20" s="61"/>
      <c r="Y20" s="59"/>
      <c r="Z20" s="162">
        <f t="shared" si="7"/>
        <v>0</v>
      </c>
      <c r="AA20" s="163"/>
      <c r="AB20" s="164"/>
    </row>
    <row r="21" spans="1:28" ht="26.25" customHeight="1" x14ac:dyDescent="0.2">
      <c r="A21" s="55">
        <v>9</v>
      </c>
      <c r="B21" s="126" t="str">
        <f t="shared" si="0"/>
        <v>令和8年9月</v>
      </c>
      <c r="C21" s="127">
        <f t="shared" si="1"/>
        <v>0</v>
      </c>
      <c r="D21" s="178"/>
      <c r="E21" s="128">
        <f t="shared" si="8"/>
        <v>89</v>
      </c>
      <c r="F21" s="75"/>
      <c r="G21" s="129">
        <f t="shared" si="2"/>
        <v>0</v>
      </c>
      <c r="H21" s="133">
        <f>$F$8</f>
        <v>0</v>
      </c>
      <c r="I21" s="134">
        <v>1500</v>
      </c>
      <c r="J21" s="76"/>
      <c r="K21" s="133">
        <f>ROUNDDOWN(H21*I21-J21,0)</f>
        <v>0</v>
      </c>
      <c r="L21" s="130">
        <f t="shared" si="5"/>
        <v>0</v>
      </c>
      <c r="M21" s="131">
        <v>1300</v>
      </c>
      <c r="N21" s="76"/>
      <c r="O21" s="130">
        <f t="shared" si="3"/>
        <v>0</v>
      </c>
      <c r="P21" s="130">
        <f t="shared" si="6"/>
        <v>0</v>
      </c>
      <c r="Q21" s="131">
        <v>2700</v>
      </c>
      <c r="R21" s="76"/>
      <c r="S21" s="130">
        <f t="shared" si="4"/>
        <v>0</v>
      </c>
      <c r="T21" s="61"/>
      <c r="U21" s="60"/>
      <c r="V21" s="61"/>
      <c r="W21" s="60"/>
      <c r="X21" s="61"/>
      <c r="Y21" s="59"/>
      <c r="Z21" s="162">
        <f t="shared" si="7"/>
        <v>0</v>
      </c>
      <c r="AA21" s="163"/>
      <c r="AB21" s="164"/>
    </row>
    <row r="22" spans="1:28" ht="26.25" customHeight="1" x14ac:dyDescent="0.2">
      <c r="A22" s="55">
        <v>10</v>
      </c>
      <c r="B22" s="126" t="str">
        <f t="shared" si="0"/>
        <v>令和8年10月</v>
      </c>
      <c r="C22" s="127">
        <f t="shared" si="1"/>
        <v>0</v>
      </c>
      <c r="D22" s="178"/>
      <c r="E22" s="128">
        <f t="shared" si="8"/>
        <v>89</v>
      </c>
      <c r="F22" s="75"/>
      <c r="G22" s="129">
        <f t="shared" si="2"/>
        <v>0</v>
      </c>
      <c r="H22" s="80"/>
      <c r="I22" s="80"/>
      <c r="J22" s="80"/>
      <c r="K22" s="84"/>
      <c r="L22" s="130">
        <f t="shared" si="5"/>
        <v>0</v>
      </c>
      <c r="M22" s="131">
        <v>2700</v>
      </c>
      <c r="N22" s="76"/>
      <c r="O22" s="130">
        <f t="shared" si="3"/>
        <v>0</v>
      </c>
      <c r="P22" s="130">
        <f t="shared" si="6"/>
        <v>0</v>
      </c>
      <c r="Q22" s="131">
        <v>2400</v>
      </c>
      <c r="R22" s="76"/>
      <c r="S22" s="130">
        <f t="shared" si="4"/>
        <v>0</v>
      </c>
      <c r="T22" s="61"/>
      <c r="U22" s="60"/>
      <c r="V22" s="61"/>
      <c r="W22" s="60"/>
      <c r="X22" s="61"/>
      <c r="Y22" s="59"/>
      <c r="Z22" s="162">
        <f t="shared" si="7"/>
        <v>0</v>
      </c>
      <c r="AA22" s="163"/>
      <c r="AB22" s="164"/>
    </row>
    <row r="23" spans="1:28" ht="26.25" customHeight="1" x14ac:dyDescent="0.2">
      <c r="A23" s="55">
        <v>11</v>
      </c>
      <c r="B23" s="126" t="str">
        <f t="shared" si="0"/>
        <v>令和8年11月</v>
      </c>
      <c r="C23" s="127">
        <f t="shared" si="1"/>
        <v>0</v>
      </c>
      <c r="D23" s="178"/>
      <c r="E23" s="128">
        <f t="shared" si="8"/>
        <v>89</v>
      </c>
      <c r="F23" s="75"/>
      <c r="G23" s="129">
        <f t="shared" si="2"/>
        <v>0</v>
      </c>
      <c r="H23" s="59"/>
      <c r="I23" s="59"/>
      <c r="J23" s="59"/>
      <c r="K23" s="85"/>
      <c r="L23" s="130">
        <f t="shared" si="5"/>
        <v>0</v>
      </c>
      <c r="M23" s="131">
        <v>2800</v>
      </c>
      <c r="N23" s="76"/>
      <c r="O23" s="130">
        <f t="shared" si="3"/>
        <v>0</v>
      </c>
      <c r="P23" s="130">
        <f t="shared" si="6"/>
        <v>0</v>
      </c>
      <c r="Q23" s="131">
        <v>2400</v>
      </c>
      <c r="R23" s="76"/>
      <c r="S23" s="130">
        <f t="shared" si="4"/>
        <v>0</v>
      </c>
      <c r="T23" s="61"/>
      <c r="U23" s="60"/>
      <c r="V23" s="61"/>
      <c r="W23" s="60"/>
      <c r="X23" s="61"/>
      <c r="Y23" s="59"/>
      <c r="Z23" s="162">
        <f t="shared" si="7"/>
        <v>0</v>
      </c>
      <c r="AA23" s="163"/>
      <c r="AB23" s="164"/>
    </row>
    <row r="24" spans="1:28" ht="26.25" customHeight="1" x14ac:dyDescent="0.2">
      <c r="A24" s="55">
        <v>12</v>
      </c>
      <c r="B24" s="126" t="str">
        <f t="shared" si="0"/>
        <v>令和8年12月</v>
      </c>
      <c r="C24" s="127">
        <f t="shared" si="1"/>
        <v>0</v>
      </c>
      <c r="D24" s="178"/>
      <c r="E24" s="128">
        <f t="shared" si="8"/>
        <v>89</v>
      </c>
      <c r="F24" s="75"/>
      <c r="G24" s="129">
        <f t="shared" si="2"/>
        <v>0</v>
      </c>
      <c r="H24" s="60"/>
      <c r="I24" s="60"/>
      <c r="J24" s="60"/>
      <c r="K24" s="82"/>
      <c r="L24" s="130">
        <f t="shared" si="5"/>
        <v>0</v>
      </c>
      <c r="M24" s="131">
        <v>3600</v>
      </c>
      <c r="N24" s="76"/>
      <c r="O24" s="130">
        <f t="shared" si="3"/>
        <v>0</v>
      </c>
      <c r="P24" s="130">
        <f t="shared" si="6"/>
        <v>0</v>
      </c>
      <c r="Q24" s="131">
        <v>2600</v>
      </c>
      <c r="R24" s="76"/>
      <c r="S24" s="130">
        <f t="shared" si="4"/>
        <v>0</v>
      </c>
      <c r="T24" s="61"/>
      <c r="U24" s="60"/>
      <c r="V24" s="61"/>
      <c r="W24" s="60"/>
      <c r="X24" s="61"/>
      <c r="Y24" s="59"/>
      <c r="Z24" s="162">
        <f t="shared" si="7"/>
        <v>0</v>
      </c>
      <c r="AA24" s="163"/>
      <c r="AB24" s="164"/>
    </row>
    <row r="25" spans="1:28" ht="26.25" customHeight="1" x14ac:dyDescent="0.2">
      <c r="A25" s="55">
        <v>1</v>
      </c>
      <c r="B25" s="126" t="str">
        <f>"令和"&amp;$B$1+1&amp;"年"&amp;A25&amp;"月"</f>
        <v>令和9年1月</v>
      </c>
      <c r="C25" s="127">
        <f t="shared" si="1"/>
        <v>0</v>
      </c>
      <c r="D25" s="178"/>
      <c r="E25" s="128">
        <f t="shared" si="8"/>
        <v>89</v>
      </c>
      <c r="F25" s="75"/>
      <c r="G25" s="129">
        <f t="shared" si="2"/>
        <v>0</v>
      </c>
      <c r="H25" s="60"/>
      <c r="I25" s="60"/>
      <c r="J25" s="60"/>
      <c r="K25" s="82"/>
      <c r="L25" s="130">
        <f t="shared" si="5"/>
        <v>0</v>
      </c>
      <c r="M25" s="131">
        <v>3500</v>
      </c>
      <c r="N25" s="76"/>
      <c r="O25" s="130">
        <f t="shared" si="3"/>
        <v>0</v>
      </c>
      <c r="P25" s="130">
        <f t="shared" si="6"/>
        <v>0</v>
      </c>
      <c r="Q25" s="131">
        <v>2800</v>
      </c>
      <c r="R25" s="76"/>
      <c r="S25" s="130">
        <f t="shared" si="4"/>
        <v>0</v>
      </c>
      <c r="T25" s="61"/>
      <c r="U25" s="60"/>
      <c r="V25" s="61"/>
      <c r="W25" s="60"/>
      <c r="X25" s="61"/>
      <c r="Y25" s="59"/>
      <c r="Z25" s="162">
        <f t="shared" si="7"/>
        <v>0</v>
      </c>
      <c r="AA25" s="163"/>
      <c r="AB25" s="164"/>
    </row>
    <row r="26" spans="1:28" ht="26.25" customHeight="1" x14ac:dyDescent="0.2">
      <c r="A26" s="55">
        <v>2</v>
      </c>
      <c r="B26" s="126" t="str">
        <f>"令和"&amp;$B$1+1&amp;"年"&amp;A26&amp;"月"</f>
        <v>令和9年2月</v>
      </c>
      <c r="C26" s="127">
        <f t="shared" si="1"/>
        <v>0</v>
      </c>
      <c r="D26" s="178"/>
      <c r="E26" s="128">
        <f t="shared" si="8"/>
        <v>89</v>
      </c>
      <c r="F26" s="75"/>
      <c r="G26" s="129">
        <f t="shared" si="2"/>
        <v>0</v>
      </c>
      <c r="H26" s="60"/>
      <c r="I26" s="60"/>
      <c r="J26" s="60"/>
      <c r="K26" s="82"/>
      <c r="L26" s="130">
        <f t="shared" si="5"/>
        <v>0</v>
      </c>
      <c r="M26" s="131">
        <v>3600</v>
      </c>
      <c r="N26" s="76"/>
      <c r="O26" s="130">
        <f t="shared" si="3"/>
        <v>0</v>
      </c>
      <c r="P26" s="130">
        <f t="shared" si="6"/>
        <v>0</v>
      </c>
      <c r="Q26" s="131">
        <v>2500</v>
      </c>
      <c r="R26" s="76"/>
      <c r="S26" s="130">
        <f t="shared" si="4"/>
        <v>0</v>
      </c>
      <c r="T26" s="61"/>
      <c r="U26" s="60"/>
      <c r="V26" s="61"/>
      <c r="W26" s="60"/>
      <c r="X26" s="61"/>
      <c r="Y26" s="59"/>
      <c r="Z26" s="162">
        <f t="shared" si="7"/>
        <v>0</v>
      </c>
      <c r="AA26" s="163"/>
      <c r="AB26" s="164"/>
    </row>
    <row r="27" spans="1:28" ht="26.25" customHeight="1" thickBot="1" x14ac:dyDescent="0.25">
      <c r="A27" s="55">
        <v>3</v>
      </c>
      <c r="B27" s="135" t="str">
        <f>"令和"&amp;$B$1+1&amp;"年"&amp;A27&amp;"月"</f>
        <v>令和9年3月</v>
      </c>
      <c r="C27" s="136">
        <f t="shared" si="1"/>
        <v>0</v>
      </c>
      <c r="D27" s="179"/>
      <c r="E27" s="137">
        <f>E$16</f>
        <v>89</v>
      </c>
      <c r="F27" s="90"/>
      <c r="G27" s="138">
        <f t="shared" si="2"/>
        <v>0</v>
      </c>
      <c r="H27" s="63"/>
      <c r="I27" s="63"/>
      <c r="J27" s="63"/>
      <c r="K27" s="91"/>
      <c r="L27" s="139">
        <f t="shared" si="5"/>
        <v>0</v>
      </c>
      <c r="M27" s="140">
        <v>3700</v>
      </c>
      <c r="N27" s="92"/>
      <c r="O27" s="139">
        <f t="shared" si="3"/>
        <v>0</v>
      </c>
      <c r="P27" s="139">
        <f t="shared" si="6"/>
        <v>0</v>
      </c>
      <c r="Q27" s="140">
        <v>2900</v>
      </c>
      <c r="R27" s="92"/>
      <c r="S27" s="139">
        <f t="shared" si="4"/>
        <v>0</v>
      </c>
      <c r="T27" s="62"/>
      <c r="U27" s="63"/>
      <c r="V27" s="62"/>
      <c r="W27" s="63"/>
      <c r="X27" s="62"/>
      <c r="Y27" s="93"/>
      <c r="Z27" s="165">
        <f t="shared" si="7"/>
        <v>0</v>
      </c>
      <c r="AA27" s="166"/>
      <c r="AB27" s="167"/>
    </row>
    <row r="28" spans="1:28" ht="26.25" customHeight="1" thickTop="1" x14ac:dyDescent="0.2">
      <c r="B28" s="141" t="s">
        <v>2</v>
      </c>
      <c r="C28" s="142"/>
      <c r="D28" s="142"/>
      <c r="E28" s="142"/>
      <c r="F28" s="142"/>
      <c r="G28" s="142"/>
      <c r="H28" s="142"/>
      <c r="I28" s="143">
        <f>SUM(I16:I27)</f>
        <v>5100</v>
      </c>
      <c r="J28" s="143"/>
      <c r="K28" s="142"/>
      <c r="L28" s="142"/>
      <c r="M28" s="144">
        <f>SUM(M16:M27)</f>
        <v>32400</v>
      </c>
      <c r="N28" s="143"/>
      <c r="O28" s="142"/>
      <c r="P28" s="142"/>
      <c r="Q28" s="143">
        <f>SUM(Q16:Q27)</f>
        <v>33700</v>
      </c>
      <c r="R28" s="143"/>
      <c r="S28" s="142"/>
      <c r="T28" s="86"/>
      <c r="U28" s="86"/>
      <c r="V28" s="86"/>
      <c r="W28" s="86"/>
      <c r="X28" s="87"/>
      <c r="Y28" s="86"/>
      <c r="Z28" s="168">
        <f>SUM(Z16:AB27)</f>
        <v>0</v>
      </c>
      <c r="AA28" s="169"/>
      <c r="AB28" s="170"/>
    </row>
    <row r="29" spans="1:28" ht="21.9" customHeight="1" x14ac:dyDescent="0.2">
      <c r="B29" s="101" t="s">
        <v>19</v>
      </c>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row>
    <row r="30" spans="1:28" ht="21.9" customHeight="1" x14ac:dyDescent="0.2">
      <c r="B30" s="65"/>
      <c r="C30" s="66"/>
      <c r="D30" s="66"/>
      <c r="E30" s="66"/>
      <c r="F30" s="66"/>
      <c r="G30" s="66"/>
      <c r="H30" s="66"/>
      <c r="I30" s="66"/>
      <c r="J30" s="66"/>
      <c r="K30" s="66"/>
      <c r="L30" s="66"/>
      <c r="M30" s="67"/>
      <c r="N30" s="67"/>
      <c r="O30" s="66"/>
      <c r="P30" s="66"/>
      <c r="Q30" s="66"/>
      <c r="R30" s="66"/>
      <c r="S30" s="66"/>
      <c r="T30" s="66"/>
      <c r="U30" s="66"/>
      <c r="V30" s="66"/>
      <c r="W30" s="66"/>
      <c r="X30" s="66"/>
      <c r="Y30" s="66"/>
      <c r="Z30" s="66"/>
      <c r="AA30" s="66"/>
      <c r="AB30" s="68"/>
    </row>
    <row r="31" spans="1:28" ht="21.9" customHeight="1" x14ac:dyDescent="0.2">
      <c r="B31" s="69"/>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1"/>
    </row>
    <row r="32" spans="1:28" ht="21.9" customHeight="1" x14ac:dyDescent="0.2">
      <c r="B32" s="69"/>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1"/>
    </row>
    <row r="33" spans="2:28" ht="21.9" customHeight="1" x14ac:dyDescent="0.2">
      <c r="B33" s="69"/>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1"/>
    </row>
    <row r="34" spans="2:28" ht="21.9" customHeight="1" x14ac:dyDescent="0.2">
      <c r="B34" s="69"/>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1"/>
    </row>
    <row r="35" spans="2:28" ht="21.9" customHeight="1" x14ac:dyDescent="0.2">
      <c r="B35" s="69"/>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1"/>
    </row>
    <row r="36" spans="2:28" ht="21.9" customHeight="1" x14ac:dyDescent="0.2">
      <c r="B36" s="72"/>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4"/>
    </row>
    <row r="37" spans="2:28" ht="21.9" customHeight="1" x14ac:dyDescent="0.2"/>
  </sheetData>
  <sheetProtection sheet="1" selectLockedCells="1"/>
  <mergeCells count="68">
    <mergeCell ref="O4:P6"/>
    <mergeCell ref="B4:C6"/>
    <mergeCell ref="D4:E6"/>
    <mergeCell ref="F4:J6"/>
    <mergeCell ref="K4:L6"/>
    <mergeCell ref="M4:N6"/>
    <mergeCell ref="O7:P7"/>
    <mergeCell ref="B8:C8"/>
    <mergeCell ref="D8:E8"/>
    <mergeCell ref="G8:H8"/>
    <mergeCell ref="I8:J8"/>
    <mergeCell ref="K8:L8"/>
    <mergeCell ref="M8:N8"/>
    <mergeCell ref="O8:P8"/>
    <mergeCell ref="B7:C7"/>
    <mergeCell ref="D7:E7"/>
    <mergeCell ref="G7:H7"/>
    <mergeCell ref="I7:J7"/>
    <mergeCell ref="K7:L7"/>
    <mergeCell ref="M7:N7"/>
    <mergeCell ref="B10:B15"/>
    <mergeCell ref="C10:G11"/>
    <mergeCell ref="H10:S10"/>
    <mergeCell ref="T10:U10"/>
    <mergeCell ref="V10:W10"/>
    <mergeCell ref="C12:C14"/>
    <mergeCell ref="D12:D14"/>
    <mergeCell ref="E12:E14"/>
    <mergeCell ref="F12:F14"/>
    <mergeCell ref="G12:G14"/>
    <mergeCell ref="L12:L14"/>
    <mergeCell ref="Z10:AB14"/>
    <mergeCell ref="H11:K11"/>
    <mergeCell ref="L11:O11"/>
    <mergeCell ref="P11:S11"/>
    <mergeCell ref="T11:T14"/>
    <mergeCell ref="U11:U14"/>
    <mergeCell ref="V11:V14"/>
    <mergeCell ref="W11:W14"/>
    <mergeCell ref="X11:X14"/>
    <mergeCell ref="Y11:Y14"/>
    <mergeCell ref="X10:Y10"/>
    <mergeCell ref="R12:R14"/>
    <mergeCell ref="H12:H14"/>
    <mergeCell ref="I12:I14"/>
    <mergeCell ref="J12:J14"/>
    <mergeCell ref="K12:K14"/>
    <mergeCell ref="Z28:AB28"/>
    <mergeCell ref="S12:S14"/>
    <mergeCell ref="Z15:AB15"/>
    <mergeCell ref="D16:D27"/>
    <mergeCell ref="Z16:AB16"/>
    <mergeCell ref="Z17:AB17"/>
    <mergeCell ref="Z18:AB18"/>
    <mergeCell ref="Z19:AB19"/>
    <mergeCell ref="Z20:AB20"/>
    <mergeCell ref="Z21:AB21"/>
    <mergeCell ref="Z22:AB22"/>
    <mergeCell ref="M12:M14"/>
    <mergeCell ref="N12:N14"/>
    <mergeCell ref="O12:O14"/>
    <mergeCell ref="P12:P14"/>
    <mergeCell ref="Q12:Q14"/>
    <mergeCell ref="Z23:AB23"/>
    <mergeCell ref="Z24:AB24"/>
    <mergeCell ref="Z25:AB25"/>
    <mergeCell ref="Z26:AB26"/>
    <mergeCell ref="Z27:AB27"/>
  </mergeCells>
  <phoneticPr fontId="3"/>
  <printOptions horizontalCentered="1" verticalCentered="1"/>
  <pageMargins left="0.78740157480314965" right="0.78740157480314965" top="0.59055118110236227" bottom="0.19685039370078741" header="0.39370078740157483" footer="0"/>
  <pageSetup paperSize="9" scale="48" orientation="landscape" r:id="rId1"/>
  <headerFooter alignWithMargins="0">
    <oddHeader>&amp;R(様式9)</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
  <sheetViews>
    <sheetView showZeros="0" view="pageBreakPreview" zoomScale="55" zoomScaleNormal="70" zoomScaleSheetLayoutView="55" workbookViewId="0"/>
  </sheetViews>
  <sheetFormatPr defaultColWidth="9" defaultRowHeight="13.2" x14ac:dyDescent="0.2"/>
  <cols>
    <col min="1" max="1" width="4.21875" style="54" bestFit="1" customWidth="1"/>
    <col min="2" max="2" width="12.6640625" style="54" customWidth="1"/>
    <col min="3" max="4" width="8.6640625" style="54" customWidth="1"/>
    <col min="5" max="5" width="4.6640625" style="54" customWidth="1"/>
    <col min="6" max="6" width="8.6640625" style="54" customWidth="1"/>
    <col min="7" max="7" width="12.6640625" style="54" customWidth="1"/>
    <col min="8" max="8" width="7.77734375" style="54" customWidth="1"/>
    <col min="9" max="9" width="10.6640625" style="54" customWidth="1"/>
    <col min="10" max="10" width="8.6640625" style="54" customWidth="1"/>
    <col min="11" max="11" width="12.6640625" style="54" customWidth="1"/>
    <col min="12" max="12" width="7.77734375" style="54" customWidth="1"/>
    <col min="13" max="13" width="10.6640625" style="54" customWidth="1"/>
    <col min="14" max="14" width="8.6640625" style="54" customWidth="1"/>
    <col min="15" max="15" width="12.6640625" style="54" customWidth="1"/>
    <col min="16" max="16" width="7.77734375" style="54" customWidth="1"/>
    <col min="17" max="19" width="12.6640625" style="54" customWidth="1"/>
    <col min="20" max="20" width="7.77734375" style="54" customWidth="1"/>
    <col min="21" max="21" width="10.6640625" style="54" customWidth="1"/>
    <col min="22" max="22" width="7.77734375" style="54" customWidth="1"/>
    <col min="23" max="23" width="10.6640625" style="54" customWidth="1"/>
    <col min="24" max="24" width="7.77734375" style="54" customWidth="1"/>
    <col min="25" max="25" width="14.33203125" style="54" bestFit="1" customWidth="1"/>
    <col min="26" max="28" width="6.6640625" style="54" customWidth="1"/>
    <col min="29" max="16384" width="9" style="54"/>
  </cols>
  <sheetData>
    <row r="1" spans="1:28" x14ac:dyDescent="0.2">
      <c r="B1" s="55">
        <v>8</v>
      </c>
      <c r="C1" s="56" t="s">
        <v>3</v>
      </c>
      <c r="T1" s="57"/>
      <c r="U1" s="57"/>
      <c r="V1" s="57"/>
      <c r="W1" s="57"/>
      <c r="X1" s="57"/>
      <c r="Y1" s="57"/>
      <c r="Z1" s="57"/>
      <c r="AA1" s="57"/>
    </row>
    <row r="2" spans="1:28" ht="21.9" customHeight="1" x14ac:dyDescent="0.2">
      <c r="B2" s="103" t="s">
        <v>70</v>
      </c>
      <c r="C2" s="101"/>
      <c r="D2" s="101"/>
      <c r="E2" s="101"/>
      <c r="F2" s="101"/>
      <c r="G2" s="101"/>
      <c r="H2" s="101"/>
      <c r="I2" s="101"/>
      <c r="J2" s="101"/>
      <c r="K2" s="101"/>
      <c r="L2" s="101"/>
      <c r="M2" s="101"/>
      <c r="N2" s="101"/>
      <c r="O2" s="101"/>
      <c r="P2" s="101"/>
      <c r="Q2" s="101"/>
      <c r="R2" s="101"/>
      <c r="S2" s="101"/>
      <c r="T2" s="102"/>
      <c r="U2" s="102"/>
      <c r="V2" s="102"/>
      <c r="W2" s="102"/>
      <c r="X2" s="102"/>
      <c r="Y2" s="102"/>
      <c r="Z2" s="102"/>
      <c r="AA2" s="102"/>
      <c r="AB2" s="101"/>
    </row>
    <row r="3" spans="1:28" ht="21.9" customHeight="1" x14ac:dyDescent="0.2">
      <c r="B3" s="101"/>
      <c r="C3" s="101"/>
      <c r="D3" s="101"/>
      <c r="E3" s="101"/>
      <c r="F3" s="101"/>
      <c r="G3" s="101"/>
      <c r="H3" s="101"/>
      <c r="I3" s="101"/>
      <c r="J3" s="101"/>
      <c r="K3" s="101"/>
      <c r="L3" s="101"/>
      <c r="M3" s="101"/>
      <c r="N3" s="101"/>
      <c r="O3" s="101"/>
      <c r="P3" s="101"/>
      <c r="Q3" s="101"/>
      <c r="R3" s="101"/>
      <c r="S3" s="101"/>
      <c r="T3" s="102"/>
      <c r="U3" s="102"/>
      <c r="V3" s="102"/>
      <c r="W3" s="102"/>
      <c r="X3" s="102"/>
      <c r="Y3" s="102"/>
      <c r="Z3" s="102"/>
      <c r="AA3" s="102"/>
      <c r="AB3" s="102"/>
    </row>
    <row r="4" spans="1:28" ht="21.9" customHeight="1" x14ac:dyDescent="0.2">
      <c r="B4" s="228" t="s">
        <v>13</v>
      </c>
      <c r="C4" s="202"/>
      <c r="D4" s="229" t="s">
        <v>20</v>
      </c>
      <c r="E4" s="202"/>
      <c r="F4" s="186" t="s">
        <v>64</v>
      </c>
      <c r="G4" s="187"/>
      <c r="H4" s="187"/>
      <c r="I4" s="187"/>
      <c r="J4" s="187"/>
      <c r="K4" s="206" t="s">
        <v>14</v>
      </c>
      <c r="L4" s="206"/>
      <c r="M4" s="224" t="s">
        <v>24</v>
      </c>
      <c r="N4" s="224"/>
      <c r="O4" s="224" t="s">
        <v>15</v>
      </c>
      <c r="P4" s="225"/>
      <c r="Q4" s="104"/>
      <c r="R4" s="105" t="s">
        <v>16</v>
      </c>
      <c r="S4" s="106"/>
      <c r="T4" s="106"/>
      <c r="U4" s="106"/>
      <c r="V4" s="106"/>
      <c r="W4" s="106"/>
      <c r="X4" s="106"/>
      <c r="Y4" s="106"/>
      <c r="Z4" s="106"/>
      <c r="AA4" s="106"/>
      <c r="AB4" s="107"/>
    </row>
    <row r="5" spans="1:28" ht="21.9" customHeight="1" x14ac:dyDescent="0.2">
      <c r="B5" s="220"/>
      <c r="C5" s="172"/>
      <c r="D5" s="172"/>
      <c r="E5" s="172"/>
      <c r="F5" s="189"/>
      <c r="G5" s="190"/>
      <c r="H5" s="190"/>
      <c r="I5" s="190"/>
      <c r="J5" s="190"/>
      <c r="K5" s="222"/>
      <c r="L5" s="222"/>
      <c r="M5" s="226"/>
      <c r="N5" s="226"/>
      <c r="O5" s="226"/>
      <c r="P5" s="227"/>
      <c r="Q5" s="108"/>
      <c r="R5" s="109" t="s">
        <v>17</v>
      </c>
      <c r="S5" s="108"/>
      <c r="T5" s="108"/>
      <c r="U5" s="108"/>
      <c r="V5" s="108"/>
      <c r="W5" s="108"/>
      <c r="X5" s="108"/>
      <c r="Y5" s="108"/>
      <c r="Z5" s="108"/>
      <c r="AA5" s="108"/>
      <c r="AB5" s="110"/>
    </row>
    <row r="6" spans="1:28" ht="21.9" customHeight="1" x14ac:dyDescent="0.2">
      <c r="B6" s="220"/>
      <c r="C6" s="172"/>
      <c r="D6" s="172"/>
      <c r="E6" s="172"/>
      <c r="F6" s="230"/>
      <c r="G6" s="231"/>
      <c r="H6" s="231"/>
      <c r="I6" s="231"/>
      <c r="J6" s="231"/>
      <c r="K6" s="222"/>
      <c r="L6" s="222"/>
      <c r="M6" s="226"/>
      <c r="N6" s="226"/>
      <c r="O6" s="226"/>
      <c r="P6" s="227"/>
      <c r="Q6" s="108"/>
      <c r="R6" s="109"/>
      <c r="S6" s="108"/>
      <c r="T6" s="108"/>
      <c r="U6" s="108"/>
      <c r="V6" s="108"/>
      <c r="W6" s="108"/>
      <c r="X6" s="108"/>
      <c r="Y6" s="108"/>
      <c r="Z6" s="108"/>
      <c r="AA6" s="108"/>
      <c r="AB6" s="110"/>
    </row>
    <row r="7" spans="1:28" ht="21.9" customHeight="1" x14ac:dyDescent="0.2">
      <c r="B7" s="220" t="s">
        <v>45</v>
      </c>
      <c r="C7" s="172"/>
      <c r="D7" s="172" t="s">
        <v>59</v>
      </c>
      <c r="E7" s="172"/>
      <c r="F7" s="111" t="s">
        <v>60</v>
      </c>
      <c r="G7" s="172" t="s">
        <v>61</v>
      </c>
      <c r="H7" s="172"/>
      <c r="I7" s="172" t="s">
        <v>62</v>
      </c>
      <c r="J7" s="221"/>
      <c r="K7" s="222" t="s">
        <v>63</v>
      </c>
      <c r="L7" s="222"/>
      <c r="M7" s="210" t="s">
        <v>63</v>
      </c>
      <c r="N7" s="223"/>
      <c r="O7" s="210" t="s">
        <v>63</v>
      </c>
      <c r="P7" s="211"/>
      <c r="Q7" s="108"/>
      <c r="R7" s="109"/>
      <c r="S7" s="108"/>
      <c r="T7" s="108"/>
      <c r="U7" s="108"/>
      <c r="V7" s="108"/>
      <c r="W7" s="108"/>
      <c r="X7" s="108"/>
      <c r="Y7" s="108"/>
      <c r="Z7" s="108"/>
      <c r="AA7" s="108"/>
      <c r="AB7" s="110"/>
    </row>
    <row r="8" spans="1:28" ht="21.9" customHeight="1" x14ac:dyDescent="0.2">
      <c r="B8" s="232">
        <v>387</v>
      </c>
      <c r="C8" s="233"/>
      <c r="D8" s="214"/>
      <c r="E8" s="214"/>
      <c r="F8" s="147"/>
      <c r="G8" s="215"/>
      <c r="H8" s="216"/>
      <c r="I8" s="215"/>
      <c r="J8" s="217"/>
      <c r="K8" s="218">
        <v>0</v>
      </c>
      <c r="L8" s="218"/>
      <c r="M8" s="218">
        <v>0</v>
      </c>
      <c r="N8" s="218"/>
      <c r="O8" s="218">
        <v>0</v>
      </c>
      <c r="P8" s="219"/>
      <c r="Q8" s="108"/>
      <c r="R8" s="112"/>
      <c r="S8" s="113"/>
      <c r="T8" s="113"/>
      <c r="U8" s="113"/>
      <c r="V8" s="113"/>
      <c r="W8" s="113"/>
      <c r="X8" s="113"/>
      <c r="Y8" s="113"/>
      <c r="Z8" s="113"/>
      <c r="AA8" s="113"/>
      <c r="AB8" s="114"/>
    </row>
    <row r="9" spans="1:28" ht="21.9" customHeight="1" x14ac:dyDescent="0.2">
      <c r="B9" s="101" t="s">
        <v>18</v>
      </c>
      <c r="C9" s="101"/>
      <c r="D9" s="101"/>
      <c r="E9" s="101"/>
      <c r="F9" s="101"/>
      <c r="G9" s="101"/>
      <c r="H9" s="101"/>
      <c r="I9" s="101"/>
      <c r="J9" s="101"/>
      <c r="K9" s="101"/>
      <c r="L9" s="101"/>
      <c r="M9" s="101"/>
      <c r="N9" s="101"/>
      <c r="O9" s="101"/>
      <c r="P9" s="101"/>
      <c r="Q9" s="115"/>
      <c r="R9" s="101"/>
      <c r="S9" s="101"/>
      <c r="T9" s="101"/>
      <c r="U9" s="101"/>
      <c r="V9" s="101"/>
      <c r="W9" s="101"/>
      <c r="X9" s="101"/>
      <c r="Y9" s="101"/>
      <c r="Z9" s="101"/>
      <c r="AA9" s="101"/>
      <c r="AB9" s="101"/>
    </row>
    <row r="10" spans="1:28" ht="43.5" customHeight="1" x14ac:dyDescent="0.2">
      <c r="B10" s="199"/>
      <c r="C10" s="202" t="s">
        <v>0</v>
      </c>
      <c r="D10" s="202"/>
      <c r="E10" s="202"/>
      <c r="F10" s="202"/>
      <c r="G10" s="202"/>
      <c r="H10" s="203" t="s">
        <v>1</v>
      </c>
      <c r="I10" s="204"/>
      <c r="J10" s="204"/>
      <c r="K10" s="204"/>
      <c r="L10" s="204"/>
      <c r="M10" s="204"/>
      <c r="N10" s="204"/>
      <c r="O10" s="204"/>
      <c r="P10" s="204"/>
      <c r="Q10" s="204"/>
      <c r="R10" s="204"/>
      <c r="S10" s="205"/>
      <c r="T10" s="206" t="s">
        <v>52</v>
      </c>
      <c r="U10" s="206"/>
      <c r="V10" s="206" t="s">
        <v>53</v>
      </c>
      <c r="W10" s="206"/>
      <c r="X10" s="194" t="s">
        <v>54</v>
      </c>
      <c r="Y10" s="195"/>
      <c r="Z10" s="186" t="s">
        <v>55</v>
      </c>
      <c r="AA10" s="187"/>
      <c r="AB10" s="188"/>
    </row>
    <row r="11" spans="1:28" ht="26.25" customHeight="1" x14ac:dyDescent="0.2">
      <c r="B11" s="200"/>
      <c r="C11" s="172"/>
      <c r="D11" s="172"/>
      <c r="E11" s="172"/>
      <c r="F11" s="172"/>
      <c r="G11" s="172"/>
      <c r="H11" s="172" t="s">
        <v>21</v>
      </c>
      <c r="I11" s="172"/>
      <c r="J11" s="172"/>
      <c r="K11" s="172"/>
      <c r="L11" s="172" t="s">
        <v>22</v>
      </c>
      <c r="M11" s="172"/>
      <c r="N11" s="172"/>
      <c r="O11" s="172"/>
      <c r="P11" s="172" t="s">
        <v>23</v>
      </c>
      <c r="Q11" s="172"/>
      <c r="R11" s="172"/>
      <c r="S11" s="172"/>
      <c r="T11" s="192" t="s">
        <v>66</v>
      </c>
      <c r="U11" s="192" t="s">
        <v>56</v>
      </c>
      <c r="V11" s="192" t="s">
        <v>66</v>
      </c>
      <c r="W11" s="192" t="s">
        <v>57</v>
      </c>
      <c r="X11" s="192" t="s">
        <v>66</v>
      </c>
      <c r="Y11" s="192" t="s">
        <v>58</v>
      </c>
      <c r="Z11" s="189"/>
      <c r="AA11" s="190"/>
      <c r="AB11" s="191"/>
    </row>
    <row r="12" spans="1:28" ht="26.25" customHeight="1" x14ac:dyDescent="0.2">
      <c r="B12" s="200"/>
      <c r="C12" s="171" t="s">
        <v>65</v>
      </c>
      <c r="D12" s="171" t="s">
        <v>47</v>
      </c>
      <c r="E12" s="207" t="s">
        <v>46</v>
      </c>
      <c r="F12" s="183" t="s">
        <v>48</v>
      </c>
      <c r="G12" s="171" t="s">
        <v>49</v>
      </c>
      <c r="H12" s="171" t="s">
        <v>66</v>
      </c>
      <c r="I12" s="171" t="s">
        <v>50</v>
      </c>
      <c r="J12" s="196" t="s">
        <v>48</v>
      </c>
      <c r="K12" s="171" t="s">
        <v>51</v>
      </c>
      <c r="L12" s="171" t="s">
        <v>66</v>
      </c>
      <c r="M12" s="171" t="s">
        <v>50</v>
      </c>
      <c r="N12" s="183" t="s">
        <v>48</v>
      </c>
      <c r="O12" s="171" t="s">
        <v>51</v>
      </c>
      <c r="P12" s="171" t="s">
        <v>66</v>
      </c>
      <c r="Q12" s="171" t="s">
        <v>50</v>
      </c>
      <c r="R12" s="183" t="s">
        <v>48</v>
      </c>
      <c r="S12" s="171" t="s">
        <v>51</v>
      </c>
      <c r="T12" s="192"/>
      <c r="U12" s="192"/>
      <c r="V12" s="192"/>
      <c r="W12" s="192"/>
      <c r="X12" s="192"/>
      <c r="Y12" s="192"/>
      <c r="Z12" s="189"/>
      <c r="AA12" s="190"/>
      <c r="AB12" s="191"/>
    </row>
    <row r="13" spans="1:28" ht="26.25" customHeight="1" x14ac:dyDescent="0.2">
      <c r="B13" s="200"/>
      <c r="C13" s="172"/>
      <c r="D13" s="172"/>
      <c r="E13" s="208"/>
      <c r="F13" s="184"/>
      <c r="G13" s="172"/>
      <c r="H13" s="172"/>
      <c r="I13" s="172"/>
      <c r="J13" s="197"/>
      <c r="K13" s="172"/>
      <c r="L13" s="172"/>
      <c r="M13" s="172"/>
      <c r="N13" s="184"/>
      <c r="O13" s="172"/>
      <c r="P13" s="172"/>
      <c r="Q13" s="172"/>
      <c r="R13" s="184"/>
      <c r="S13" s="172"/>
      <c r="T13" s="192"/>
      <c r="U13" s="192"/>
      <c r="V13" s="192"/>
      <c r="W13" s="192"/>
      <c r="X13" s="192"/>
      <c r="Y13" s="192"/>
      <c r="Z13" s="189"/>
      <c r="AA13" s="190"/>
      <c r="AB13" s="191"/>
    </row>
    <row r="14" spans="1:28" ht="26.25" customHeight="1" x14ac:dyDescent="0.2">
      <c r="B14" s="200"/>
      <c r="C14" s="173"/>
      <c r="D14" s="173"/>
      <c r="E14" s="209"/>
      <c r="F14" s="185"/>
      <c r="G14" s="173"/>
      <c r="H14" s="173"/>
      <c r="I14" s="173"/>
      <c r="J14" s="198"/>
      <c r="K14" s="173"/>
      <c r="L14" s="173"/>
      <c r="M14" s="173"/>
      <c r="N14" s="185"/>
      <c r="O14" s="173"/>
      <c r="P14" s="173"/>
      <c r="Q14" s="173"/>
      <c r="R14" s="185"/>
      <c r="S14" s="173"/>
      <c r="T14" s="193"/>
      <c r="U14" s="193"/>
      <c r="V14" s="193"/>
      <c r="W14" s="193"/>
      <c r="X14" s="193"/>
      <c r="Y14" s="193"/>
      <c r="Z14" s="189"/>
      <c r="AA14" s="190"/>
      <c r="AB14" s="191"/>
    </row>
    <row r="15" spans="1:28" ht="26.25" customHeight="1" thickBot="1" x14ac:dyDescent="0.25">
      <c r="B15" s="201"/>
      <c r="C15" s="116" t="s">
        <v>30</v>
      </c>
      <c r="D15" s="116" t="s">
        <v>31</v>
      </c>
      <c r="E15" s="116" t="s">
        <v>32</v>
      </c>
      <c r="F15" s="117" t="s">
        <v>33</v>
      </c>
      <c r="G15" s="118" t="s">
        <v>41</v>
      </c>
      <c r="H15" s="116" t="s">
        <v>34</v>
      </c>
      <c r="I15" s="116" t="s">
        <v>35</v>
      </c>
      <c r="J15" s="116" t="s">
        <v>36</v>
      </c>
      <c r="K15" s="119" t="s">
        <v>37</v>
      </c>
      <c r="L15" s="116" t="s">
        <v>38</v>
      </c>
      <c r="M15" s="116" t="s">
        <v>39</v>
      </c>
      <c r="N15" s="117" t="s">
        <v>40</v>
      </c>
      <c r="O15" s="119" t="s">
        <v>29</v>
      </c>
      <c r="P15" s="116" t="s">
        <v>25</v>
      </c>
      <c r="Q15" s="116" t="s">
        <v>27</v>
      </c>
      <c r="R15" s="117" t="s">
        <v>28</v>
      </c>
      <c r="S15" s="119" t="s">
        <v>26</v>
      </c>
      <c r="T15" s="58" t="s">
        <v>42</v>
      </c>
      <c r="U15" s="64" t="s">
        <v>85</v>
      </c>
      <c r="V15" s="58" t="s">
        <v>43</v>
      </c>
      <c r="W15" s="64" t="s">
        <v>84</v>
      </c>
      <c r="X15" s="58" t="s">
        <v>44</v>
      </c>
      <c r="Y15" s="64" t="s">
        <v>83</v>
      </c>
      <c r="Z15" s="174" t="s">
        <v>68</v>
      </c>
      <c r="AA15" s="175"/>
      <c r="AB15" s="176"/>
    </row>
    <row r="16" spans="1:28" ht="26.25" customHeight="1" thickTop="1" x14ac:dyDescent="0.2">
      <c r="A16" s="55">
        <v>4</v>
      </c>
      <c r="B16" s="120" t="str">
        <f t="shared" ref="B16:B24" si="0">"令和"&amp;$B$1&amp;"年"&amp;A16&amp;"月"</f>
        <v>令和8年4月</v>
      </c>
      <c r="C16" s="121">
        <f t="shared" ref="C16:C27" si="1">$D$8</f>
        <v>0</v>
      </c>
      <c r="D16" s="177">
        <f>$B$8</f>
        <v>387</v>
      </c>
      <c r="E16" s="122">
        <v>97</v>
      </c>
      <c r="F16" s="88"/>
      <c r="G16" s="123">
        <f t="shared" ref="G16:G27" si="2">ROUNDDOWN(C16*(185-E16)*0.01*$D$16-F16,0)</f>
        <v>0</v>
      </c>
      <c r="H16" s="78"/>
      <c r="I16" s="78"/>
      <c r="J16" s="78"/>
      <c r="K16" s="81"/>
      <c r="L16" s="124">
        <f>$G$8</f>
        <v>0</v>
      </c>
      <c r="M16" s="125">
        <v>21900</v>
      </c>
      <c r="N16" s="89"/>
      <c r="O16" s="124">
        <f t="shared" ref="O16:O27" si="3">ROUNDDOWN(L16*M16-N16,0)</f>
        <v>0</v>
      </c>
      <c r="P16" s="124">
        <f>$I$8</f>
        <v>0</v>
      </c>
      <c r="Q16" s="125">
        <v>24600</v>
      </c>
      <c r="R16" s="89"/>
      <c r="S16" s="124">
        <f t="shared" ref="S16:S27" si="4">ROUNDDOWN(P16*Q16-R16,0)</f>
        <v>0</v>
      </c>
      <c r="T16" s="77"/>
      <c r="U16" s="78"/>
      <c r="V16" s="77"/>
      <c r="W16" s="78"/>
      <c r="X16" s="77"/>
      <c r="Y16" s="78"/>
      <c r="Z16" s="180">
        <f>ROUNDDOWN(G16+K16+O16+S16+U16+W16+Y16,0)</f>
        <v>0</v>
      </c>
      <c r="AA16" s="181"/>
      <c r="AB16" s="182"/>
    </row>
    <row r="17" spans="1:28" ht="26.25" customHeight="1" x14ac:dyDescent="0.2">
      <c r="A17" s="55">
        <v>5</v>
      </c>
      <c r="B17" s="126" t="str">
        <f t="shared" si="0"/>
        <v>令和8年5月</v>
      </c>
      <c r="C17" s="127">
        <f t="shared" si="1"/>
        <v>0</v>
      </c>
      <c r="D17" s="178"/>
      <c r="E17" s="128">
        <f>E$16</f>
        <v>97</v>
      </c>
      <c r="F17" s="75"/>
      <c r="G17" s="129">
        <f t="shared" si="2"/>
        <v>0</v>
      </c>
      <c r="H17" s="60"/>
      <c r="I17" s="60"/>
      <c r="J17" s="60"/>
      <c r="K17" s="82"/>
      <c r="L17" s="130">
        <f t="shared" ref="L17:L27" si="5">$G$8</f>
        <v>0</v>
      </c>
      <c r="M17" s="131">
        <v>20800</v>
      </c>
      <c r="N17" s="76"/>
      <c r="O17" s="130">
        <f t="shared" si="3"/>
        <v>0</v>
      </c>
      <c r="P17" s="130">
        <f t="shared" ref="P17:P27" si="6">$I$8</f>
        <v>0</v>
      </c>
      <c r="Q17" s="131">
        <v>29000</v>
      </c>
      <c r="R17" s="76"/>
      <c r="S17" s="130">
        <f t="shared" si="4"/>
        <v>0</v>
      </c>
      <c r="T17" s="61"/>
      <c r="U17" s="60"/>
      <c r="V17" s="61"/>
      <c r="W17" s="60"/>
      <c r="X17" s="61"/>
      <c r="Y17" s="59"/>
      <c r="Z17" s="162">
        <f t="shared" ref="Z17:Z27" si="7">ROUNDDOWN(G17+K17+O17+S17+U17+W17+Y17,0)</f>
        <v>0</v>
      </c>
      <c r="AA17" s="163"/>
      <c r="AB17" s="164"/>
    </row>
    <row r="18" spans="1:28" ht="26.25" customHeight="1" x14ac:dyDescent="0.2">
      <c r="A18" s="55">
        <v>6</v>
      </c>
      <c r="B18" s="126" t="str">
        <f t="shared" si="0"/>
        <v>令和8年6月</v>
      </c>
      <c r="C18" s="127">
        <f t="shared" si="1"/>
        <v>0</v>
      </c>
      <c r="D18" s="178"/>
      <c r="E18" s="128">
        <f t="shared" ref="E18:E26" si="8">E$16</f>
        <v>97</v>
      </c>
      <c r="F18" s="75"/>
      <c r="G18" s="129">
        <f t="shared" si="2"/>
        <v>0</v>
      </c>
      <c r="H18" s="79"/>
      <c r="I18" s="79"/>
      <c r="J18" s="79"/>
      <c r="K18" s="83"/>
      <c r="L18" s="130">
        <f t="shared" si="5"/>
        <v>0</v>
      </c>
      <c r="M18" s="131">
        <v>26900</v>
      </c>
      <c r="N18" s="76"/>
      <c r="O18" s="130">
        <f t="shared" si="3"/>
        <v>0</v>
      </c>
      <c r="P18" s="130">
        <f t="shared" si="6"/>
        <v>0</v>
      </c>
      <c r="Q18" s="131">
        <v>26100</v>
      </c>
      <c r="R18" s="76"/>
      <c r="S18" s="130">
        <f t="shared" si="4"/>
        <v>0</v>
      </c>
      <c r="T18" s="61"/>
      <c r="U18" s="60"/>
      <c r="V18" s="61"/>
      <c r="W18" s="60"/>
      <c r="X18" s="61"/>
      <c r="Y18" s="59"/>
      <c r="Z18" s="162">
        <f t="shared" si="7"/>
        <v>0</v>
      </c>
      <c r="AA18" s="163"/>
      <c r="AB18" s="164"/>
    </row>
    <row r="19" spans="1:28" ht="26.25" customHeight="1" x14ac:dyDescent="0.2">
      <c r="A19" s="55">
        <v>7</v>
      </c>
      <c r="B19" s="126" t="str">
        <f t="shared" si="0"/>
        <v>令和8年7月</v>
      </c>
      <c r="C19" s="127">
        <f t="shared" si="1"/>
        <v>0</v>
      </c>
      <c r="D19" s="178"/>
      <c r="E19" s="128">
        <f t="shared" si="8"/>
        <v>97</v>
      </c>
      <c r="F19" s="75"/>
      <c r="G19" s="129">
        <f t="shared" si="2"/>
        <v>0</v>
      </c>
      <c r="H19" s="130">
        <f>$F$8</f>
        <v>0</v>
      </c>
      <c r="I19" s="145">
        <v>11900</v>
      </c>
      <c r="J19" s="76"/>
      <c r="K19" s="130">
        <f>ROUNDDOWN(H19*I19-J19,0)</f>
        <v>0</v>
      </c>
      <c r="L19" s="130">
        <f t="shared" si="5"/>
        <v>0</v>
      </c>
      <c r="M19" s="131">
        <v>12800</v>
      </c>
      <c r="N19" s="76"/>
      <c r="O19" s="130">
        <f t="shared" si="3"/>
        <v>0</v>
      </c>
      <c r="P19" s="130">
        <f t="shared" si="6"/>
        <v>0</v>
      </c>
      <c r="Q19" s="131">
        <v>24500</v>
      </c>
      <c r="R19" s="76"/>
      <c r="S19" s="130">
        <f t="shared" si="4"/>
        <v>0</v>
      </c>
      <c r="T19" s="61"/>
      <c r="U19" s="60"/>
      <c r="V19" s="61"/>
      <c r="W19" s="60"/>
      <c r="X19" s="61"/>
      <c r="Y19" s="59"/>
      <c r="Z19" s="162">
        <f t="shared" si="7"/>
        <v>0</v>
      </c>
      <c r="AA19" s="163"/>
      <c r="AB19" s="164"/>
    </row>
    <row r="20" spans="1:28" ht="26.25" customHeight="1" x14ac:dyDescent="0.2">
      <c r="A20" s="55">
        <v>8</v>
      </c>
      <c r="B20" s="126" t="str">
        <f t="shared" si="0"/>
        <v>令和8年8月</v>
      </c>
      <c r="C20" s="127">
        <f t="shared" si="1"/>
        <v>0</v>
      </c>
      <c r="D20" s="178"/>
      <c r="E20" s="128">
        <f t="shared" si="8"/>
        <v>97</v>
      </c>
      <c r="F20" s="75"/>
      <c r="G20" s="129">
        <f t="shared" si="2"/>
        <v>0</v>
      </c>
      <c r="H20" s="132">
        <f>$F$8</f>
        <v>0</v>
      </c>
      <c r="I20" s="131">
        <v>11500</v>
      </c>
      <c r="J20" s="76"/>
      <c r="K20" s="132">
        <f>ROUNDDOWN(H20*I20-J20,0)</f>
        <v>0</v>
      </c>
      <c r="L20" s="130">
        <f t="shared" si="5"/>
        <v>0</v>
      </c>
      <c r="M20" s="131">
        <v>12500</v>
      </c>
      <c r="N20" s="76"/>
      <c r="O20" s="130">
        <f t="shared" si="3"/>
        <v>0</v>
      </c>
      <c r="P20" s="130">
        <f t="shared" si="6"/>
        <v>0</v>
      </c>
      <c r="Q20" s="131">
        <v>23100</v>
      </c>
      <c r="R20" s="76"/>
      <c r="S20" s="130">
        <f t="shared" si="4"/>
        <v>0</v>
      </c>
      <c r="T20" s="61"/>
      <c r="U20" s="60"/>
      <c r="V20" s="61"/>
      <c r="W20" s="60"/>
      <c r="X20" s="61"/>
      <c r="Y20" s="59"/>
      <c r="Z20" s="162">
        <f t="shared" si="7"/>
        <v>0</v>
      </c>
      <c r="AA20" s="163"/>
      <c r="AB20" s="164"/>
    </row>
    <row r="21" spans="1:28" ht="26.25" customHeight="1" x14ac:dyDescent="0.2">
      <c r="A21" s="55">
        <v>9</v>
      </c>
      <c r="B21" s="126" t="str">
        <f t="shared" si="0"/>
        <v>令和8年9月</v>
      </c>
      <c r="C21" s="127">
        <f t="shared" si="1"/>
        <v>0</v>
      </c>
      <c r="D21" s="178"/>
      <c r="E21" s="128">
        <f t="shared" si="8"/>
        <v>97</v>
      </c>
      <c r="F21" s="75"/>
      <c r="G21" s="129">
        <f t="shared" si="2"/>
        <v>0</v>
      </c>
      <c r="H21" s="133">
        <f>$F$8</f>
        <v>0</v>
      </c>
      <c r="I21" s="134">
        <v>9900</v>
      </c>
      <c r="J21" s="76"/>
      <c r="K21" s="133">
        <f>ROUNDDOWN(H21*I21-J21,0)</f>
        <v>0</v>
      </c>
      <c r="L21" s="130">
        <f t="shared" si="5"/>
        <v>0</v>
      </c>
      <c r="M21" s="131">
        <v>10700</v>
      </c>
      <c r="N21" s="76"/>
      <c r="O21" s="130">
        <f t="shared" si="3"/>
        <v>0</v>
      </c>
      <c r="P21" s="130">
        <f t="shared" si="6"/>
        <v>0</v>
      </c>
      <c r="Q21" s="131">
        <v>22300</v>
      </c>
      <c r="R21" s="76"/>
      <c r="S21" s="130">
        <f t="shared" si="4"/>
        <v>0</v>
      </c>
      <c r="T21" s="61"/>
      <c r="U21" s="60"/>
      <c r="V21" s="61"/>
      <c r="W21" s="60"/>
      <c r="X21" s="61"/>
      <c r="Y21" s="59"/>
      <c r="Z21" s="162">
        <f t="shared" si="7"/>
        <v>0</v>
      </c>
      <c r="AA21" s="163"/>
      <c r="AB21" s="164"/>
    </row>
    <row r="22" spans="1:28" ht="26.25" customHeight="1" x14ac:dyDescent="0.2">
      <c r="A22" s="55">
        <v>10</v>
      </c>
      <c r="B22" s="126" t="str">
        <f t="shared" si="0"/>
        <v>令和8年10月</v>
      </c>
      <c r="C22" s="127">
        <f t="shared" si="1"/>
        <v>0</v>
      </c>
      <c r="D22" s="178"/>
      <c r="E22" s="128">
        <f t="shared" si="8"/>
        <v>97</v>
      </c>
      <c r="F22" s="75"/>
      <c r="G22" s="129">
        <f t="shared" si="2"/>
        <v>0</v>
      </c>
      <c r="H22" s="80"/>
      <c r="I22" s="80"/>
      <c r="J22" s="80"/>
      <c r="K22" s="84"/>
      <c r="L22" s="130">
        <f t="shared" si="5"/>
        <v>0</v>
      </c>
      <c r="M22" s="131">
        <v>22100</v>
      </c>
      <c r="N22" s="76"/>
      <c r="O22" s="130">
        <f t="shared" si="3"/>
        <v>0</v>
      </c>
      <c r="P22" s="130">
        <f t="shared" si="6"/>
        <v>0</v>
      </c>
      <c r="Q22" s="131">
        <v>21500</v>
      </c>
      <c r="R22" s="76"/>
      <c r="S22" s="130">
        <f t="shared" si="4"/>
        <v>0</v>
      </c>
      <c r="T22" s="61"/>
      <c r="U22" s="60"/>
      <c r="V22" s="61"/>
      <c r="W22" s="60"/>
      <c r="X22" s="61"/>
      <c r="Y22" s="59"/>
      <c r="Z22" s="162">
        <f t="shared" si="7"/>
        <v>0</v>
      </c>
      <c r="AA22" s="163"/>
      <c r="AB22" s="164"/>
    </row>
    <row r="23" spans="1:28" ht="26.25" customHeight="1" x14ac:dyDescent="0.2">
      <c r="A23" s="55">
        <v>11</v>
      </c>
      <c r="B23" s="126" t="str">
        <f t="shared" si="0"/>
        <v>令和8年11月</v>
      </c>
      <c r="C23" s="127">
        <f t="shared" si="1"/>
        <v>0</v>
      </c>
      <c r="D23" s="178"/>
      <c r="E23" s="128">
        <f t="shared" si="8"/>
        <v>97</v>
      </c>
      <c r="F23" s="75"/>
      <c r="G23" s="129">
        <f t="shared" si="2"/>
        <v>0</v>
      </c>
      <c r="H23" s="59"/>
      <c r="I23" s="59"/>
      <c r="J23" s="59"/>
      <c r="K23" s="85"/>
      <c r="L23" s="130">
        <f t="shared" si="5"/>
        <v>0</v>
      </c>
      <c r="M23" s="131">
        <v>21500</v>
      </c>
      <c r="N23" s="76"/>
      <c r="O23" s="130">
        <f t="shared" si="3"/>
        <v>0</v>
      </c>
      <c r="P23" s="130">
        <f t="shared" si="6"/>
        <v>0</v>
      </c>
      <c r="Q23" s="131">
        <v>22600</v>
      </c>
      <c r="R23" s="76"/>
      <c r="S23" s="130">
        <f t="shared" si="4"/>
        <v>0</v>
      </c>
      <c r="T23" s="61"/>
      <c r="U23" s="60"/>
      <c r="V23" s="61"/>
      <c r="W23" s="60"/>
      <c r="X23" s="61"/>
      <c r="Y23" s="59"/>
      <c r="Z23" s="162">
        <f t="shared" si="7"/>
        <v>0</v>
      </c>
      <c r="AA23" s="163"/>
      <c r="AB23" s="164"/>
    </row>
    <row r="24" spans="1:28" ht="26.25" customHeight="1" x14ac:dyDescent="0.2">
      <c r="A24" s="55">
        <v>12</v>
      </c>
      <c r="B24" s="126" t="str">
        <f t="shared" si="0"/>
        <v>令和8年12月</v>
      </c>
      <c r="C24" s="127">
        <f t="shared" si="1"/>
        <v>0</v>
      </c>
      <c r="D24" s="178"/>
      <c r="E24" s="128">
        <f t="shared" si="8"/>
        <v>97</v>
      </c>
      <c r="F24" s="75"/>
      <c r="G24" s="129">
        <f t="shared" si="2"/>
        <v>0</v>
      </c>
      <c r="H24" s="60"/>
      <c r="I24" s="60"/>
      <c r="J24" s="60"/>
      <c r="K24" s="82"/>
      <c r="L24" s="130">
        <f t="shared" si="5"/>
        <v>0</v>
      </c>
      <c r="M24" s="131">
        <v>20600</v>
      </c>
      <c r="N24" s="76"/>
      <c r="O24" s="130">
        <f t="shared" si="3"/>
        <v>0</v>
      </c>
      <c r="P24" s="130">
        <f t="shared" si="6"/>
        <v>0</v>
      </c>
      <c r="Q24" s="131">
        <v>21800</v>
      </c>
      <c r="R24" s="76"/>
      <c r="S24" s="130">
        <f t="shared" si="4"/>
        <v>0</v>
      </c>
      <c r="T24" s="61"/>
      <c r="U24" s="60"/>
      <c r="V24" s="61"/>
      <c r="W24" s="60"/>
      <c r="X24" s="61"/>
      <c r="Y24" s="59"/>
      <c r="Z24" s="162">
        <f t="shared" si="7"/>
        <v>0</v>
      </c>
      <c r="AA24" s="163"/>
      <c r="AB24" s="164"/>
    </row>
    <row r="25" spans="1:28" ht="26.25" customHeight="1" x14ac:dyDescent="0.2">
      <c r="A25" s="55">
        <v>1</v>
      </c>
      <c r="B25" s="126" t="str">
        <f>"令和"&amp;$B$1+1&amp;"年"&amp;A25&amp;"月"</f>
        <v>令和9年1月</v>
      </c>
      <c r="C25" s="127">
        <f t="shared" si="1"/>
        <v>0</v>
      </c>
      <c r="D25" s="178"/>
      <c r="E25" s="128">
        <f t="shared" si="8"/>
        <v>97</v>
      </c>
      <c r="F25" s="75"/>
      <c r="G25" s="129">
        <f t="shared" si="2"/>
        <v>0</v>
      </c>
      <c r="H25" s="60"/>
      <c r="I25" s="60"/>
      <c r="J25" s="60"/>
      <c r="K25" s="82"/>
      <c r="L25" s="130">
        <f t="shared" si="5"/>
        <v>0</v>
      </c>
      <c r="M25" s="131">
        <v>20000</v>
      </c>
      <c r="N25" s="76"/>
      <c r="O25" s="130">
        <f t="shared" si="3"/>
        <v>0</v>
      </c>
      <c r="P25" s="130">
        <f t="shared" si="6"/>
        <v>0</v>
      </c>
      <c r="Q25" s="131">
        <v>23400</v>
      </c>
      <c r="R25" s="76"/>
      <c r="S25" s="130">
        <f t="shared" si="4"/>
        <v>0</v>
      </c>
      <c r="T25" s="61"/>
      <c r="U25" s="60"/>
      <c r="V25" s="61"/>
      <c r="W25" s="60"/>
      <c r="X25" s="61"/>
      <c r="Y25" s="59"/>
      <c r="Z25" s="162">
        <f t="shared" si="7"/>
        <v>0</v>
      </c>
      <c r="AA25" s="163"/>
      <c r="AB25" s="164"/>
    </row>
    <row r="26" spans="1:28" ht="26.25" customHeight="1" x14ac:dyDescent="0.2">
      <c r="A26" s="55">
        <v>2</v>
      </c>
      <c r="B26" s="126" t="str">
        <f>"令和"&amp;$B$1+1&amp;"年"&amp;A26&amp;"月"</f>
        <v>令和9年2月</v>
      </c>
      <c r="C26" s="127">
        <f t="shared" si="1"/>
        <v>0</v>
      </c>
      <c r="D26" s="178"/>
      <c r="E26" s="128">
        <f t="shared" si="8"/>
        <v>97</v>
      </c>
      <c r="F26" s="75"/>
      <c r="G26" s="129">
        <f t="shared" si="2"/>
        <v>0</v>
      </c>
      <c r="H26" s="60"/>
      <c r="I26" s="60"/>
      <c r="J26" s="60"/>
      <c r="K26" s="82"/>
      <c r="L26" s="130">
        <f t="shared" si="5"/>
        <v>0</v>
      </c>
      <c r="M26" s="131">
        <v>20300</v>
      </c>
      <c r="N26" s="76"/>
      <c r="O26" s="130">
        <f t="shared" si="3"/>
        <v>0</v>
      </c>
      <c r="P26" s="130">
        <f t="shared" si="6"/>
        <v>0</v>
      </c>
      <c r="Q26" s="131">
        <v>21100</v>
      </c>
      <c r="R26" s="76"/>
      <c r="S26" s="130">
        <f t="shared" si="4"/>
        <v>0</v>
      </c>
      <c r="T26" s="61"/>
      <c r="U26" s="60"/>
      <c r="V26" s="61"/>
      <c r="W26" s="60"/>
      <c r="X26" s="61"/>
      <c r="Y26" s="59"/>
      <c r="Z26" s="162">
        <f t="shared" si="7"/>
        <v>0</v>
      </c>
      <c r="AA26" s="163"/>
      <c r="AB26" s="164"/>
    </row>
    <row r="27" spans="1:28" ht="26.25" customHeight="1" thickBot="1" x14ac:dyDescent="0.25">
      <c r="A27" s="55">
        <v>3</v>
      </c>
      <c r="B27" s="135" t="str">
        <f>"令和"&amp;$B$1+1&amp;"年"&amp;A27&amp;"月"</f>
        <v>令和9年3月</v>
      </c>
      <c r="C27" s="136">
        <f t="shared" si="1"/>
        <v>0</v>
      </c>
      <c r="D27" s="179"/>
      <c r="E27" s="137">
        <f>E$16</f>
        <v>97</v>
      </c>
      <c r="F27" s="90"/>
      <c r="G27" s="138">
        <f t="shared" si="2"/>
        <v>0</v>
      </c>
      <c r="H27" s="63"/>
      <c r="I27" s="63"/>
      <c r="J27" s="63"/>
      <c r="K27" s="91"/>
      <c r="L27" s="139">
        <f t="shared" si="5"/>
        <v>0</v>
      </c>
      <c r="M27" s="140">
        <v>22800</v>
      </c>
      <c r="N27" s="92"/>
      <c r="O27" s="139">
        <f t="shared" si="3"/>
        <v>0</v>
      </c>
      <c r="P27" s="139">
        <f t="shared" si="6"/>
        <v>0</v>
      </c>
      <c r="Q27" s="140">
        <v>23400</v>
      </c>
      <c r="R27" s="92"/>
      <c r="S27" s="139">
        <f t="shared" si="4"/>
        <v>0</v>
      </c>
      <c r="T27" s="62"/>
      <c r="U27" s="63"/>
      <c r="V27" s="62"/>
      <c r="W27" s="63"/>
      <c r="X27" s="62"/>
      <c r="Y27" s="93"/>
      <c r="Z27" s="165">
        <f t="shared" si="7"/>
        <v>0</v>
      </c>
      <c r="AA27" s="166"/>
      <c r="AB27" s="167"/>
    </row>
    <row r="28" spans="1:28" ht="26.25" customHeight="1" thickTop="1" x14ac:dyDescent="0.2">
      <c r="B28" s="141" t="s">
        <v>2</v>
      </c>
      <c r="C28" s="142"/>
      <c r="D28" s="142"/>
      <c r="E28" s="142"/>
      <c r="F28" s="142"/>
      <c r="G28" s="142"/>
      <c r="H28" s="142"/>
      <c r="I28" s="143">
        <f>SUM(I16:I27)</f>
        <v>33300</v>
      </c>
      <c r="J28" s="143"/>
      <c r="K28" s="142"/>
      <c r="L28" s="142"/>
      <c r="M28" s="144">
        <f>SUM(M16:M27)</f>
        <v>232900</v>
      </c>
      <c r="N28" s="143"/>
      <c r="O28" s="142"/>
      <c r="P28" s="142"/>
      <c r="Q28" s="143">
        <f>SUM(Q16:Q27)</f>
        <v>283400</v>
      </c>
      <c r="R28" s="143"/>
      <c r="S28" s="142"/>
      <c r="T28" s="86"/>
      <c r="U28" s="86"/>
      <c r="V28" s="86"/>
      <c r="W28" s="86"/>
      <c r="X28" s="87"/>
      <c r="Y28" s="86"/>
      <c r="Z28" s="168">
        <f>SUM(Z16:AB27)</f>
        <v>0</v>
      </c>
      <c r="AA28" s="169"/>
      <c r="AB28" s="170"/>
    </row>
    <row r="29" spans="1:28" ht="21.9" customHeight="1" x14ac:dyDescent="0.2">
      <c r="B29" s="101" t="s">
        <v>19</v>
      </c>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row>
    <row r="30" spans="1:28" ht="21.9" customHeight="1" x14ac:dyDescent="0.2">
      <c r="B30" s="65"/>
      <c r="C30" s="66"/>
      <c r="D30" s="66"/>
      <c r="E30" s="66"/>
      <c r="F30" s="66"/>
      <c r="G30" s="66"/>
      <c r="H30" s="66"/>
      <c r="I30" s="66"/>
      <c r="J30" s="66"/>
      <c r="K30" s="66"/>
      <c r="L30" s="66"/>
      <c r="M30" s="67"/>
      <c r="N30" s="67"/>
      <c r="O30" s="66"/>
      <c r="P30" s="66"/>
      <c r="Q30" s="66"/>
      <c r="R30" s="66"/>
      <c r="S30" s="66"/>
      <c r="T30" s="66"/>
      <c r="U30" s="66"/>
      <c r="V30" s="66"/>
      <c r="W30" s="66"/>
      <c r="X30" s="66"/>
      <c r="Y30" s="66"/>
      <c r="Z30" s="66"/>
      <c r="AA30" s="66"/>
      <c r="AB30" s="68"/>
    </row>
    <row r="31" spans="1:28" ht="21.9" customHeight="1" x14ac:dyDescent="0.2">
      <c r="B31" s="69"/>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1"/>
    </row>
    <row r="32" spans="1:28" ht="21.9" customHeight="1" x14ac:dyDescent="0.2">
      <c r="B32" s="69"/>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1"/>
    </row>
    <row r="33" spans="2:28" ht="21.9" customHeight="1" x14ac:dyDescent="0.2">
      <c r="B33" s="69"/>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1"/>
    </row>
    <row r="34" spans="2:28" ht="21.9" customHeight="1" x14ac:dyDescent="0.2">
      <c r="B34" s="69"/>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1"/>
    </row>
    <row r="35" spans="2:28" ht="21.9" customHeight="1" x14ac:dyDescent="0.2">
      <c r="B35" s="69"/>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1"/>
    </row>
    <row r="36" spans="2:28" ht="21.9" customHeight="1" x14ac:dyDescent="0.2">
      <c r="B36" s="72"/>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4"/>
    </row>
    <row r="37" spans="2:28" ht="21.9" customHeight="1" x14ac:dyDescent="0.2"/>
  </sheetData>
  <sheetProtection sheet="1" selectLockedCells="1"/>
  <mergeCells count="68">
    <mergeCell ref="O4:P6"/>
    <mergeCell ref="B4:C6"/>
    <mergeCell ref="D4:E6"/>
    <mergeCell ref="F4:J6"/>
    <mergeCell ref="K4:L6"/>
    <mergeCell ref="M4:N6"/>
    <mergeCell ref="O7:P7"/>
    <mergeCell ref="B8:C8"/>
    <mergeCell ref="D8:E8"/>
    <mergeCell ref="G8:H8"/>
    <mergeCell ref="I8:J8"/>
    <mergeCell ref="K8:L8"/>
    <mergeCell ref="M8:N8"/>
    <mergeCell ref="O8:P8"/>
    <mergeCell ref="B7:C7"/>
    <mergeCell ref="D7:E7"/>
    <mergeCell ref="G7:H7"/>
    <mergeCell ref="I7:J7"/>
    <mergeCell ref="K7:L7"/>
    <mergeCell ref="M7:N7"/>
    <mergeCell ref="B10:B15"/>
    <mergeCell ref="C10:G11"/>
    <mergeCell ref="H10:S10"/>
    <mergeCell ref="T10:U10"/>
    <mergeCell ref="V10:W10"/>
    <mergeCell ref="C12:C14"/>
    <mergeCell ref="D12:D14"/>
    <mergeCell ref="E12:E14"/>
    <mergeCell ref="F12:F14"/>
    <mergeCell ref="G12:G14"/>
    <mergeCell ref="L12:L14"/>
    <mergeCell ref="Z10:AB14"/>
    <mergeCell ref="H11:K11"/>
    <mergeCell ref="L11:O11"/>
    <mergeCell ref="P11:S11"/>
    <mergeCell ref="T11:T14"/>
    <mergeCell ref="U11:U14"/>
    <mergeCell ref="V11:V14"/>
    <mergeCell ref="W11:W14"/>
    <mergeCell ref="X11:X14"/>
    <mergeCell ref="Y11:Y14"/>
    <mergeCell ref="X10:Y10"/>
    <mergeCell ref="R12:R14"/>
    <mergeCell ref="H12:H14"/>
    <mergeCell ref="I12:I14"/>
    <mergeCell ref="J12:J14"/>
    <mergeCell ref="K12:K14"/>
    <mergeCell ref="Z28:AB28"/>
    <mergeCell ref="S12:S14"/>
    <mergeCell ref="Z15:AB15"/>
    <mergeCell ref="D16:D27"/>
    <mergeCell ref="Z16:AB16"/>
    <mergeCell ref="Z17:AB17"/>
    <mergeCell ref="Z18:AB18"/>
    <mergeCell ref="Z19:AB19"/>
    <mergeCell ref="Z20:AB20"/>
    <mergeCell ref="Z21:AB21"/>
    <mergeCell ref="Z22:AB22"/>
    <mergeCell ref="M12:M14"/>
    <mergeCell ref="N12:N14"/>
    <mergeCell ref="O12:O14"/>
    <mergeCell ref="P12:P14"/>
    <mergeCell ref="Q12:Q14"/>
    <mergeCell ref="Z23:AB23"/>
    <mergeCell ref="Z24:AB24"/>
    <mergeCell ref="Z25:AB25"/>
    <mergeCell ref="Z26:AB26"/>
    <mergeCell ref="Z27:AB27"/>
  </mergeCells>
  <phoneticPr fontId="3"/>
  <printOptions horizontalCentered="1" verticalCentered="1"/>
  <pageMargins left="0.78740157480314965" right="0.78740157480314965" top="0.59055118110236227" bottom="0.19685039370078741" header="0.39370078740157483" footer="0"/>
  <pageSetup paperSize="9" scale="48" orientation="landscape" r:id="rId1"/>
  <headerFooter alignWithMargins="0">
    <oddHeader>&amp;R(様式9)</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
  <sheetViews>
    <sheetView showZeros="0" view="pageBreakPreview" zoomScale="55" zoomScaleNormal="70" zoomScaleSheetLayoutView="55" workbookViewId="0"/>
  </sheetViews>
  <sheetFormatPr defaultColWidth="9" defaultRowHeight="13.2" x14ac:dyDescent="0.2"/>
  <cols>
    <col min="1" max="1" width="4.21875" style="54" bestFit="1" customWidth="1"/>
    <col min="2" max="2" width="12.6640625" style="54" customWidth="1"/>
    <col min="3" max="4" width="8.6640625" style="54" customWidth="1"/>
    <col min="5" max="5" width="4.6640625" style="54" customWidth="1"/>
    <col min="6" max="6" width="8.6640625" style="54" customWidth="1"/>
    <col min="7" max="7" width="12.6640625" style="54" customWidth="1"/>
    <col min="8" max="8" width="7.77734375" style="54" customWidth="1"/>
    <col min="9" max="9" width="10.6640625" style="54" customWidth="1"/>
    <col min="10" max="10" width="8.6640625" style="54" customWidth="1"/>
    <col min="11" max="11" width="12.6640625" style="54" customWidth="1"/>
    <col min="12" max="12" width="7.77734375" style="54" customWidth="1"/>
    <col min="13" max="13" width="10.6640625" style="54" customWidth="1"/>
    <col min="14" max="14" width="8.6640625" style="54" customWidth="1"/>
    <col min="15" max="15" width="12.6640625" style="54" customWidth="1"/>
    <col min="16" max="16" width="7.77734375" style="54" customWidth="1"/>
    <col min="17" max="19" width="12.6640625" style="54" customWidth="1"/>
    <col min="20" max="20" width="7.77734375" style="54" customWidth="1"/>
    <col min="21" max="21" width="10.6640625" style="54" customWidth="1"/>
    <col min="22" max="22" width="7.77734375" style="54" customWidth="1"/>
    <col min="23" max="23" width="10.6640625" style="54" customWidth="1"/>
    <col min="24" max="24" width="7.77734375" style="54" customWidth="1"/>
    <col min="25" max="25" width="14.33203125" style="54" bestFit="1" customWidth="1"/>
    <col min="26" max="28" width="6.6640625" style="54" customWidth="1"/>
    <col min="29" max="16384" width="9" style="54"/>
  </cols>
  <sheetData>
    <row r="1" spans="1:28" x14ac:dyDescent="0.2">
      <c r="B1" s="55">
        <v>8</v>
      </c>
      <c r="C1" s="56" t="s">
        <v>3</v>
      </c>
      <c r="T1" s="57"/>
      <c r="U1" s="57"/>
      <c r="V1" s="57"/>
      <c r="W1" s="57"/>
      <c r="X1" s="57"/>
      <c r="Y1" s="57"/>
      <c r="Z1" s="57"/>
      <c r="AA1" s="57"/>
    </row>
    <row r="2" spans="1:28" ht="21.9" customHeight="1" x14ac:dyDescent="0.2">
      <c r="B2" s="103" t="s">
        <v>71</v>
      </c>
      <c r="C2" s="101"/>
      <c r="D2" s="101"/>
      <c r="E2" s="101"/>
      <c r="F2" s="101"/>
      <c r="G2" s="101"/>
      <c r="H2" s="101"/>
      <c r="I2" s="101"/>
      <c r="J2" s="101"/>
      <c r="K2" s="101"/>
      <c r="L2" s="101"/>
      <c r="M2" s="101"/>
      <c r="N2" s="101"/>
      <c r="O2" s="101"/>
      <c r="P2" s="101"/>
      <c r="Q2" s="101"/>
      <c r="R2" s="101"/>
      <c r="S2" s="101"/>
      <c r="T2" s="102"/>
      <c r="U2" s="102"/>
      <c r="V2" s="102"/>
      <c r="W2" s="102"/>
      <c r="X2" s="102"/>
      <c r="Y2" s="102"/>
      <c r="Z2" s="102"/>
      <c r="AA2" s="102"/>
      <c r="AB2" s="101"/>
    </row>
    <row r="3" spans="1:28" ht="21.9" customHeight="1" x14ac:dyDescent="0.2">
      <c r="B3" s="101"/>
      <c r="C3" s="101"/>
      <c r="D3" s="101"/>
      <c r="E3" s="101"/>
      <c r="F3" s="101"/>
      <c r="G3" s="101"/>
      <c r="H3" s="101"/>
      <c r="I3" s="101"/>
      <c r="J3" s="101"/>
      <c r="K3" s="101"/>
      <c r="L3" s="101"/>
      <c r="M3" s="101"/>
      <c r="N3" s="101"/>
      <c r="O3" s="101"/>
      <c r="P3" s="101"/>
      <c r="Q3" s="101"/>
      <c r="R3" s="101"/>
      <c r="S3" s="101"/>
      <c r="T3" s="102"/>
      <c r="U3" s="102"/>
      <c r="V3" s="102"/>
      <c r="W3" s="102"/>
      <c r="X3" s="102"/>
      <c r="Y3" s="102"/>
      <c r="Z3" s="102"/>
      <c r="AA3" s="102"/>
      <c r="AB3" s="102"/>
    </row>
    <row r="4" spans="1:28" ht="21.9" customHeight="1" x14ac:dyDescent="0.2">
      <c r="B4" s="228" t="s">
        <v>13</v>
      </c>
      <c r="C4" s="202"/>
      <c r="D4" s="229" t="s">
        <v>20</v>
      </c>
      <c r="E4" s="202"/>
      <c r="F4" s="186" t="s">
        <v>64</v>
      </c>
      <c r="G4" s="187"/>
      <c r="H4" s="187"/>
      <c r="I4" s="187"/>
      <c r="J4" s="187"/>
      <c r="K4" s="206" t="s">
        <v>14</v>
      </c>
      <c r="L4" s="206"/>
      <c r="M4" s="224" t="s">
        <v>24</v>
      </c>
      <c r="N4" s="224"/>
      <c r="O4" s="224" t="s">
        <v>15</v>
      </c>
      <c r="P4" s="225"/>
      <c r="Q4" s="104"/>
      <c r="R4" s="105" t="s">
        <v>16</v>
      </c>
      <c r="S4" s="106"/>
      <c r="T4" s="106"/>
      <c r="U4" s="106"/>
      <c r="V4" s="106"/>
      <c r="W4" s="106"/>
      <c r="X4" s="106"/>
      <c r="Y4" s="106"/>
      <c r="Z4" s="106"/>
      <c r="AA4" s="106"/>
      <c r="AB4" s="107"/>
    </row>
    <row r="5" spans="1:28" ht="21.9" customHeight="1" x14ac:dyDescent="0.2">
      <c r="B5" s="220"/>
      <c r="C5" s="172"/>
      <c r="D5" s="172"/>
      <c r="E5" s="172"/>
      <c r="F5" s="189"/>
      <c r="G5" s="190"/>
      <c r="H5" s="190"/>
      <c r="I5" s="190"/>
      <c r="J5" s="190"/>
      <c r="K5" s="222"/>
      <c r="L5" s="222"/>
      <c r="M5" s="226"/>
      <c r="N5" s="226"/>
      <c r="O5" s="226"/>
      <c r="P5" s="227"/>
      <c r="Q5" s="108"/>
      <c r="R5" s="109" t="s">
        <v>17</v>
      </c>
      <c r="S5" s="108"/>
      <c r="T5" s="108"/>
      <c r="U5" s="108"/>
      <c r="V5" s="108"/>
      <c r="W5" s="108"/>
      <c r="X5" s="108"/>
      <c r="Y5" s="108"/>
      <c r="Z5" s="108"/>
      <c r="AA5" s="108"/>
      <c r="AB5" s="110"/>
    </row>
    <row r="6" spans="1:28" ht="21.9" customHeight="1" x14ac:dyDescent="0.2">
      <c r="B6" s="220"/>
      <c r="C6" s="172"/>
      <c r="D6" s="172"/>
      <c r="E6" s="172"/>
      <c r="F6" s="230"/>
      <c r="G6" s="231"/>
      <c r="H6" s="231"/>
      <c r="I6" s="231"/>
      <c r="J6" s="231"/>
      <c r="K6" s="222"/>
      <c r="L6" s="222"/>
      <c r="M6" s="226"/>
      <c r="N6" s="226"/>
      <c r="O6" s="226"/>
      <c r="P6" s="227"/>
      <c r="Q6" s="108"/>
      <c r="R6" s="109"/>
      <c r="S6" s="108"/>
      <c r="T6" s="108"/>
      <c r="U6" s="108"/>
      <c r="V6" s="108"/>
      <c r="W6" s="108"/>
      <c r="X6" s="108"/>
      <c r="Y6" s="108"/>
      <c r="Z6" s="108"/>
      <c r="AA6" s="108"/>
      <c r="AB6" s="110"/>
    </row>
    <row r="7" spans="1:28" ht="21.9" customHeight="1" x14ac:dyDescent="0.2">
      <c r="B7" s="220" t="s">
        <v>45</v>
      </c>
      <c r="C7" s="172"/>
      <c r="D7" s="172" t="s">
        <v>59</v>
      </c>
      <c r="E7" s="172"/>
      <c r="F7" s="111" t="s">
        <v>60</v>
      </c>
      <c r="G7" s="172" t="s">
        <v>61</v>
      </c>
      <c r="H7" s="172"/>
      <c r="I7" s="172" t="s">
        <v>62</v>
      </c>
      <c r="J7" s="221"/>
      <c r="K7" s="222" t="s">
        <v>63</v>
      </c>
      <c r="L7" s="222"/>
      <c r="M7" s="210" t="s">
        <v>63</v>
      </c>
      <c r="N7" s="223"/>
      <c r="O7" s="210" t="s">
        <v>63</v>
      </c>
      <c r="P7" s="211"/>
      <c r="Q7" s="108"/>
      <c r="R7" s="109"/>
      <c r="S7" s="108"/>
      <c r="T7" s="108"/>
      <c r="U7" s="108"/>
      <c r="V7" s="108"/>
      <c r="W7" s="108"/>
      <c r="X7" s="108"/>
      <c r="Y7" s="108"/>
      <c r="Z7" s="108"/>
      <c r="AA7" s="108"/>
      <c r="AB7" s="110"/>
    </row>
    <row r="8" spans="1:28" ht="21.9" customHeight="1" x14ac:dyDescent="0.2">
      <c r="B8" s="232">
        <v>236</v>
      </c>
      <c r="C8" s="233"/>
      <c r="D8" s="214"/>
      <c r="E8" s="214"/>
      <c r="F8" s="147"/>
      <c r="G8" s="215"/>
      <c r="H8" s="216"/>
      <c r="I8" s="215"/>
      <c r="J8" s="217"/>
      <c r="K8" s="218">
        <v>0</v>
      </c>
      <c r="L8" s="218"/>
      <c r="M8" s="218">
        <v>0</v>
      </c>
      <c r="N8" s="218"/>
      <c r="O8" s="218">
        <v>0</v>
      </c>
      <c r="P8" s="219"/>
      <c r="Q8" s="108"/>
      <c r="R8" s="112"/>
      <c r="S8" s="113"/>
      <c r="T8" s="113"/>
      <c r="U8" s="113"/>
      <c r="V8" s="113"/>
      <c r="W8" s="113"/>
      <c r="X8" s="113"/>
      <c r="Y8" s="113"/>
      <c r="Z8" s="113"/>
      <c r="AA8" s="113"/>
      <c r="AB8" s="114"/>
    </row>
    <row r="9" spans="1:28" ht="21.9" customHeight="1" x14ac:dyDescent="0.2">
      <c r="B9" s="101" t="s">
        <v>18</v>
      </c>
      <c r="C9" s="101"/>
      <c r="D9" s="101"/>
      <c r="E9" s="101"/>
      <c r="F9" s="101"/>
      <c r="G9" s="101"/>
      <c r="H9" s="101"/>
      <c r="I9" s="101"/>
      <c r="J9" s="101"/>
      <c r="K9" s="101"/>
      <c r="L9" s="101"/>
      <c r="M9" s="101"/>
      <c r="N9" s="101"/>
      <c r="O9" s="101"/>
      <c r="P9" s="101"/>
      <c r="Q9" s="115"/>
      <c r="R9" s="101"/>
      <c r="S9" s="101"/>
      <c r="T9" s="101"/>
      <c r="U9" s="101"/>
      <c r="V9" s="101"/>
      <c r="W9" s="101"/>
      <c r="X9" s="101"/>
      <c r="Y9" s="101"/>
      <c r="Z9" s="101"/>
      <c r="AA9" s="101"/>
      <c r="AB9" s="101"/>
    </row>
    <row r="10" spans="1:28" ht="43.5" customHeight="1" x14ac:dyDescent="0.2">
      <c r="B10" s="199"/>
      <c r="C10" s="202" t="s">
        <v>0</v>
      </c>
      <c r="D10" s="202"/>
      <c r="E10" s="202"/>
      <c r="F10" s="202"/>
      <c r="G10" s="202"/>
      <c r="H10" s="203" t="s">
        <v>1</v>
      </c>
      <c r="I10" s="204"/>
      <c r="J10" s="204"/>
      <c r="K10" s="204"/>
      <c r="L10" s="204"/>
      <c r="M10" s="204"/>
      <c r="N10" s="204"/>
      <c r="O10" s="204"/>
      <c r="P10" s="204"/>
      <c r="Q10" s="204"/>
      <c r="R10" s="204"/>
      <c r="S10" s="205"/>
      <c r="T10" s="206" t="s">
        <v>52</v>
      </c>
      <c r="U10" s="206"/>
      <c r="V10" s="206" t="s">
        <v>53</v>
      </c>
      <c r="W10" s="206"/>
      <c r="X10" s="194" t="s">
        <v>54</v>
      </c>
      <c r="Y10" s="195"/>
      <c r="Z10" s="186" t="s">
        <v>55</v>
      </c>
      <c r="AA10" s="187"/>
      <c r="AB10" s="188"/>
    </row>
    <row r="11" spans="1:28" ht="26.25" customHeight="1" x14ac:dyDescent="0.2">
      <c r="B11" s="200"/>
      <c r="C11" s="172"/>
      <c r="D11" s="172"/>
      <c r="E11" s="172"/>
      <c r="F11" s="172"/>
      <c r="G11" s="172"/>
      <c r="H11" s="172" t="s">
        <v>21</v>
      </c>
      <c r="I11" s="172"/>
      <c r="J11" s="172"/>
      <c r="K11" s="172"/>
      <c r="L11" s="172" t="s">
        <v>22</v>
      </c>
      <c r="M11" s="172"/>
      <c r="N11" s="172"/>
      <c r="O11" s="172"/>
      <c r="P11" s="172" t="s">
        <v>23</v>
      </c>
      <c r="Q11" s="172"/>
      <c r="R11" s="172"/>
      <c r="S11" s="172"/>
      <c r="T11" s="192" t="s">
        <v>66</v>
      </c>
      <c r="U11" s="192" t="s">
        <v>56</v>
      </c>
      <c r="V11" s="192" t="s">
        <v>66</v>
      </c>
      <c r="W11" s="192" t="s">
        <v>57</v>
      </c>
      <c r="X11" s="192" t="s">
        <v>66</v>
      </c>
      <c r="Y11" s="192" t="s">
        <v>58</v>
      </c>
      <c r="Z11" s="189"/>
      <c r="AA11" s="190"/>
      <c r="AB11" s="191"/>
    </row>
    <row r="12" spans="1:28" ht="26.25" customHeight="1" x14ac:dyDescent="0.2">
      <c r="B12" s="200"/>
      <c r="C12" s="171" t="s">
        <v>65</v>
      </c>
      <c r="D12" s="171" t="s">
        <v>47</v>
      </c>
      <c r="E12" s="207" t="s">
        <v>46</v>
      </c>
      <c r="F12" s="183" t="s">
        <v>48</v>
      </c>
      <c r="G12" s="171" t="s">
        <v>49</v>
      </c>
      <c r="H12" s="171" t="s">
        <v>66</v>
      </c>
      <c r="I12" s="171" t="s">
        <v>50</v>
      </c>
      <c r="J12" s="196" t="s">
        <v>48</v>
      </c>
      <c r="K12" s="171" t="s">
        <v>51</v>
      </c>
      <c r="L12" s="171" t="s">
        <v>66</v>
      </c>
      <c r="M12" s="171" t="s">
        <v>50</v>
      </c>
      <c r="N12" s="183" t="s">
        <v>48</v>
      </c>
      <c r="O12" s="171" t="s">
        <v>51</v>
      </c>
      <c r="P12" s="171" t="s">
        <v>66</v>
      </c>
      <c r="Q12" s="171" t="s">
        <v>50</v>
      </c>
      <c r="R12" s="183" t="s">
        <v>48</v>
      </c>
      <c r="S12" s="171" t="s">
        <v>51</v>
      </c>
      <c r="T12" s="192"/>
      <c r="U12" s="192"/>
      <c r="V12" s="192"/>
      <c r="W12" s="192"/>
      <c r="X12" s="192"/>
      <c r="Y12" s="192"/>
      <c r="Z12" s="189"/>
      <c r="AA12" s="190"/>
      <c r="AB12" s="191"/>
    </row>
    <row r="13" spans="1:28" ht="26.25" customHeight="1" x14ac:dyDescent="0.2">
      <c r="B13" s="200"/>
      <c r="C13" s="172"/>
      <c r="D13" s="172"/>
      <c r="E13" s="208"/>
      <c r="F13" s="184"/>
      <c r="G13" s="172"/>
      <c r="H13" s="172"/>
      <c r="I13" s="172"/>
      <c r="J13" s="197"/>
      <c r="K13" s="172"/>
      <c r="L13" s="172"/>
      <c r="M13" s="172"/>
      <c r="N13" s="184"/>
      <c r="O13" s="172"/>
      <c r="P13" s="172"/>
      <c r="Q13" s="172"/>
      <c r="R13" s="184"/>
      <c r="S13" s="172"/>
      <c r="T13" s="192"/>
      <c r="U13" s="192"/>
      <c r="V13" s="192"/>
      <c r="W13" s="192"/>
      <c r="X13" s="192"/>
      <c r="Y13" s="192"/>
      <c r="Z13" s="189"/>
      <c r="AA13" s="190"/>
      <c r="AB13" s="191"/>
    </row>
    <row r="14" spans="1:28" ht="26.25" customHeight="1" x14ac:dyDescent="0.2">
      <c r="B14" s="200"/>
      <c r="C14" s="173"/>
      <c r="D14" s="173"/>
      <c r="E14" s="209"/>
      <c r="F14" s="185"/>
      <c r="G14" s="173"/>
      <c r="H14" s="173"/>
      <c r="I14" s="173"/>
      <c r="J14" s="198"/>
      <c r="K14" s="173"/>
      <c r="L14" s="173"/>
      <c r="M14" s="173"/>
      <c r="N14" s="185"/>
      <c r="O14" s="173"/>
      <c r="P14" s="173"/>
      <c r="Q14" s="173"/>
      <c r="R14" s="185"/>
      <c r="S14" s="173"/>
      <c r="T14" s="193"/>
      <c r="U14" s="193"/>
      <c r="V14" s="193"/>
      <c r="W14" s="193"/>
      <c r="X14" s="193"/>
      <c r="Y14" s="193"/>
      <c r="Z14" s="189"/>
      <c r="AA14" s="190"/>
      <c r="AB14" s="191"/>
    </row>
    <row r="15" spans="1:28" ht="26.25" customHeight="1" thickBot="1" x14ac:dyDescent="0.25">
      <c r="B15" s="201"/>
      <c r="C15" s="116" t="s">
        <v>30</v>
      </c>
      <c r="D15" s="116" t="s">
        <v>31</v>
      </c>
      <c r="E15" s="116" t="s">
        <v>32</v>
      </c>
      <c r="F15" s="117" t="s">
        <v>33</v>
      </c>
      <c r="G15" s="118" t="s">
        <v>41</v>
      </c>
      <c r="H15" s="116" t="s">
        <v>34</v>
      </c>
      <c r="I15" s="116" t="s">
        <v>35</v>
      </c>
      <c r="J15" s="116" t="s">
        <v>36</v>
      </c>
      <c r="K15" s="119" t="s">
        <v>37</v>
      </c>
      <c r="L15" s="116" t="s">
        <v>38</v>
      </c>
      <c r="M15" s="116" t="s">
        <v>39</v>
      </c>
      <c r="N15" s="117" t="s">
        <v>40</v>
      </c>
      <c r="O15" s="119" t="s">
        <v>29</v>
      </c>
      <c r="P15" s="116" t="s">
        <v>25</v>
      </c>
      <c r="Q15" s="116" t="s">
        <v>27</v>
      </c>
      <c r="R15" s="117" t="s">
        <v>28</v>
      </c>
      <c r="S15" s="119" t="s">
        <v>26</v>
      </c>
      <c r="T15" s="58" t="s">
        <v>42</v>
      </c>
      <c r="U15" s="64" t="s">
        <v>85</v>
      </c>
      <c r="V15" s="58" t="s">
        <v>43</v>
      </c>
      <c r="W15" s="64" t="s">
        <v>84</v>
      </c>
      <c r="X15" s="58" t="s">
        <v>44</v>
      </c>
      <c r="Y15" s="64" t="s">
        <v>83</v>
      </c>
      <c r="Z15" s="174" t="s">
        <v>68</v>
      </c>
      <c r="AA15" s="175"/>
      <c r="AB15" s="176"/>
    </row>
    <row r="16" spans="1:28" ht="26.25" customHeight="1" thickTop="1" x14ac:dyDescent="0.2">
      <c r="A16" s="55">
        <v>4</v>
      </c>
      <c r="B16" s="120" t="str">
        <f t="shared" ref="B16:B24" si="0">"令和"&amp;$B$1&amp;"年"&amp;A16&amp;"月"</f>
        <v>令和8年4月</v>
      </c>
      <c r="C16" s="121">
        <f t="shared" ref="C16:C27" si="1">$D$8</f>
        <v>0</v>
      </c>
      <c r="D16" s="177">
        <f>$B$8</f>
        <v>236</v>
      </c>
      <c r="E16" s="122">
        <v>95</v>
      </c>
      <c r="F16" s="88"/>
      <c r="G16" s="123">
        <f t="shared" ref="G16:G27" si="2">ROUNDDOWN(C16*(185-E16)*0.01*$D$16-F16,0)</f>
        <v>0</v>
      </c>
      <c r="H16" s="78"/>
      <c r="I16" s="78"/>
      <c r="J16" s="78"/>
      <c r="K16" s="81"/>
      <c r="L16" s="124">
        <f>$G$8</f>
        <v>0</v>
      </c>
      <c r="M16" s="125">
        <v>10000</v>
      </c>
      <c r="N16" s="89"/>
      <c r="O16" s="124">
        <f t="shared" ref="O16:O27" si="3">ROUNDDOWN(L16*M16-N16,0)</f>
        <v>0</v>
      </c>
      <c r="P16" s="124">
        <f>$I$8</f>
        <v>0</v>
      </c>
      <c r="Q16" s="125">
        <v>10100</v>
      </c>
      <c r="R16" s="89"/>
      <c r="S16" s="124">
        <f t="shared" ref="S16:S27" si="4">ROUNDDOWN(P16*Q16-R16,0)</f>
        <v>0</v>
      </c>
      <c r="T16" s="77"/>
      <c r="U16" s="78"/>
      <c r="V16" s="77"/>
      <c r="W16" s="78"/>
      <c r="X16" s="77"/>
      <c r="Y16" s="78"/>
      <c r="Z16" s="180">
        <f>ROUNDDOWN(G16+K16+O16+S16+U16+W16+Y16,0)</f>
        <v>0</v>
      </c>
      <c r="AA16" s="181"/>
      <c r="AB16" s="182"/>
    </row>
    <row r="17" spans="1:28" ht="26.25" customHeight="1" x14ac:dyDescent="0.2">
      <c r="A17" s="55">
        <v>5</v>
      </c>
      <c r="B17" s="126" t="str">
        <f t="shared" si="0"/>
        <v>令和8年5月</v>
      </c>
      <c r="C17" s="127">
        <f t="shared" si="1"/>
        <v>0</v>
      </c>
      <c r="D17" s="178"/>
      <c r="E17" s="128">
        <f>E$16</f>
        <v>95</v>
      </c>
      <c r="F17" s="75"/>
      <c r="G17" s="129">
        <f t="shared" si="2"/>
        <v>0</v>
      </c>
      <c r="H17" s="60"/>
      <c r="I17" s="60"/>
      <c r="J17" s="60"/>
      <c r="K17" s="82"/>
      <c r="L17" s="130">
        <f t="shared" ref="L17:L27" si="5">$G$8</f>
        <v>0</v>
      </c>
      <c r="M17" s="131">
        <v>10500</v>
      </c>
      <c r="N17" s="76"/>
      <c r="O17" s="130">
        <f t="shared" si="3"/>
        <v>0</v>
      </c>
      <c r="P17" s="130">
        <f t="shared" ref="P17:P27" si="6">$I$8</f>
        <v>0</v>
      </c>
      <c r="Q17" s="131">
        <v>13400</v>
      </c>
      <c r="R17" s="76"/>
      <c r="S17" s="130">
        <f t="shared" si="4"/>
        <v>0</v>
      </c>
      <c r="T17" s="61"/>
      <c r="U17" s="60"/>
      <c r="V17" s="61"/>
      <c r="W17" s="60"/>
      <c r="X17" s="61"/>
      <c r="Y17" s="59"/>
      <c r="Z17" s="162">
        <f t="shared" ref="Z17:Z27" si="7">ROUNDDOWN(G17+K17+O17+S17+U17+W17+Y17,0)</f>
        <v>0</v>
      </c>
      <c r="AA17" s="163"/>
      <c r="AB17" s="164"/>
    </row>
    <row r="18" spans="1:28" ht="26.25" customHeight="1" x14ac:dyDescent="0.2">
      <c r="A18" s="55">
        <v>6</v>
      </c>
      <c r="B18" s="126" t="str">
        <f t="shared" si="0"/>
        <v>令和8年6月</v>
      </c>
      <c r="C18" s="127">
        <f t="shared" si="1"/>
        <v>0</v>
      </c>
      <c r="D18" s="178"/>
      <c r="E18" s="128">
        <f t="shared" ref="E18:E26" si="8">E$16</f>
        <v>95</v>
      </c>
      <c r="F18" s="75"/>
      <c r="G18" s="129">
        <f t="shared" si="2"/>
        <v>0</v>
      </c>
      <c r="H18" s="79"/>
      <c r="I18" s="79"/>
      <c r="J18" s="79"/>
      <c r="K18" s="83"/>
      <c r="L18" s="130">
        <f t="shared" si="5"/>
        <v>0</v>
      </c>
      <c r="M18" s="131">
        <v>14200</v>
      </c>
      <c r="N18" s="76"/>
      <c r="O18" s="130">
        <f t="shared" si="3"/>
        <v>0</v>
      </c>
      <c r="P18" s="130">
        <f t="shared" si="6"/>
        <v>0</v>
      </c>
      <c r="Q18" s="131">
        <v>12500</v>
      </c>
      <c r="R18" s="76"/>
      <c r="S18" s="130">
        <f t="shared" si="4"/>
        <v>0</v>
      </c>
      <c r="T18" s="61"/>
      <c r="U18" s="60"/>
      <c r="V18" s="61"/>
      <c r="W18" s="60"/>
      <c r="X18" s="61"/>
      <c r="Y18" s="59"/>
      <c r="Z18" s="162">
        <f t="shared" si="7"/>
        <v>0</v>
      </c>
      <c r="AA18" s="163"/>
      <c r="AB18" s="164"/>
    </row>
    <row r="19" spans="1:28" ht="26.25" customHeight="1" x14ac:dyDescent="0.2">
      <c r="A19" s="55">
        <v>7</v>
      </c>
      <c r="B19" s="126" t="str">
        <f t="shared" si="0"/>
        <v>令和8年7月</v>
      </c>
      <c r="C19" s="127">
        <f t="shared" si="1"/>
        <v>0</v>
      </c>
      <c r="D19" s="178"/>
      <c r="E19" s="128">
        <f t="shared" si="8"/>
        <v>95</v>
      </c>
      <c r="F19" s="75"/>
      <c r="G19" s="129">
        <f t="shared" si="2"/>
        <v>0</v>
      </c>
      <c r="H19" s="130">
        <f>$F$8</f>
        <v>0</v>
      </c>
      <c r="I19" s="145">
        <v>5300</v>
      </c>
      <c r="J19" s="76"/>
      <c r="K19" s="130">
        <f>ROUNDDOWN(H19*I19-J19,0)</f>
        <v>0</v>
      </c>
      <c r="L19" s="130">
        <f t="shared" si="5"/>
        <v>0</v>
      </c>
      <c r="M19" s="131">
        <v>6400</v>
      </c>
      <c r="N19" s="76"/>
      <c r="O19" s="130">
        <f t="shared" si="3"/>
        <v>0</v>
      </c>
      <c r="P19" s="130">
        <f t="shared" si="6"/>
        <v>0</v>
      </c>
      <c r="Q19" s="131">
        <v>10400</v>
      </c>
      <c r="R19" s="76"/>
      <c r="S19" s="130">
        <f t="shared" si="4"/>
        <v>0</v>
      </c>
      <c r="T19" s="61"/>
      <c r="U19" s="60"/>
      <c r="V19" s="61"/>
      <c r="W19" s="60"/>
      <c r="X19" s="61"/>
      <c r="Y19" s="59"/>
      <c r="Z19" s="162">
        <f t="shared" si="7"/>
        <v>0</v>
      </c>
      <c r="AA19" s="163"/>
      <c r="AB19" s="164"/>
    </row>
    <row r="20" spans="1:28" ht="26.25" customHeight="1" x14ac:dyDescent="0.2">
      <c r="A20" s="55">
        <v>8</v>
      </c>
      <c r="B20" s="126" t="str">
        <f t="shared" si="0"/>
        <v>令和8年8月</v>
      </c>
      <c r="C20" s="127">
        <f t="shared" si="1"/>
        <v>0</v>
      </c>
      <c r="D20" s="178"/>
      <c r="E20" s="128">
        <f t="shared" si="8"/>
        <v>95</v>
      </c>
      <c r="F20" s="75"/>
      <c r="G20" s="129">
        <f t="shared" si="2"/>
        <v>0</v>
      </c>
      <c r="H20" s="132">
        <f>$F$8</f>
        <v>0</v>
      </c>
      <c r="I20" s="131">
        <v>4600</v>
      </c>
      <c r="J20" s="76"/>
      <c r="K20" s="132">
        <f>ROUNDDOWN(H20*I20-J20,0)</f>
        <v>0</v>
      </c>
      <c r="L20" s="130">
        <f t="shared" si="5"/>
        <v>0</v>
      </c>
      <c r="M20" s="131">
        <v>5600</v>
      </c>
      <c r="N20" s="76"/>
      <c r="O20" s="130">
        <f t="shared" si="3"/>
        <v>0</v>
      </c>
      <c r="P20" s="130">
        <f t="shared" si="6"/>
        <v>0</v>
      </c>
      <c r="Q20" s="131">
        <v>8500</v>
      </c>
      <c r="R20" s="76"/>
      <c r="S20" s="130">
        <f t="shared" si="4"/>
        <v>0</v>
      </c>
      <c r="T20" s="61"/>
      <c r="U20" s="60"/>
      <c r="V20" s="61"/>
      <c r="W20" s="60"/>
      <c r="X20" s="61"/>
      <c r="Y20" s="59"/>
      <c r="Z20" s="162">
        <f t="shared" si="7"/>
        <v>0</v>
      </c>
      <c r="AA20" s="163"/>
      <c r="AB20" s="164"/>
    </row>
    <row r="21" spans="1:28" ht="26.25" customHeight="1" x14ac:dyDescent="0.2">
      <c r="A21" s="55">
        <v>9</v>
      </c>
      <c r="B21" s="126" t="str">
        <f t="shared" si="0"/>
        <v>令和8年9月</v>
      </c>
      <c r="C21" s="127">
        <f t="shared" si="1"/>
        <v>0</v>
      </c>
      <c r="D21" s="178"/>
      <c r="E21" s="128">
        <f t="shared" si="8"/>
        <v>95</v>
      </c>
      <c r="F21" s="75"/>
      <c r="G21" s="129">
        <f t="shared" si="2"/>
        <v>0</v>
      </c>
      <c r="H21" s="133">
        <f>$F$8</f>
        <v>0</v>
      </c>
      <c r="I21" s="134">
        <v>3400</v>
      </c>
      <c r="J21" s="76"/>
      <c r="K21" s="133">
        <f>ROUNDDOWN(H21*I21-J21,0)</f>
        <v>0</v>
      </c>
      <c r="L21" s="130">
        <f t="shared" si="5"/>
        <v>0</v>
      </c>
      <c r="M21" s="131">
        <v>4500</v>
      </c>
      <c r="N21" s="76"/>
      <c r="O21" s="130">
        <f t="shared" si="3"/>
        <v>0</v>
      </c>
      <c r="P21" s="130">
        <f t="shared" si="6"/>
        <v>0</v>
      </c>
      <c r="Q21" s="131">
        <v>7900</v>
      </c>
      <c r="R21" s="76"/>
      <c r="S21" s="130">
        <f t="shared" si="4"/>
        <v>0</v>
      </c>
      <c r="T21" s="61"/>
      <c r="U21" s="60"/>
      <c r="V21" s="61"/>
      <c r="W21" s="60"/>
      <c r="X21" s="61"/>
      <c r="Y21" s="59"/>
      <c r="Z21" s="162">
        <f t="shared" si="7"/>
        <v>0</v>
      </c>
      <c r="AA21" s="163"/>
      <c r="AB21" s="164"/>
    </row>
    <row r="22" spans="1:28" ht="26.25" customHeight="1" x14ac:dyDescent="0.2">
      <c r="A22" s="55">
        <v>10</v>
      </c>
      <c r="B22" s="126" t="str">
        <f t="shared" si="0"/>
        <v>令和8年10月</v>
      </c>
      <c r="C22" s="127">
        <f t="shared" si="1"/>
        <v>0</v>
      </c>
      <c r="D22" s="178"/>
      <c r="E22" s="128">
        <f t="shared" si="8"/>
        <v>95</v>
      </c>
      <c r="F22" s="75"/>
      <c r="G22" s="129">
        <f t="shared" si="2"/>
        <v>0</v>
      </c>
      <c r="H22" s="80"/>
      <c r="I22" s="80"/>
      <c r="J22" s="80"/>
      <c r="K22" s="84"/>
      <c r="L22" s="130">
        <f t="shared" si="5"/>
        <v>0</v>
      </c>
      <c r="M22" s="131">
        <v>9400</v>
      </c>
      <c r="N22" s="76"/>
      <c r="O22" s="130">
        <f t="shared" si="3"/>
        <v>0</v>
      </c>
      <c r="P22" s="130">
        <f t="shared" si="6"/>
        <v>0</v>
      </c>
      <c r="Q22" s="131">
        <v>7900</v>
      </c>
      <c r="R22" s="76"/>
      <c r="S22" s="130">
        <f t="shared" si="4"/>
        <v>0</v>
      </c>
      <c r="T22" s="61"/>
      <c r="U22" s="60"/>
      <c r="V22" s="61"/>
      <c r="W22" s="60"/>
      <c r="X22" s="61"/>
      <c r="Y22" s="59"/>
      <c r="Z22" s="162">
        <f t="shared" si="7"/>
        <v>0</v>
      </c>
      <c r="AA22" s="163"/>
      <c r="AB22" s="164"/>
    </row>
    <row r="23" spans="1:28" ht="26.25" customHeight="1" x14ac:dyDescent="0.2">
      <c r="A23" s="55">
        <v>11</v>
      </c>
      <c r="B23" s="126" t="str">
        <f t="shared" si="0"/>
        <v>令和8年11月</v>
      </c>
      <c r="C23" s="127">
        <f t="shared" si="1"/>
        <v>0</v>
      </c>
      <c r="D23" s="178"/>
      <c r="E23" s="128">
        <f t="shared" si="8"/>
        <v>95</v>
      </c>
      <c r="F23" s="75"/>
      <c r="G23" s="129">
        <f t="shared" si="2"/>
        <v>0</v>
      </c>
      <c r="H23" s="59"/>
      <c r="I23" s="59"/>
      <c r="J23" s="59"/>
      <c r="K23" s="85"/>
      <c r="L23" s="130">
        <f t="shared" si="5"/>
        <v>0</v>
      </c>
      <c r="M23" s="131">
        <v>9600</v>
      </c>
      <c r="N23" s="76"/>
      <c r="O23" s="130">
        <f t="shared" si="3"/>
        <v>0</v>
      </c>
      <c r="P23" s="130">
        <f t="shared" si="6"/>
        <v>0</v>
      </c>
      <c r="Q23" s="131">
        <v>9000</v>
      </c>
      <c r="R23" s="76"/>
      <c r="S23" s="130">
        <f t="shared" si="4"/>
        <v>0</v>
      </c>
      <c r="T23" s="61"/>
      <c r="U23" s="60"/>
      <c r="V23" s="61"/>
      <c r="W23" s="60"/>
      <c r="X23" s="61"/>
      <c r="Y23" s="59"/>
      <c r="Z23" s="162">
        <f t="shared" si="7"/>
        <v>0</v>
      </c>
      <c r="AA23" s="163"/>
      <c r="AB23" s="164"/>
    </row>
    <row r="24" spans="1:28" ht="26.25" customHeight="1" x14ac:dyDescent="0.2">
      <c r="A24" s="55">
        <v>12</v>
      </c>
      <c r="B24" s="126" t="str">
        <f t="shared" si="0"/>
        <v>令和8年12月</v>
      </c>
      <c r="C24" s="127">
        <f t="shared" si="1"/>
        <v>0</v>
      </c>
      <c r="D24" s="178"/>
      <c r="E24" s="128">
        <f t="shared" si="8"/>
        <v>95</v>
      </c>
      <c r="F24" s="75"/>
      <c r="G24" s="129">
        <f t="shared" si="2"/>
        <v>0</v>
      </c>
      <c r="H24" s="60"/>
      <c r="I24" s="60"/>
      <c r="J24" s="60"/>
      <c r="K24" s="82"/>
      <c r="L24" s="130">
        <f t="shared" si="5"/>
        <v>0</v>
      </c>
      <c r="M24" s="131">
        <v>8600</v>
      </c>
      <c r="N24" s="76"/>
      <c r="O24" s="130">
        <f t="shared" si="3"/>
        <v>0</v>
      </c>
      <c r="P24" s="130">
        <f t="shared" si="6"/>
        <v>0</v>
      </c>
      <c r="Q24" s="131">
        <v>7700</v>
      </c>
      <c r="R24" s="76"/>
      <c r="S24" s="130">
        <f t="shared" si="4"/>
        <v>0</v>
      </c>
      <c r="T24" s="61"/>
      <c r="U24" s="60"/>
      <c r="V24" s="61"/>
      <c r="W24" s="60"/>
      <c r="X24" s="61"/>
      <c r="Y24" s="59"/>
      <c r="Z24" s="162">
        <f t="shared" si="7"/>
        <v>0</v>
      </c>
      <c r="AA24" s="163"/>
      <c r="AB24" s="164"/>
    </row>
    <row r="25" spans="1:28" ht="26.25" customHeight="1" x14ac:dyDescent="0.2">
      <c r="A25" s="55">
        <v>1</v>
      </c>
      <c r="B25" s="126" t="str">
        <f>"令和"&amp;$B$1+1&amp;"年"&amp;A25&amp;"月"</f>
        <v>令和9年1月</v>
      </c>
      <c r="C25" s="127">
        <f t="shared" si="1"/>
        <v>0</v>
      </c>
      <c r="D25" s="178"/>
      <c r="E25" s="128">
        <f t="shared" si="8"/>
        <v>95</v>
      </c>
      <c r="F25" s="75"/>
      <c r="G25" s="129">
        <f t="shared" si="2"/>
        <v>0</v>
      </c>
      <c r="H25" s="60"/>
      <c r="I25" s="60"/>
      <c r="J25" s="60"/>
      <c r="K25" s="82"/>
      <c r="L25" s="130">
        <f t="shared" si="5"/>
        <v>0</v>
      </c>
      <c r="M25" s="131">
        <v>8100</v>
      </c>
      <c r="N25" s="76"/>
      <c r="O25" s="130">
        <f t="shared" si="3"/>
        <v>0</v>
      </c>
      <c r="P25" s="130">
        <f t="shared" si="6"/>
        <v>0</v>
      </c>
      <c r="Q25" s="131">
        <v>8000</v>
      </c>
      <c r="R25" s="76"/>
      <c r="S25" s="130">
        <f t="shared" si="4"/>
        <v>0</v>
      </c>
      <c r="T25" s="61"/>
      <c r="U25" s="60"/>
      <c r="V25" s="61"/>
      <c r="W25" s="60"/>
      <c r="X25" s="61"/>
      <c r="Y25" s="59"/>
      <c r="Z25" s="162">
        <f t="shared" si="7"/>
        <v>0</v>
      </c>
      <c r="AA25" s="163"/>
      <c r="AB25" s="164"/>
    </row>
    <row r="26" spans="1:28" ht="26.25" customHeight="1" x14ac:dyDescent="0.2">
      <c r="A26" s="55">
        <v>2</v>
      </c>
      <c r="B26" s="126" t="str">
        <f>"令和"&amp;$B$1+1&amp;"年"&amp;A26&amp;"月"</f>
        <v>令和9年2月</v>
      </c>
      <c r="C26" s="127">
        <f t="shared" si="1"/>
        <v>0</v>
      </c>
      <c r="D26" s="178"/>
      <c r="E26" s="128">
        <f t="shared" si="8"/>
        <v>95</v>
      </c>
      <c r="F26" s="75"/>
      <c r="G26" s="129">
        <f t="shared" si="2"/>
        <v>0</v>
      </c>
      <c r="H26" s="60"/>
      <c r="I26" s="60"/>
      <c r="J26" s="60"/>
      <c r="K26" s="82"/>
      <c r="L26" s="130">
        <f t="shared" si="5"/>
        <v>0</v>
      </c>
      <c r="M26" s="131">
        <v>8600</v>
      </c>
      <c r="N26" s="76"/>
      <c r="O26" s="130">
        <f t="shared" si="3"/>
        <v>0</v>
      </c>
      <c r="P26" s="130">
        <f t="shared" si="6"/>
        <v>0</v>
      </c>
      <c r="Q26" s="131">
        <v>7200</v>
      </c>
      <c r="R26" s="76"/>
      <c r="S26" s="130">
        <f t="shared" si="4"/>
        <v>0</v>
      </c>
      <c r="T26" s="61"/>
      <c r="U26" s="60"/>
      <c r="V26" s="61"/>
      <c r="W26" s="60"/>
      <c r="X26" s="61"/>
      <c r="Y26" s="59"/>
      <c r="Z26" s="162">
        <f t="shared" si="7"/>
        <v>0</v>
      </c>
      <c r="AA26" s="163"/>
      <c r="AB26" s="164"/>
    </row>
    <row r="27" spans="1:28" ht="26.25" customHeight="1" thickBot="1" x14ac:dyDescent="0.25">
      <c r="A27" s="55">
        <v>3</v>
      </c>
      <c r="B27" s="135" t="str">
        <f>"令和"&amp;$B$1+1&amp;"年"&amp;A27&amp;"月"</f>
        <v>令和9年3月</v>
      </c>
      <c r="C27" s="136">
        <f t="shared" si="1"/>
        <v>0</v>
      </c>
      <c r="D27" s="179"/>
      <c r="E27" s="137">
        <f>E$16</f>
        <v>95</v>
      </c>
      <c r="F27" s="90"/>
      <c r="G27" s="138">
        <f t="shared" si="2"/>
        <v>0</v>
      </c>
      <c r="H27" s="63"/>
      <c r="I27" s="63"/>
      <c r="J27" s="63"/>
      <c r="K27" s="91"/>
      <c r="L27" s="139">
        <f t="shared" si="5"/>
        <v>0</v>
      </c>
      <c r="M27" s="140">
        <v>10100</v>
      </c>
      <c r="N27" s="92"/>
      <c r="O27" s="139">
        <f t="shared" si="3"/>
        <v>0</v>
      </c>
      <c r="P27" s="139">
        <f t="shared" si="6"/>
        <v>0</v>
      </c>
      <c r="Q27" s="140">
        <v>9700</v>
      </c>
      <c r="R27" s="92"/>
      <c r="S27" s="139">
        <f t="shared" si="4"/>
        <v>0</v>
      </c>
      <c r="T27" s="62"/>
      <c r="U27" s="63"/>
      <c r="V27" s="62"/>
      <c r="W27" s="63"/>
      <c r="X27" s="62"/>
      <c r="Y27" s="93"/>
      <c r="Z27" s="165">
        <f t="shared" si="7"/>
        <v>0</v>
      </c>
      <c r="AA27" s="166"/>
      <c r="AB27" s="167"/>
    </row>
    <row r="28" spans="1:28" ht="26.25" customHeight="1" thickTop="1" x14ac:dyDescent="0.2">
      <c r="B28" s="141" t="s">
        <v>2</v>
      </c>
      <c r="C28" s="142"/>
      <c r="D28" s="142"/>
      <c r="E28" s="142"/>
      <c r="F28" s="142"/>
      <c r="G28" s="142"/>
      <c r="H28" s="142"/>
      <c r="I28" s="143">
        <f>SUM(I16:I27)</f>
        <v>13300</v>
      </c>
      <c r="J28" s="143"/>
      <c r="K28" s="142"/>
      <c r="L28" s="142"/>
      <c r="M28" s="144">
        <f>SUM(M16:M27)</f>
        <v>105600</v>
      </c>
      <c r="N28" s="143"/>
      <c r="O28" s="142"/>
      <c r="P28" s="142"/>
      <c r="Q28" s="143">
        <f>SUM(Q16:Q27)</f>
        <v>112300</v>
      </c>
      <c r="R28" s="143"/>
      <c r="S28" s="142"/>
      <c r="T28" s="86"/>
      <c r="U28" s="86"/>
      <c r="V28" s="86"/>
      <c r="W28" s="86"/>
      <c r="X28" s="87"/>
      <c r="Y28" s="86"/>
      <c r="Z28" s="168">
        <f>SUM(Z16:AB27)</f>
        <v>0</v>
      </c>
      <c r="AA28" s="169"/>
      <c r="AB28" s="170"/>
    </row>
    <row r="29" spans="1:28" ht="21.9" customHeight="1" x14ac:dyDescent="0.2">
      <c r="B29" s="101" t="s">
        <v>19</v>
      </c>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row>
    <row r="30" spans="1:28" ht="21.9" customHeight="1" x14ac:dyDescent="0.2">
      <c r="B30" s="65"/>
      <c r="C30" s="66"/>
      <c r="D30" s="66"/>
      <c r="E30" s="66"/>
      <c r="F30" s="66"/>
      <c r="G30" s="66"/>
      <c r="H30" s="66"/>
      <c r="I30" s="66"/>
      <c r="J30" s="66"/>
      <c r="K30" s="66"/>
      <c r="L30" s="66"/>
      <c r="M30" s="67"/>
      <c r="N30" s="67"/>
      <c r="O30" s="66"/>
      <c r="P30" s="66"/>
      <c r="Q30" s="66"/>
      <c r="R30" s="66"/>
      <c r="S30" s="66"/>
      <c r="T30" s="66"/>
      <c r="U30" s="66"/>
      <c r="V30" s="66"/>
      <c r="W30" s="66"/>
      <c r="X30" s="66"/>
      <c r="Y30" s="66"/>
      <c r="Z30" s="66"/>
      <c r="AA30" s="66"/>
      <c r="AB30" s="68"/>
    </row>
    <row r="31" spans="1:28" ht="21.9" customHeight="1" x14ac:dyDescent="0.2">
      <c r="B31" s="69"/>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1"/>
    </row>
    <row r="32" spans="1:28" ht="21.9" customHeight="1" x14ac:dyDescent="0.2">
      <c r="B32" s="69"/>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1"/>
    </row>
    <row r="33" spans="2:28" ht="21.9" customHeight="1" x14ac:dyDescent="0.2">
      <c r="B33" s="69"/>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1"/>
    </row>
    <row r="34" spans="2:28" ht="21.9" customHeight="1" x14ac:dyDescent="0.2">
      <c r="B34" s="69"/>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1"/>
    </row>
    <row r="35" spans="2:28" ht="21.9" customHeight="1" x14ac:dyDescent="0.2">
      <c r="B35" s="69"/>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1"/>
    </row>
    <row r="36" spans="2:28" ht="21.9" customHeight="1" x14ac:dyDescent="0.2">
      <c r="B36" s="72"/>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4"/>
    </row>
    <row r="37" spans="2:28" ht="21.9" customHeight="1" x14ac:dyDescent="0.2"/>
  </sheetData>
  <sheetProtection sheet="1" selectLockedCells="1"/>
  <mergeCells count="68">
    <mergeCell ref="O4:P6"/>
    <mergeCell ref="B4:C6"/>
    <mergeCell ref="D4:E6"/>
    <mergeCell ref="F4:J6"/>
    <mergeCell ref="K4:L6"/>
    <mergeCell ref="M4:N6"/>
    <mergeCell ref="O7:P7"/>
    <mergeCell ref="B8:C8"/>
    <mergeCell ref="D8:E8"/>
    <mergeCell ref="G8:H8"/>
    <mergeCell ref="I8:J8"/>
    <mergeCell ref="K8:L8"/>
    <mergeCell ref="M8:N8"/>
    <mergeCell ref="O8:P8"/>
    <mergeCell ref="B7:C7"/>
    <mergeCell ref="D7:E7"/>
    <mergeCell ref="G7:H7"/>
    <mergeCell ref="I7:J7"/>
    <mergeCell ref="K7:L7"/>
    <mergeCell ref="M7:N7"/>
    <mergeCell ref="B10:B15"/>
    <mergeCell ref="C10:G11"/>
    <mergeCell ref="H10:S10"/>
    <mergeCell ref="T10:U10"/>
    <mergeCell ref="V10:W10"/>
    <mergeCell ref="C12:C14"/>
    <mergeCell ref="D12:D14"/>
    <mergeCell ref="E12:E14"/>
    <mergeCell ref="F12:F14"/>
    <mergeCell ref="G12:G14"/>
    <mergeCell ref="L12:L14"/>
    <mergeCell ref="Z10:AB14"/>
    <mergeCell ref="H11:K11"/>
    <mergeCell ref="L11:O11"/>
    <mergeCell ref="P11:S11"/>
    <mergeCell ref="T11:T14"/>
    <mergeCell ref="U11:U14"/>
    <mergeCell ref="V11:V14"/>
    <mergeCell ref="W11:W14"/>
    <mergeCell ref="X11:X14"/>
    <mergeCell ref="Y11:Y14"/>
    <mergeCell ref="X10:Y10"/>
    <mergeCell ref="R12:R14"/>
    <mergeCell ref="H12:H14"/>
    <mergeCell ref="I12:I14"/>
    <mergeCell ref="J12:J14"/>
    <mergeCell ref="K12:K14"/>
    <mergeCell ref="Z28:AB28"/>
    <mergeCell ref="S12:S14"/>
    <mergeCell ref="Z15:AB15"/>
    <mergeCell ref="D16:D27"/>
    <mergeCell ref="Z16:AB16"/>
    <mergeCell ref="Z17:AB17"/>
    <mergeCell ref="Z18:AB18"/>
    <mergeCell ref="Z19:AB19"/>
    <mergeCell ref="Z20:AB20"/>
    <mergeCell ref="Z21:AB21"/>
    <mergeCell ref="Z22:AB22"/>
    <mergeCell ref="M12:M14"/>
    <mergeCell ref="N12:N14"/>
    <mergeCell ref="O12:O14"/>
    <mergeCell ref="P12:P14"/>
    <mergeCell ref="Q12:Q14"/>
    <mergeCell ref="Z23:AB23"/>
    <mergeCell ref="Z24:AB24"/>
    <mergeCell ref="Z25:AB25"/>
    <mergeCell ref="Z26:AB26"/>
    <mergeCell ref="Z27:AB27"/>
  </mergeCells>
  <phoneticPr fontId="3"/>
  <printOptions horizontalCentered="1" verticalCentered="1"/>
  <pageMargins left="0.78740157480314965" right="0.78740157480314965" top="0.59055118110236227" bottom="0.19685039370078741" header="0.39370078740157483" footer="0"/>
  <pageSetup paperSize="9" scale="48" orientation="landscape" r:id="rId1"/>
  <headerFooter alignWithMargins="0">
    <oddHeader>&amp;R(様式9)</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
  <sheetViews>
    <sheetView showZeros="0" view="pageBreakPreview" zoomScale="55" zoomScaleNormal="70" zoomScaleSheetLayoutView="55" workbookViewId="0"/>
  </sheetViews>
  <sheetFormatPr defaultColWidth="9" defaultRowHeight="13.2" x14ac:dyDescent="0.2"/>
  <cols>
    <col min="1" max="1" width="4.21875" style="54" bestFit="1" customWidth="1"/>
    <col min="2" max="2" width="12.6640625" style="54" customWidth="1"/>
    <col min="3" max="4" width="8.6640625" style="54" customWidth="1"/>
    <col min="5" max="5" width="4.6640625" style="54" customWidth="1"/>
    <col min="6" max="6" width="8.6640625" style="54" customWidth="1"/>
    <col min="7" max="7" width="12.6640625" style="54" customWidth="1"/>
    <col min="8" max="8" width="7.77734375" style="54" customWidth="1"/>
    <col min="9" max="9" width="10.6640625" style="54" customWidth="1"/>
    <col min="10" max="10" width="8.6640625" style="54" customWidth="1"/>
    <col min="11" max="11" width="12.6640625" style="54" customWidth="1"/>
    <col min="12" max="12" width="7.77734375" style="54" customWidth="1"/>
    <col min="13" max="13" width="10.6640625" style="54" customWidth="1"/>
    <col min="14" max="14" width="8.6640625" style="54" customWidth="1"/>
    <col min="15" max="15" width="12.6640625" style="54" customWidth="1"/>
    <col min="16" max="16" width="7.77734375" style="54" customWidth="1"/>
    <col min="17" max="19" width="12.6640625" style="54" customWidth="1"/>
    <col min="20" max="20" width="7.77734375" style="54" customWidth="1"/>
    <col min="21" max="21" width="10.6640625" style="54" customWidth="1"/>
    <col min="22" max="22" width="7.77734375" style="54" customWidth="1"/>
    <col min="23" max="23" width="10.6640625" style="54" customWidth="1"/>
    <col min="24" max="24" width="7.77734375" style="54" customWidth="1"/>
    <col min="25" max="25" width="14.33203125" style="54" bestFit="1" customWidth="1"/>
    <col min="26" max="28" width="6.6640625" style="54" customWidth="1"/>
    <col min="29" max="16384" width="9" style="54"/>
  </cols>
  <sheetData>
    <row r="1" spans="1:28" x14ac:dyDescent="0.2">
      <c r="B1" s="55">
        <v>8</v>
      </c>
      <c r="C1" s="56" t="s">
        <v>3</v>
      </c>
      <c r="T1" s="57"/>
      <c r="U1" s="57"/>
      <c r="V1" s="57"/>
      <c r="W1" s="57"/>
      <c r="X1" s="57"/>
      <c r="Y1" s="57"/>
      <c r="Z1" s="57"/>
      <c r="AA1" s="57"/>
    </row>
    <row r="2" spans="1:28" ht="21.9" customHeight="1" x14ac:dyDescent="0.2">
      <c r="B2" s="103" t="s">
        <v>73</v>
      </c>
      <c r="C2" s="101"/>
      <c r="D2" s="101"/>
      <c r="E2" s="101"/>
      <c r="F2" s="101"/>
      <c r="G2" s="101"/>
      <c r="H2" s="101"/>
      <c r="I2" s="101"/>
      <c r="J2" s="101"/>
      <c r="K2" s="101"/>
      <c r="L2" s="101"/>
      <c r="M2" s="101"/>
      <c r="N2" s="101"/>
      <c r="O2" s="101"/>
      <c r="P2" s="101"/>
      <c r="Q2" s="101"/>
      <c r="R2" s="101"/>
      <c r="S2" s="101"/>
      <c r="T2" s="102"/>
      <c r="U2" s="102"/>
      <c r="V2" s="102"/>
      <c r="W2" s="102"/>
      <c r="X2" s="102"/>
      <c r="Y2" s="102"/>
      <c r="Z2" s="102"/>
      <c r="AA2" s="102"/>
      <c r="AB2" s="101"/>
    </row>
    <row r="3" spans="1:28" ht="21.9" customHeight="1" x14ac:dyDescent="0.2">
      <c r="B3" s="101"/>
      <c r="C3" s="101"/>
      <c r="D3" s="101"/>
      <c r="E3" s="101"/>
      <c r="F3" s="101"/>
      <c r="G3" s="101"/>
      <c r="H3" s="101"/>
      <c r="I3" s="101"/>
      <c r="J3" s="101"/>
      <c r="K3" s="101"/>
      <c r="L3" s="101"/>
      <c r="M3" s="101"/>
      <c r="N3" s="101"/>
      <c r="O3" s="101"/>
      <c r="P3" s="101"/>
      <c r="Q3" s="101"/>
      <c r="R3" s="101"/>
      <c r="S3" s="101"/>
      <c r="T3" s="102"/>
      <c r="U3" s="102"/>
      <c r="V3" s="102"/>
      <c r="W3" s="102"/>
      <c r="X3" s="102"/>
      <c r="Y3" s="102"/>
      <c r="Z3" s="102"/>
      <c r="AA3" s="102"/>
      <c r="AB3" s="102"/>
    </row>
    <row r="4" spans="1:28" ht="21.9" customHeight="1" x14ac:dyDescent="0.2">
      <c r="B4" s="228" t="s">
        <v>13</v>
      </c>
      <c r="C4" s="202"/>
      <c r="D4" s="229" t="s">
        <v>20</v>
      </c>
      <c r="E4" s="202"/>
      <c r="F4" s="186" t="s">
        <v>64</v>
      </c>
      <c r="G4" s="187"/>
      <c r="H4" s="187"/>
      <c r="I4" s="187"/>
      <c r="J4" s="187"/>
      <c r="K4" s="206" t="s">
        <v>14</v>
      </c>
      <c r="L4" s="206"/>
      <c r="M4" s="224" t="s">
        <v>24</v>
      </c>
      <c r="N4" s="224"/>
      <c r="O4" s="224" t="s">
        <v>15</v>
      </c>
      <c r="P4" s="225"/>
      <c r="Q4" s="104"/>
      <c r="R4" s="105" t="s">
        <v>16</v>
      </c>
      <c r="S4" s="106"/>
      <c r="T4" s="106"/>
      <c r="U4" s="106"/>
      <c r="V4" s="106"/>
      <c r="W4" s="106"/>
      <c r="X4" s="106"/>
      <c r="Y4" s="106"/>
      <c r="Z4" s="106"/>
      <c r="AA4" s="106"/>
      <c r="AB4" s="107"/>
    </row>
    <row r="5" spans="1:28" ht="21.9" customHeight="1" x14ac:dyDescent="0.2">
      <c r="B5" s="220"/>
      <c r="C5" s="172"/>
      <c r="D5" s="172"/>
      <c r="E5" s="172"/>
      <c r="F5" s="189"/>
      <c r="G5" s="190"/>
      <c r="H5" s="190"/>
      <c r="I5" s="190"/>
      <c r="J5" s="190"/>
      <c r="K5" s="222"/>
      <c r="L5" s="222"/>
      <c r="M5" s="226"/>
      <c r="N5" s="226"/>
      <c r="O5" s="226"/>
      <c r="P5" s="227"/>
      <c r="Q5" s="108"/>
      <c r="R5" s="109" t="s">
        <v>17</v>
      </c>
      <c r="S5" s="108"/>
      <c r="T5" s="108"/>
      <c r="U5" s="108"/>
      <c r="V5" s="108"/>
      <c r="W5" s="108"/>
      <c r="X5" s="108"/>
      <c r="Y5" s="108"/>
      <c r="Z5" s="108"/>
      <c r="AA5" s="108"/>
      <c r="AB5" s="110"/>
    </row>
    <row r="6" spans="1:28" ht="21.9" customHeight="1" x14ac:dyDescent="0.2">
      <c r="B6" s="220"/>
      <c r="C6" s="172"/>
      <c r="D6" s="172"/>
      <c r="E6" s="172"/>
      <c r="F6" s="230"/>
      <c r="G6" s="231"/>
      <c r="H6" s="231"/>
      <c r="I6" s="231"/>
      <c r="J6" s="231"/>
      <c r="K6" s="222"/>
      <c r="L6" s="222"/>
      <c r="M6" s="226"/>
      <c r="N6" s="226"/>
      <c r="O6" s="226"/>
      <c r="P6" s="227"/>
      <c r="Q6" s="108"/>
      <c r="R6" s="109"/>
      <c r="S6" s="108"/>
      <c r="T6" s="108"/>
      <c r="U6" s="108"/>
      <c r="V6" s="108"/>
      <c r="W6" s="108"/>
      <c r="X6" s="108"/>
      <c r="Y6" s="108"/>
      <c r="Z6" s="108"/>
      <c r="AA6" s="108"/>
      <c r="AB6" s="110"/>
    </row>
    <row r="7" spans="1:28" ht="21.9" customHeight="1" x14ac:dyDescent="0.2">
      <c r="B7" s="220" t="s">
        <v>45</v>
      </c>
      <c r="C7" s="172"/>
      <c r="D7" s="172" t="s">
        <v>59</v>
      </c>
      <c r="E7" s="172"/>
      <c r="F7" s="111" t="s">
        <v>60</v>
      </c>
      <c r="G7" s="172" t="s">
        <v>61</v>
      </c>
      <c r="H7" s="172"/>
      <c r="I7" s="172" t="s">
        <v>62</v>
      </c>
      <c r="J7" s="221"/>
      <c r="K7" s="222" t="s">
        <v>63</v>
      </c>
      <c r="L7" s="222"/>
      <c r="M7" s="210" t="s">
        <v>63</v>
      </c>
      <c r="N7" s="223"/>
      <c r="O7" s="210" t="s">
        <v>63</v>
      </c>
      <c r="P7" s="211"/>
      <c r="Q7" s="108"/>
      <c r="R7" s="109"/>
      <c r="S7" s="108"/>
      <c r="T7" s="108"/>
      <c r="U7" s="108"/>
      <c r="V7" s="108"/>
      <c r="W7" s="108"/>
      <c r="X7" s="108"/>
      <c r="Y7" s="108"/>
      <c r="Z7" s="108"/>
      <c r="AA7" s="108"/>
      <c r="AB7" s="110"/>
    </row>
    <row r="8" spans="1:28" ht="21.9" customHeight="1" x14ac:dyDescent="0.2">
      <c r="B8" s="232">
        <v>85</v>
      </c>
      <c r="C8" s="233"/>
      <c r="D8" s="214"/>
      <c r="E8" s="214"/>
      <c r="F8" s="147"/>
      <c r="G8" s="215"/>
      <c r="H8" s="216"/>
      <c r="I8" s="215"/>
      <c r="J8" s="217"/>
      <c r="K8" s="218">
        <v>0</v>
      </c>
      <c r="L8" s="218"/>
      <c r="M8" s="218">
        <v>0</v>
      </c>
      <c r="N8" s="218"/>
      <c r="O8" s="218">
        <v>0</v>
      </c>
      <c r="P8" s="219"/>
      <c r="Q8" s="108"/>
      <c r="R8" s="112"/>
      <c r="S8" s="113"/>
      <c r="T8" s="113"/>
      <c r="U8" s="113"/>
      <c r="V8" s="113"/>
      <c r="W8" s="113"/>
      <c r="X8" s="113"/>
      <c r="Y8" s="113"/>
      <c r="Z8" s="113"/>
      <c r="AA8" s="113"/>
      <c r="AB8" s="114"/>
    </row>
    <row r="9" spans="1:28" ht="21.9" customHeight="1" x14ac:dyDescent="0.2">
      <c r="B9" s="101" t="s">
        <v>18</v>
      </c>
      <c r="C9" s="101"/>
      <c r="D9" s="101"/>
      <c r="E9" s="101"/>
      <c r="F9" s="101"/>
      <c r="G9" s="101"/>
      <c r="H9" s="101"/>
      <c r="I9" s="101"/>
      <c r="J9" s="101"/>
      <c r="K9" s="101"/>
      <c r="L9" s="101"/>
      <c r="M9" s="101"/>
      <c r="N9" s="101"/>
      <c r="O9" s="101"/>
      <c r="P9" s="101"/>
      <c r="Q9" s="115"/>
      <c r="R9" s="101"/>
      <c r="S9" s="101"/>
      <c r="T9" s="101"/>
      <c r="U9" s="101"/>
      <c r="V9" s="101"/>
      <c r="W9" s="101"/>
      <c r="X9" s="101"/>
      <c r="Y9" s="101"/>
      <c r="Z9" s="101"/>
      <c r="AA9" s="101"/>
      <c r="AB9" s="101"/>
    </row>
    <row r="10" spans="1:28" ht="43.5" customHeight="1" x14ac:dyDescent="0.2">
      <c r="B10" s="199"/>
      <c r="C10" s="202" t="s">
        <v>0</v>
      </c>
      <c r="D10" s="202"/>
      <c r="E10" s="202"/>
      <c r="F10" s="202"/>
      <c r="G10" s="202"/>
      <c r="H10" s="203" t="s">
        <v>1</v>
      </c>
      <c r="I10" s="204"/>
      <c r="J10" s="204"/>
      <c r="K10" s="204"/>
      <c r="L10" s="204"/>
      <c r="M10" s="204"/>
      <c r="N10" s="204"/>
      <c r="O10" s="204"/>
      <c r="P10" s="204"/>
      <c r="Q10" s="204"/>
      <c r="R10" s="204"/>
      <c r="S10" s="205"/>
      <c r="T10" s="206" t="s">
        <v>52</v>
      </c>
      <c r="U10" s="206"/>
      <c r="V10" s="206" t="s">
        <v>53</v>
      </c>
      <c r="W10" s="206"/>
      <c r="X10" s="194" t="s">
        <v>54</v>
      </c>
      <c r="Y10" s="195"/>
      <c r="Z10" s="186" t="s">
        <v>55</v>
      </c>
      <c r="AA10" s="187"/>
      <c r="AB10" s="188"/>
    </row>
    <row r="11" spans="1:28" ht="26.25" customHeight="1" x14ac:dyDescent="0.2">
      <c r="B11" s="200"/>
      <c r="C11" s="172"/>
      <c r="D11" s="172"/>
      <c r="E11" s="172"/>
      <c r="F11" s="172"/>
      <c r="G11" s="172"/>
      <c r="H11" s="172" t="s">
        <v>21</v>
      </c>
      <c r="I11" s="172"/>
      <c r="J11" s="172"/>
      <c r="K11" s="172"/>
      <c r="L11" s="172" t="s">
        <v>22</v>
      </c>
      <c r="M11" s="172"/>
      <c r="N11" s="172"/>
      <c r="O11" s="172"/>
      <c r="P11" s="172" t="s">
        <v>23</v>
      </c>
      <c r="Q11" s="172"/>
      <c r="R11" s="172"/>
      <c r="S11" s="172"/>
      <c r="T11" s="192" t="s">
        <v>66</v>
      </c>
      <c r="U11" s="192" t="s">
        <v>56</v>
      </c>
      <c r="V11" s="192" t="s">
        <v>66</v>
      </c>
      <c r="W11" s="192" t="s">
        <v>57</v>
      </c>
      <c r="X11" s="192" t="s">
        <v>66</v>
      </c>
      <c r="Y11" s="192" t="s">
        <v>58</v>
      </c>
      <c r="Z11" s="189"/>
      <c r="AA11" s="190"/>
      <c r="AB11" s="191"/>
    </row>
    <row r="12" spans="1:28" ht="26.25" customHeight="1" x14ac:dyDescent="0.2">
      <c r="B12" s="200"/>
      <c r="C12" s="171" t="s">
        <v>65</v>
      </c>
      <c r="D12" s="171" t="s">
        <v>47</v>
      </c>
      <c r="E12" s="207" t="s">
        <v>46</v>
      </c>
      <c r="F12" s="183" t="s">
        <v>48</v>
      </c>
      <c r="G12" s="171" t="s">
        <v>49</v>
      </c>
      <c r="H12" s="171" t="s">
        <v>66</v>
      </c>
      <c r="I12" s="171" t="s">
        <v>50</v>
      </c>
      <c r="J12" s="196" t="s">
        <v>48</v>
      </c>
      <c r="K12" s="171" t="s">
        <v>51</v>
      </c>
      <c r="L12" s="171" t="s">
        <v>66</v>
      </c>
      <c r="M12" s="171" t="s">
        <v>50</v>
      </c>
      <c r="N12" s="183" t="s">
        <v>48</v>
      </c>
      <c r="O12" s="171" t="s">
        <v>51</v>
      </c>
      <c r="P12" s="171" t="s">
        <v>66</v>
      </c>
      <c r="Q12" s="171" t="s">
        <v>50</v>
      </c>
      <c r="R12" s="183" t="s">
        <v>48</v>
      </c>
      <c r="S12" s="171" t="s">
        <v>51</v>
      </c>
      <c r="T12" s="192"/>
      <c r="U12" s="192"/>
      <c r="V12" s="192"/>
      <c r="W12" s="192"/>
      <c r="X12" s="192"/>
      <c r="Y12" s="192"/>
      <c r="Z12" s="189"/>
      <c r="AA12" s="190"/>
      <c r="AB12" s="191"/>
    </row>
    <row r="13" spans="1:28" ht="26.25" customHeight="1" x14ac:dyDescent="0.2">
      <c r="B13" s="200"/>
      <c r="C13" s="172"/>
      <c r="D13" s="172"/>
      <c r="E13" s="208"/>
      <c r="F13" s="184"/>
      <c r="G13" s="172"/>
      <c r="H13" s="172"/>
      <c r="I13" s="172"/>
      <c r="J13" s="197"/>
      <c r="K13" s="172"/>
      <c r="L13" s="172"/>
      <c r="M13" s="172"/>
      <c r="N13" s="184"/>
      <c r="O13" s="172"/>
      <c r="P13" s="172"/>
      <c r="Q13" s="172"/>
      <c r="R13" s="184"/>
      <c r="S13" s="172"/>
      <c r="T13" s="192"/>
      <c r="U13" s="192"/>
      <c r="V13" s="192"/>
      <c r="W13" s="192"/>
      <c r="X13" s="192"/>
      <c r="Y13" s="192"/>
      <c r="Z13" s="189"/>
      <c r="AA13" s="190"/>
      <c r="AB13" s="191"/>
    </row>
    <row r="14" spans="1:28" ht="26.25" customHeight="1" x14ac:dyDescent="0.2">
      <c r="B14" s="200"/>
      <c r="C14" s="173"/>
      <c r="D14" s="173"/>
      <c r="E14" s="209"/>
      <c r="F14" s="185"/>
      <c r="G14" s="173"/>
      <c r="H14" s="173"/>
      <c r="I14" s="173"/>
      <c r="J14" s="198"/>
      <c r="K14" s="173"/>
      <c r="L14" s="173"/>
      <c r="M14" s="173"/>
      <c r="N14" s="185"/>
      <c r="O14" s="173"/>
      <c r="P14" s="173"/>
      <c r="Q14" s="173"/>
      <c r="R14" s="185"/>
      <c r="S14" s="173"/>
      <c r="T14" s="193"/>
      <c r="U14" s="193"/>
      <c r="V14" s="193"/>
      <c r="W14" s="193"/>
      <c r="X14" s="193"/>
      <c r="Y14" s="193"/>
      <c r="Z14" s="189"/>
      <c r="AA14" s="190"/>
      <c r="AB14" s="191"/>
    </row>
    <row r="15" spans="1:28" ht="26.25" customHeight="1" thickBot="1" x14ac:dyDescent="0.25">
      <c r="B15" s="201"/>
      <c r="C15" s="116" t="s">
        <v>30</v>
      </c>
      <c r="D15" s="116" t="s">
        <v>31</v>
      </c>
      <c r="E15" s="116" t="s">
        <v>32</v>
      </c>
      <c r="F15" s="117" t="s">
        <v>33</v>
      </c>
      <c r="G15" s="118" t="s">
        <v>41</v>
      </c>
      <c r="H15" s="116" t="s">
        <v>34</v>
      </c>
      <c r="I15" s="116" t="s">
        <v>35</v>
      </c>
      <c r="J15" s="116" t="s">
        <v>36</v>
      </c>
      <c r="K15" s="119" t="s">
        <v>37</v>
      </c>
      <c r="L15" s="116" t="s">
        <v>38</v>
      </c>
      <c r="M15" s="116" t="s">
        <v>39</v>
      </c>
      <c r="N15" s="117" t="s">
        <v>40</v>
      </c>
      <c r="O15" s="119" t="s">
        <v>29</v>
      </c>
      <c r="P15" s="116" t="s">
        <v>25</v>
      </c>
      <c r="Q15" s="116" t="s">
        <v>27</v>
      </c>
      <c r="R15" s="117" t="s">
        <v>28</v>
      </c>
      <c r="S15" s="119" t="s">
        <v>26</v>
      </c>
      <c r="T15" s="58" t="s">
        <v>42</v>
      </c>
      <c r="U15" s="64" t="s">
        <v>85</v>
      </c>
      <c r="V15" s="58" t="s">
        <v>43</v>
      </c>
      <c r="W15" s="64" t="s">
        <v>84</v>
      </c>
      <c r="X15" s="58" t="s">
        <v>44</v>
      </c>
      <c r="Y15" s="64" t="s">
        <v>83</v>
      </c>
      <c r="Z15" s="174" t="s">
        <v>68</v>
      </c>
      <c r="AA15" s="175"/>
      <c r="AB15" s="176"/>
    </row>
    <row r="16" spans="1:28" ht="26.25" customHeight="1" thickTop="1" x14ac:dyDescent="0.2">
      <c r="A16" s="55">
        <v>4</v>
      </c>
      <c r="B16" s="120" t="str">
        <f t="shared" ref="B16:B24" si="0">"令和"&amp;$B$1&amp;"年"&amp;A16&amp;"月"</f>
        <v>令和8年4月</v>
      </c>
      <c r="C16" s="121">
        <f t="shared" ref="C16:C27" si="1">$D$8</f>
        <v>0</v>
      </c>
      <c r="D16" s="177">
        <f>$B$8</f>
        <v>85</v>
      </c>
      <c r="E16" s="122">
        <v>99</v>
      </c>
      <c r="F16" s="88"/>
      <c r="G16" s="123">
        <f t="shared" ref="G16:G27" si="2">ROUNDDOWN(C16*(185-E16)*0.01*$D$16-F16,0)</f>
        <v>0</v>
      </c>
      <c r="H16" s="78"/>
      <c r="I16" s="78"/>
      <c r="J16" s="78"/>
      <c r="K16" s="81"/>
      <c r="L16" s="124">
        <f>$G$8</f>
        <v>0</v>
      </c>
      <c r="M16" s="125">
        <v>8200</v>
      </c>
      <c r="N16" s="89"/>
      <c r="O16" s="124">
        <f t="shared" ref="O16:O27" si="3">ROUNDDOWN(L16*M16-N16,0)</f>
        <v>0</v>
      </c>
      <c r="P16" s="124">
        <f>$I$8</f>
        <v>0</v>
      </c>
      <c r="Q16" s="125">
        <v>7900</v>
      </c>
      <c r="R16" s="89"/>
      <c r="S16" s="124">
        <f t="shared" ref="S16:S27" si="4">ROUNDDOWN(P16*Q16-R16,0)</f>
        <v>0</v>
      </c>
      <c r="T16" s="77"/>
      <c r="U16" s="78"/>
      <c r="V16" s="77"/>
      <c r="W16" s="78"/>
      <c r="X16" s="77"/>
      <c r="Y16" s="78"/>
      <c r="Z16" s="180">
        <f>ROUNDDOWN(G16+K16+O16+S16+U16+W16+Y16,0)</f>
        <v>0</v>
      </c>
      <c r="AA16" s="181"/>
      <c r="AB16" s="182"/>
    </row>
    <row r="17" spans="1:28" ht="26.25" customHeight="1" x14ac:dyDescent="0.2">
      <c r="A17" s="55">
        <v>5</v>
      </c>
      <c r="B17" s="126" t="str">
        <f t="shared" si="0"/>
        <v>令和8年5月</v>
      </c>
      <c r="C17" s="127">
        <f t="shared" si="1"/>
        <v>0</v>
      </c>
      <c r="D17" s="178"/>
      <c r="E17" s="128">
        <f>E$16</f>
        <v>99</v>
      </c>
      <c r="F17" s="75"/>
      <c r="G17" s="129">
        <f t="shared" si="2"/>
        <v>0</v>
      </c>
      <c r="H17" s="60"/>
      <c r="I17" s="60"/>
      <c r="J17" s="60"/>
      <c r="K17" s="82"/>
      <c r="L17" s="130">
        <f t="shared" ref="L17:L27" si="5">$G$8</f>
        <v>0</v>
      </c>
      <c r="M17" s="131">
        <v>7800</v>
      </c>
      <c r="N17" s="76"/>
      <c r="O17" s="130">
        <f t="shared" si="3"/>
        <v>0</v>
      </c>
      <c r="P17" s="130">
        <f t="shared" ref="P17:P27" si="6">$I$8</f>
        <v>0</v>
      </c>
      <c r="Q17" s="131">
        <v>9800</v>
      </c>
      <c r="R17" s="76"/>
      <c r="S17" s="130">
        <f t="shared" si="4"/>
        <v>0</v>
      </c>
      <c r="T17" s="61"/>
      <c r="U17" s="60"/>
      <c r="V17" s="61"/>
      <c r="W17" s="60"/>
      <c r="X17" s="61"/>
      <c r="Y17" s="59"/>
      <c r="Z17" s="162">
        <f t="shared" ref="Z17:Z27" si="7">ROUNDDOWN(G17+K17+O17+S17+U17+W17+Y17,0)</f>
        <v>0</v>
      </c>
      <c r="AA17" s="163"/>
      <c r="AB17" s="164"/>
    </row>
    <row r="18" spans="1:28" ht="26.25" customHeight="1" x14ac:dyDescent="0.2">
      <c r="A18" s="55">
        <v>6</v>
      </c>
      <c r="B18" s="126" t="str">
        <f t="shared" si="0"/>
        <v>令和8年6月</v>
      </c>
      <c r="C18" s="127">
        <f t="shared" si="1"/>
        <v>0</v>
      </c>
      <c r="D18" s="178"/>
      <c r="E18" s="128">
        <f t="shared" ref="E18:E26" si="8">E$16</f>
        <v>99</v>
      </c>
      <c r="F18" s="75"/>
      <c r="G18" s="129">
        <f t="shared" si="2"/>
        <v>0</v>
      </c>
      <c r="H18" s="79"/>
      <c r="I18" s="79"/>
      <c r="J18" s="79"/>
      <c r="K18" s="83"/>
      <c r="L18" s="130">
        <f t="shared" si="5"/>
        <v>0</v>
      </c>
      <c r="M18" s="131">
        <v>9600</v>
      </c>
      <c r="N18" s="76"/>
      <c r="O18" s="130">
        <f t="shared" si="3"/>
        <v>0</v>
      </c>
      <c r="P18" s="130">
        <f t="shared" si="6"/>
        <v>0</v>
      </c>
      <c r="Q18" s="131">
        <v>8000</v>
      </c>
      <c r="R18" s="76"/>
      <c r="S18" s="129">
        <f t="shared" si="4"/>
        <v>0</v>
      </c>
      <c r="T18" s="61"/>
      <c r="U18" s="60"/>
      <c r="V18" s="61"/>
      <c r="W18" s="60"/>
      <c r="X18" s="61"/>
      <c r="Y18" s="59"/>
      <c r="Z18" s="162">
        <f t="shared" si="7"/>
        <v>0</v>
      </c>
      <c r="AA18" s="163"/>
      <c r="AB18" s="164"/>
    </row>
    <row r="19" spans="1:28" ht="26.25" customHeight="1" x14ac:dyDescent="0.2">
      <c r="A19" s="55">
        <v>7</v>
      </c>
      <c r="B19" s="126" t="str">
        <f t="shared" si="0"/>
        <v>令和8年7月</v>
      </c>
      <c r="C19" s="127">
        <f t="shared" si="1"/>
        <v>0</v>
      </c>
      <c r="D19" s="178"/>
      <c r="E19" s="128">
        <f t="shared" si="8"/>
        <v>99</v>
      </c>
      <c r="F19" s="75"/>
      <c r="G19" s="129">
        <f t="shared" si="2"/>
        <v>0</v>
      </c>
      <c r="H19" s="130">
        <f>$F$8</f>
        <v>0</v>
      </c>
      <c r="I19" s="145">
        <v>5000</v>
      </c>
      <c r="J19" s="76"/>
      <c r="K19" s="130">
        <f>ROUNDDOWN(H19*I19-J19,0)</f>
        <v>0</v>
      </c>
      <c r="L19" s="130">
        <f t="shared" si="5"/>
        <v>0</v>
      </c>
      <c r="M19" s="131">
        <v>4900</v>
      </c>
      <c r="N19" s="76"/>
      <c r="O19" s="130">
        <f t="shared" si="3"/>
        <v>0</v>
      </c>
      <c r="P19" s="130">
        <f t="shared" si="6"/>
        <v>0</v>
      </c>
      <c r="Q19" s="131">
        <v>8700</v>
      </c>
      <c r="R19" s="76"/>
      <c r="S19" s="130">
        <f t="shared" si="4"/>
        <v>0</v>
      </c>
      <c r="T19" s="61"/>
      <c r="U19" s="60"/>
      <c r="V19" s="61"/>
      <c r="W19" s="60"/>
      <c r="X19" s="61"/>
      <c r="Y19" s="59"/>
      <c r="Z19" s="162">
        <f t="shared" si="7"/>
        <v>0</v>
      </c>
      <c r="AA19" s="163"/>
      <c r="AB19" s="164"/>
    </row>
    <row r="20" spans="1:28" ht="26.25" customHeight="1" x14ac:dyDescent="0.2">
      <c r="A20" s="55">
        <v>8</v>
      </c>
      <c r="B20" s="126" t="str">
        <f t="shared" si="0"/>
        <v>令和8年8月</v>
      </c>
      <c r="C20" s="127">
        <f t="shared" si="1"/>
        <v>0</v>
      </c>
      <c r="D20" s="178"/>
      <c r="E20" s="128">
        <f t="shared" si="8"/>
        <v>99</v>
      </c>
      <c r="F20" s="75"/>
      <c r="G20" s="129">
        <f t="shared" si="2"/>
        <v>0</v>
      </c>
      <c r="H20" s="132">
        <f>$F$8</f>
        <v>0</v>
      </c>
      <c r="I20" s="131">
        <v>5100</v>
      </c>
      <c r="J20" s="76"/>
      <c r="K20" s="132">
        <f>ROUNDDOWN(H20*I20-J20,0)</f>
        <v>0</v>
      </c>
      <c r="L20" s="130">
        <f t="shared" si="5"/>
        <v>0</v>
      </c>
      <c r="M20" s="131">
        <v>5000</v>
      </c>
      <c r="N20" s="76"/>
      <c r="O20" s="130">
        <f t="shared" si="3"/>
        <v>0</v>
      </c>
      <c r="P20" s="130">
        <f t="shared" si="6"/>
        <v>0</v>
      </c>
      <c r="Q20" s="131">
        <v>8800</v>
      </c>
      <c r="R20" s="76"/>
      <c r="S20" s="130">
        <f t="shared" si="4"/>
        <v>0</v>
      </c>
      <c r="T20" s="61"/>
      <c r="U20" s="60"/>
      <c r="V20" s="61"/>
      <c r="W20" s="60"/>
      <c r="X20" s="61"/>
      <c r="Y20" s="59"/>
      <c r="Z20" s="162">
        <f t="shared" si="7"/>
        <v>0</v>
      </c>
      <c r="AA20" s="163"/>
      <c r="AB20" s="164"/>
    </row>
    <row r="21" spans="1:28" ht="26.25" customHeight="1" x14ac:dyDescent="0.2">
      <c r="A21" s="55">
        <v>9</v>
      </c>
      <c r="B21" s="126" t="str">
        <f t="shared" si="0"/>
        <v>令和8年9月</v>
      </c>
      <c r="C21" s="127">
        <f t="shared" si="1"/>
        <v>0</v>
      </c>
      <c r="D21" s="178"/>
      <c r="E21" s="128">
        <f t="shared" si="8"/>
        <v>99</v>
      </c>
      <c r="F21" s="75"/>
      <c r="G21" s="129">
        <f t="shared" si="2"/>
        <v>0</v>
      </c>
      <c r="H21" s="133">
        <f>$F$8</f>
        <v>0</v>
      </c>
      <c r="I21" s="134">
        <v>4300</v>
      </c>
      <c r="J21" s="76"/>
      <c r="K21" s="133">
        <f>ROUNDDOWN(H21*I21-J21,0)</f>
        <v>0</v>
      </c>
      <c r="L21" s="130">
        <f t="shared" si="5"/>
        <v>0</v>
      </c>
      <c r="M21" s="131">
        <v>4300</v>
      </c>
      <c r="N21" s="76"/>
      <c r="O21" s="130">
        <f t="shared" si="3"/>
        <v>0</v>
      </c>
      <c r="P21" s="130">
        <f t="shared" si="6"/>
        <v>0</v>
      </c>
      <c r="Q21" s="131">
        <v>8300</v>
      </c>
      <c r="R21" s="76"/>
      <c r="S21" s="130">
        <f t="shared" si="4"/>
        <v>0</v>
      </c>
      <c r="T21" s="61"/>
      <c r="U21" s="60"/>
      <c r="V21" s="61"/>
      <c r="W21" s="60"/>
      <c r="X21" s="61"/>
      <c r="Y21" s="59"/>
      <c r="Z21" s="162">
        <f t="shared" si="7"/>
        <v>0</v>
      </c>
      <c r="AA21" s="163"/>
      <c r="AB21" s="164"/>
    </row>
    <row r="22" spans="1:28" ht="26.25" customHeight="1" x14ac:dyDescent="0.2">
      <c r="A22" s="55">
        <v>10</v>
      </c>
      <c r="B22" s="126" t="str">
        <f t="shared" si="0"/>
        <v>令和8年10月</v>
      </c>
      <c r="C22" s="127">
        <f t="shared" si="1"/>
        <v>0</v>
      </c>
      <c r="D22" s="178"/>
      <c r="E22" s="128">
        <f t="shared" si="8"/>
        <v>99</v>
      </c>
      <c r="F22" s="75"/>
      <c r="G22" s="129">
        <f t="shared" si="2"/>
        <v>0</v>
      </c>
      <c r="H22" s="80"/>
      <c r="I22" s="80"/>
      <c r="J22" s="80"/>
      <c r="K22" s="84"/>
      <c r="L22" s="130">
        <f t="shared" si="5"/>
        <v>0</v>
      </c>
      <c r="M22" s="131">
        <v>8600</v>
      </c>
      <c r="N22" s="76"/>
      <c r="O22" s="130">
        <f t="shared" si="3"/>
        <v>0</v>
      </c>
      <c r="P22" s="130">
        <f t="shared" si="6"/>
        <v>0</v>
      </c>
      <c r="Q22" s="131">
        <v>7700</v>
      </c>
      <c r="R22" s="76"/>
      <c r="S22" s="130">
        <f t="shared" si="4"/>
        <v>0</v>
      </c>
      <c r="T22" s="61"/>
      <c r="U22" s="60"/>
      <c r="V22" s="61"/>
      <c r="W22" s="60"/>
      <c r="X22" s="61"/>
      <c r="Y22" s="59"/>
      <c r="Z22" s="162">
        <f t="shared" si="7"/>
        <v>0</v>
      </c>
      <c r="AA22" s="163"/>
      <c r="AB22" s="164"/>
    </row>
    <row r="23" spans="1:28" ht="26.25" customHeight="1" x14ac:dyDescent="0.2">
      <c r="A23" s="55">
        <v>11</v>
      </c>
      <c r="B23" s="126" t="str">
        <f t="shared" si="0"/>
        <v>令和8年11月</v>
      </c>
      <c r="C23" s="127">
        <f t="shared" si="1"/>
        <v>0</v>
      </c>
      <c r="D23" s="178"/>
      <c r="E23" s="128">
        <f t="shared" si="8"/>
        <v>99</v>
      </c>
      <c r="F23" s="75"/>
      <c r="G23" s="129">
        <f t="shared" si="2"/>
        <v>0</v>
      </c>
      <c r="H23" s="59"/>
      <c r="I23" s="59"/>
      <c r="J23" s="59"/>
      <c r="K23" s="85"/>
      <c r="L23" s="130">
        <f t="shared" si="5"/>
        <v>0</v>
      </c>
      <c r="M23" s="131">
        <v>7900</v>
      </c>
      <c r="N23" s="76"/>
      <c r="O23" s="130">
        <f t="shared" si="3"/>
        <v>0</v>
      </c>
      <c r="P23" s="130">
        <f t="shared" si="6"/>
        <v>0</v>
      </c>
      <c r="Q23" s="131">
        <v>7700</v>
      </c>
      <c r="R23" s="76"/>
      <c r="S23" s="130">
        <f t="shared" si="4"/>
        <v>0</v>
      </c>
      <c r="T23" s="61"/>
      <c r="U23" s="60"/>
      <c r="V23" s="61"/>
      <c r="W23" s="60"/>
      <c r="X23" s="61"/>
      <c r="Y23" s="59"/>
      <c r="Z23" s="162">
        <f t="shared" si="7"/>
        <v>0</v>
      </c>
      <c r="AA23" s="163"/>
      <c r="AB23" s="164"/>
    </row>
    <row r="24" spans="1:28" ht="26.25" customHeight="1" x14ac:dyDescent="0.2">
      <c r="A24" s="55">
        <v>12</v>
      </c>
      <c r="B24" s="126" t="str">
        <f t="shared" si="0"/>
        <v>令和8年12月</v>
      </c>
      <c r="C24" s="127">
        <f t="shared" si="1"/>
        <v>0</v>
      </c>
      <c r="D24" s="178"/>
      <c r="E24" s="128">
        <f t="shared" si="8"/>
        <v>99</v>
      </c>
      <c r="F24" s="75"/>
      <c r="G24" s="129">
        <f t="shared" si="2"/>
        <v>0</v>
      </c>
      <c r="H24" s="60"/>
      <c r="I24" s="60"/>
      <c r="J24" s="60"/>
      <c r="K24" s="82"/>
      <c r="L24" s="130">
        <f t="shared" si="5"/>
        <v>0</v>
      </c>
      <c r="M24" s="131">
        <v>8300</v>
      </c>
      <c r="N24" s="76"/>
      <c r="O24" s="130">
        <f t="shared" si="3"/>
        <v>0</v>
      </c>
      <c r="P24" s="130">
        <f t="shared" si="6"/>
        <v>0</v>
      </c>
      <c r="Q24" s="131">
        <v>7900</v>
      </c>
      <c r="R24" s="76"/>
      <c r="S24" s="130">
        <f t="shared" si="4"/>
        <v>0</v>
      </c>
      <c r="T24" s="61"/>
      <c r="U24" s="60"/>
      <c r="V24" s="61"/>
      <c r="W24" s="60"/>
      <c r="X24" s="61"/>
      <c r="Y24" s="59"/>
      <c r="Z24" s="162">
        <f t="shared" si="7"/>
        <v>0</v>
      </c>
      <c r="AA24" s="163"/>
      <c r="AB24" s="164"/>
    </row>
    <row r="25" spans="1:28" ht="26.25" customHeight="1" x14ac:dyDescent="0.2">
      <c r="A25" s="55">
        <v>1</v>
      </c>
      <c r="B25" s="126" t="str">
        <f>"令和"&amp;$B$1+1&amp;"年"&amp;A25&amp;"月"</f>
        <v>令和9年1月</v>
      </c>
      <c r="C25" s="127">
        <f t="shared" si="1"/>
        <v>0</v>
      </c>
      <c r="D25" s="178"/>
      <c r="E25" s="128">
        <f t="shared" si="8"/>
        <v>99</v>
      </c>
      <c r="F25" s="75"/>
      <c r="G25" s="129">
        <f t="shared" si="2"/>
        <v>0</v>
      </c>
      <c r="H25" s="60"/>
      <c r="I25" s="60"/>
      <c r="J25" s="60"/>
      <c r="K25" s="82"/>
      <c r="L25" s="130">
        <f t="shared" si="5"/>
        <v>0</v>
      </c>
      <c r="M25" s="131">
        <v>7900</v>
      </c>
      <c r="N25" s="76"/>
      <c r="O25" s="130">
        <f t="shared" si="3"/>
        <v>0</v>
      </c>
      <c r="P25" s="130">
        <f t="shared" si="6"/>
        <v>0</v>
      </c>
      <c r="Q25" s="131">
        <v>8400</v>
      </c>
      <c r="R25" s="76"/>
      <c r="S25" s="130">
        <f t="shared" si="4"/>
        <v>0</v>
      </c>
      <c r="T25" s="61"/>
      <c r="U25" s="60"/>
      <c r="V25" s="61"/>
      <c r="W25" s="60"/>
      <c r="X25" s="61"/>
      <c r="Y25" s="59"/>
      <c r="Z25" s="162">
        <f t="shared" si="7"/>
        <v>0</v>
      </c>
      <c r="AA25" s="163"/>
      <c r="AB25" s="164"/>
    </row>
    <row r="26" spans="1:28" ht="26.25" customHeight="1" x14ac:dyDescent="0.2">
      <c r="A26" s="55">
        <v>2</v>
      </c>
      <c r="B26" s="126" t="str">
        <f>"令和"&amp;$B$1+1&amp;"年"&amp;A26&amp;"月"</f>
        <v>令和9年2月</v>
      </c>
      <c r="C26" s="127">
        <f t="shared" si="1"/>
        <v>0</v>
      </c>
      <c r="D26" s="178"/>
      <c r="E26" s="128">
        <f t="shared" si="8"/>
        <v>99</v>
      </c>
      <c r="F26" s="75"/>
      <c r="G26" s="129">
        <f t="shared" si="2"/>
        <v>0</v>
      </c>
      <c r="H26" s="60"/>
      <c r="I26" s="60"/>
      <c r="J26" s="60"/>
      <c r="K26" s="82"/>
      <c r="L26" s="130">
        <f t="shared" si="5"/>
        <v>0</v>
      </c>
      <c r="M26" s="131">
        <v>8300</v>
      </c>
      <c r="N26" s="76"/>
      <c r="O26" s="130">
        <f t="shared" si="3"/>
        <v>0</v>
      </c>
      <c r="P26" s="130">
        <f t="shared" si="6"/>
        <v>0</v>
      </c>
      <c r="Q26" s="131">
        <v>7700</v>
      </c>
      <c r="R26" s="76"/>
      <c r="S26" s="130">
        <f t="shared" si="4"/>
        <v>0</v>
      </c>
      <c r="T26" s="61"/>
      <c r="U26" s="60"/>
      <c r="V26" s="61"/>
      <c r="W26" s="60"/>
      <c r="X26" s="61"/>
      <c r="Y26" s="59"/>
      <c r="Z26" s="162">
        <f t="shared" si="7"/>
        <v>0</v>
      </c>
      <c r="AA26" s="163"/>
      <c r="AB26" s="164"/>
    </row>
    <row r="27" spans="1:28" ht="26.25" customHeight="1" thickBot="1" x14ac:dyDescent="0.25">
      <c r="A27" s="55">
        <v>3</v>
      </c>
      <c r="B27" s="135" t="str">
        <f>"令和"&amp;$B$1+1&amp;"年"&amp;A27&amp;"月"</f>
        <v>令和9年3月</v>
      </c>
      <c r="C27" s="136">
        <f t="shared" si="1"/>
        <v>0</v>
      </c>
      <c r="D27" s="179"/>
      <c r="E27" s="137">
        <f>E$16</f>
        <v>99</v>
      </c>
      <c r="F27" s="90"/>
      <c r="G27" s="138">
        <f t="shared" si="2"/>
        <v>0</v>
      </c>
      <c r="H27" s="63"/>
      <c r="I27" s="63"/>
      <c r="J27" s="63"/>
      <c r="K27" s="91"/>
      <c r="L27" s="139">
        <f t="shared" si="5"/>
        <v>0</v>
      </c>
      <c r="M27" s="140">
        <v>9600</v>
      </c>
      <c r="N27" s="92"/>
      <c r="O27" s="139">
        <f t="shared" si="3"/>
        <v>0</v>
      </c>
      <c r="P27" s="139">
        <f t="shared" si="6"/>
        <v>0</v>
      </c>
      <c r="Q27" s="140">
        <v>8900</v>
      </c>
      <c r="R27" s="92"/>
      <c r="S27" s="139">
        <f t="shared" si="4"/>
        <v>0</v>
      </c>
      <c r="T27" s="62"/>
      <c r="U27" s="63"/>
      <c r="V27" s="62"/>
      <c r="W27" s="63"/>
      <c r="X27" s="62"/>
      <c r="Y27" s="93"/>
      <c r="Z27" s="165">
        <f t="shared" si="7"/>
        <v>0</v>
      </c>
      <c r="AA27" s="166"/>
      <c r="AB27" s="167"/>
    </row>
    <row r="28" spans="1:28" ht="26.25" customHeight="1" thickTop="1" x14ac:dyDescent="0.2">
      <c r="B28" s="141" t="s">
        <v>2</v>
      </c>
      <c r="C28" s="142"/>
      <c r="D28" s="142"/>
      <c r="E28" s="142"/>
      <c r="F28" s="142"/>
      <c r="G28" s="142"/>
      <c r="H28" s="142"/>
      <c r="I28" s="143">
        <f>SUM(I16:I27)</f>
        <v>14400</v>
      </c>
      <c r="J28" s="143"/>
      <c r="K28" s="142"/>
      <c r="L28" s="142"/>
      <c r="M28" s="144">
        <f>SUM(M16:M27)</f>
        <v>90400</v>
      </c>
      <c r="N28" s="143"/>
      <c r="O28" s="142"/>
      <c r="P28" s="142"/>
      <c r="Q28" s="143">
        <f>SUM(Q16:Q27)</f>
        <v>99800</v>
      </c>
      <c r="R28" s="143"/>
      <c r="S28" s="142"/>
      <c r="T28" s="86"/>
      <c r="U28" s="86"/>
      <c r="V28" s="86"/>
      <c r="W28" s="86"/>
      <c r="X28" s="87"/>
      <c r="Y28" s="86"/>
      <c r="Z28" s="168">
        <f>SUM(Z16:AB27)</f>
        <v>0</v>
      </c>
      <c r="AA28" s="169"/>
      <c r="AB28" s="170"/>
    </row>
    <row r="29" spans="1:28" ht="21.9" customHeight="1" x14ac:dyDescent="0.2">
      <c r="B29" s="101" t="s">
        <v>19</v>
      </c>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row>
    <row r="30" spans="1:28" ht="21.9" customHeight="1" x14ac:dyDescent="0.2">
      <c r="B30" s="65"/>
      <c r="C30" s="66"/>
      <c r="D30" s="66"/>
      <c r="E30" s="66"/>
      <c r="F30" s="66"/>
      <c r="G30" s="66"/>
      <c r="H30" s="66"/>
      <c r="I30" s="66"/>
      <c r="J30" s="66"/>
      <c r="K30" s="66"/>
      <c r="L30" s="66"/>
      <c r="M30" s="67"/>
      <c r="N30" s="67"/>
      <c r="O30" s="66"/>
      <c r="P30" s="66"/>
      <c r="Q30" s="66"/>
      <c r="R30" s="66"/>
      <c r="S30" s="66"/>
      <c r="T30" s="66"/>
      <c r="U30" s="66"/>
      <c r="V30" s="66"/>
      <c r="W30" s="66"/>
      <c r="X30" s="66"/>
      <c r="Y30" s="66"/>
      <c r="Z30" s="66"/>
      <c r="AA30" s="66"/>
      <c r="AB30" s="68"/>
    </row>
    <row r="31" spans="1:28" ht="21.9" customHeight="1" x14ac:dyDescent="0.2">
      <c r="B31" s="69"/>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1"/>
    </row>
    <row r="32" spans="1:28" ht="21.9" customHeight="1" x14ac:dyDescent="0.2">
      <c r="B32" s="69"/>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1"/>
    </row>
    <row r="33" spans="2:28" ht="21.9" customHeight="1" x14ac:dyDescent="0.2">
      <c r="B33" s="69"/>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1"/>
    </row>
    <row r="34" spans="2:28" ht="21.9" customHeight="1" x14ac:dyDescent="0.2">
      <c r="B34" s="69"/>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1"/>
    </row>
    <row r="35" spans="2:28" ht="21.9" customHeight="1" x14ac:dyDescent="0.2">
      <c r="B35" s="69"/>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1"/>
    </row>
    <row r="36" spans="2:28" ht="21.9" customHeight="1" x14ac:dyDescent="0.2">
      <c r="B36" s="72"/>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4"/>
    </row>
    <row r="37" spans="2:28" ht="21.9" customHeight="1" x14ac:dyDescent="0.2"/>
  </sheetData>
  <sheetProtection sheet="1" selectLockedCells="1"/>
  <mergeCells count="68">
    <mergeCell ref="O4:P6"/>
    <mergeCell ref="B4:C6"/>
    <mergeCell ref="D4:E6"/>
    <mergeCell ref="F4:J6"/>
    <mergeCell ref="K4:L6"/>
    <mergeCell ref="M4:N6"/>
    <mergeCell ref="O7:P7"/>
    <mergeCell ref="B8:C8"/>
    <mergeCell ref="D8:E8"/>
    <mergeCell ref="G8:H8"/>
    <mergeCell ref="I8:J8"/>
    <mergeCell ref="K8:L8"/>
    <mergeCell ref="M8:N8"/>
    <mergeCell ref="O8:P8"/>
    <mergeCell ref="B7:C7"/>
    <mergeCell ref="D7:E7"/>
    <mergeCell ref="G7:H7"/>
    <mergeCell ref="I7:J7"/>
    <mergeCell ref="K7:L7"/>
    <mergeCell ref="M7:N7"/>
    <mergeCell ref="B10:B15"/>
    <mergeCell ref="C10:G11"/>
    <mergeCell ref="H10:S10"/>
    <mergeCell ref="T10:U10"/>
    <mergeCell ref="V10:W10"/>
    <mergeCell ref="C12:C14"/>
    <mergeCell ref="D12:D14"/>
    <mergeCell ref="E12:E14"/>
    <mergeCell ref="F12:F14"/>
    <mergeCell ref="G12:G14"/>
    <mergeCell ref="L12:L14"/>
    <mergeCell ref="Z10:AB14"/>
    <mergeCell ref="H11:K11"/>
    <mergeCell ref="L11:O11"/>
    <mergeCell ref="P11:S11"/>
    <mergeCell ref="T11:T14"/>
    <mergeCell ref="U11:U14"/>
    <mergeCell ref="V11:V14"/>
    <mergeCell ref="W11:W14"/>
    <mergeCell ref="X11:X14"/>
    <mergeCell ref="Y11:Y14"/>
    <mergeCell ref="X10:Y10"/>
    <mergeCell ref="R12:R14"/>
    <mergeCell ref="H12:H14"/>
    <mergeCell ref="I12:I14"/>
    <mergeCell ref="J12:J14"/>
    <mergeCell ref="K12:K14"/>
    <mergeCell ref="Z28:AB28"/>
    <mergeCell ref="S12:S14"/>
    <mergeCell ref="Z15:AB15"/>
    <mergeCell ref="D16:D27"/>
    <mergeCell ref="Z16:AB16"/>
    <mergeCell ref="Z17:AB17"/>
    <mergeCell ref="Z18:AB18"/>
    <mergeCell ref="Z19:AB19"/>
    <mergeCell ref="Z20:AB20"/>
    <mergeCell ref="Z21:AB21"/>
    <mergeCell ref="Z22:AB22"/>
    <mergeCell ref="M12:M14"/>
    <mergeCell ref="N12:N14"/>
    <mergeCell ref="O12:O14"/>
    <mergeCell ref="P12:P14"/>
    <mergeCell ref="Q12:Q14"/>
    <mergeCell ref="Z23:AB23"/>
    <mergeCell ref="Z24:AB24"/>
    <mergeCell ref="Z25:AB25"/>
    <mergeCell ref="Z26:AB26"/>
    <mergeCell ref="Z27:AB27"/>
  </mergeCells>
  <phoneticPr fontId="3"/>
  <printOptions horizontalCentered="1" verticalCentered="1"/>
  <pageMargins left="0.78740157480314965" right="0.78740157480314965" top="0.59055118110236227" bottom="0.19685039370078741" header="0.39370078740157483" footer="0"/>
  <pageSetup paperSize="9" scale="48" orientation="landscape" r:id="rId1"/>
  <headerFooter alignWithMargins="0">
    <oddHeader>&amp;R(様式9)</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内訳書_総括</vt:lpstr>
      <vt:lpstr>大浜ポンプ場</vt:lpstr>
      <vt:lpstr>浜ポンプ場</vt:lpstr>
      <vt:lpstr>津門川ポンプ場</vt:lpstr>
      <vt:lpstr>久寿川ポンプ場</vt:lpstr>
      <vt:lpstr>上田南ポンプ場</vt:lpstr>
      <vt:lpstr>甲子園中継ポンプ場</vt:lpstr>
      <vt:lpstr>西宮浜中継ポンプ場</vt:lpstr>
      <vt:lpstr>久寿川ポンプ場!Print_Area</vt:lpstr>
      <vt:lpstr>甲子園中継ポンプ場!Print_Area</vt:lpstr>
      <vt:lpstr>上田南ポンプ場!Print_Area</vt:lpstr>
      <vt:lpstr>西宮浜中継ポンプ場!Print_Area</vt:lpstr>
      <vt:lpstr>大浜ポンプ場!Print_Area</vt:lpstr>
      <vt:lpstr>津門川ポンプ場!Print_Area</vt:lpstr>
      <vt:lpstr>内訳書_総括!Print_Area</vt:lpstr>
      <vt:lpstr>浜ポンプ場!Print_Area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2025-12-22T04:24:24Z</cp:lastPrinted>
  <dcterms:created xsi:type="dcterms:W3CDTF">2006-12-29T04:32:20Z</dcterms:created>
  <dcterms:modified xsi:type="dcterms:W3CDTF">2025-12-22T05:16:46Z</dcterms:modified>
</cp:coreProperties>
</file>