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72.18.23.31\下水浄化センター\20_建設系チーム\71_電気設備チーム\20電力料金関係\R8\電力入札(フォルダの階層については後で検討)\5_公告文送付(上下水道総務課、環境企画課)\03_甲子園浜\"/>
    </mc:Choice>
  </mc:AlternateContent>
  <xr:revisionPtr revIDLastSave="0" documentId="13_ncr:1_{1FD6EE79-AA60-4441-A078-B028FCA86E58}" xr6:coauthVersionLast="47" xr6:coauthVersionMax="47" xr10:uidLastSave="{00000000-0000-0000-0000-000000000000}"/>
  <bookViews>
    <workbookView xWindow="-16485" yWindow="-16320" windowWidth="29040" windowHeight="15720" xr2:uid="{00000000-000D-0000-FFFF-FFFF00000000}"/>
  </bookViews>
  <sheets>
    <sheet name="フォーム(甲子園浜)" sheetId="2" r:id="rId1"/>
  </sheets>
  <definedNames>
    <definedName name="_xlnm.Print_Area" localSheetId="0">'フォーム(甲子園浜)'!$B$2:$AE$36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7" i="2" l="1"/>
  <c r="J17" i="2" s="1"/>
  <c r="H18" i="2"/>
  <c r="J18" i="2" s="1"/>
  <c r="H19" i="2"/>
  <c r="J19" i="2" s="1"/>
  <c r="H20" i="2"/>
  <c r="J20" i="2"/>
  <c r="H21" i="2"/>
  <c r="J21" i="2" s="1"/>
  <c r="H22" i="2"/>
  <c r="J22" i="2" s="1"/>
  <c r="H23" i="2"/>
  <c r="J23" i="2" s="1"/>
  <c r="L28" i="2"/>
  <c r="S27" i="2"/>
  <c r="V27" i="2" s="1"/>
  <c r="O27" i="2"/>
  <c r="R27" i="2" s="1"/>
  <c r="H27" i="2"/>
  <c r="C27" i="2"/>
  <c r="B27" i="2"/>
  <c r="S26" i="2"/>
  <c r="V26" i="2" s="1"/>
  <c r="O26" i="2"/>
  <c r="R26" i="2" s="1"/>
  <c r="H26" i="2"/>
  <c r="E26" i="2"/>
  <c r="C26" i="2"/>
  <c r="B26" i="2"/>
  <c r="S25" i="2"/>
  <c r="V25" i="2" s="1"/>
  <c r="O25" i="2"/>
  <c r="R25" i="2" s="1"/>
  <c r="H25" i="2"/>
  <c r="E25" i="2"/>
  <c r="C25" i="2"/>
  <c r="B25" i="2"/>
  <c r="S24" i="2"/>
  <c r="V24" i="2" s="1"/>
  <c r="O24" i="2"/>
  <c r="R24" i="2" s="1"/>
  <c r="H24" i="2"/>
  <c r="C24" i="2"/>
  <c r="B24" i="2"/>
  <c r="S23" i="2"/>
  <c r="V23" i="2" s="1"/>
  <c r="O23" i="2"/>
  <c r="R23" i="2" s="1"/>
  <c r="E23" i="2"/>
  <c r="C23" i="2"/>
  <c r="B23" i="2"/>
  <c r="S22" i="2"/>
  <c r="V22" i="2" s="1"/>
  <c r="O22" i="2"/>
  <c r="R22" i="2" s="1"/>
  <c r="E22" i="2"/>
  <c r="C22" i="2"/>
  <c r="B22" i="2"/>
  <c r="S21" i="2"/>
  <c r="V21" i="2" s="1"/>
  <c r="O21" i="2"/>
  <c r="R21" i="2" s="1"/>
  <c r="K21" i="2"/>
  <c r="N21" i="2" s="1"/>
  <c r="E21" i="2"/>
  <c r="C21" i="2"/>
  <c r="B21" i="2"/>
  <c r="S20" i="2"/>
  <c r="V20" i="2" s="1"/>
  <c r="O20" i="2"/>
  <c r="R20" i="2" s="1"/>
  <c r="K20" i="2"/>
  <c r="N20" i="2" s="1"/>
  <c r="E20" i="2"/>
  <c r="C20" i="2"/>
  <c r="B20" i="2"/>
  <c r="S19" i="2"/>
  <c r="V19" i="2" s="1"/>
  <c r="O19" i="2"/>
  <c r="R19" i="2" s="1"/>
  <c r="K19" i="2"/>
  <c r="N19" i="2" s="1"/>
  <c r="E19" i="2"/>
  <c r="C19" i="2"/>
  <c r="B19" i="2"/>
  <c r="S18" i="2"/>
  <c r="V18" i="2" s="1"/>
  <c r="O18" i="2"/>
  <c r="R18" i="2" s="1"/>
  <c r="C18" i="2"/>
  <c r="B18" i="2"/>
  <c r="S17" i="2"/>
  <c r="V17" i="2" s="1"/>
  <c r="O17" i="2"/>
  <c r="R17" i="2" s="1"/>
  <c r="E17" i="2"/>
  <c r="C17" i="2"/>
  <c r="B17" i="2"/>
  <c r="T28" i="2"/>
  <c r="S16" i="2"/>
  <c r="V16" i="2" s="1"/>
  <c r="P28" i="2"/>
  <c r="O16" i="2"/>
  <c r="R16" i="2" s="1"/>
  <c r="H16" i="2"/>
  <c r="E18" i="2"/>
  <c r="C16" i="2"/>
  <c r="G16" i="2" s="1"/>
  <c r="B16" i="2"/>
  <c r="D16" i="2"/>
  <c r="G25" i="2" l="1"/>
  <c r="J25" i="2"/>
  <c r="J26" i="2"/>
  <c r="J16" i="2"/>
  <c r="J24" i="2"/>
  <c r="J27" i="2"/>
  <c r="G22" i="2"/>
  <c r="G23" i="2"/>
  <c r="G26" i="2"/>
  <c r="AC26" i="2" s="1"/>
  <c r="G17" i="2"/>
  <c r="G18" i="2"/>
  <c r="AC18" i="2" s="1"/>
  <c r="G19" i="2"/>
  <c r="N28" i="2"/>
  <c r="G20" i="2"/>
  <c r="AC20" i="2" s="1"/>
  <c r="R28" i="2"/>
  <c r="V28" i="2"/>
  <c r="G21" i="2"/>
  <c r="AC21" i="2" s="1"/>
  <c r="E27" i="2"/>
  <c r="G27" i="2" s="1"/>
  <c r="E24" i="2"/>
  <c r="G24" i="2" s="1"/>
  <c r="AC22" i="2" l="1"/>
  <c r="AC24" i="2"/>
  <c r="AC19" i="2"/>
  <c r="AC27" i="2"/>
  <c r="AC17" i="2"/>
  <c r="J28" i="2"/>
  <c r="AC25" i="2"/>
  <c r="AC23" i="2"/>
  <c r="AC16" i="2"/>
  <c r="G28" i="2"/>
  <c r="AC28" i="2" l="1"/>
</calcChain>
</file>

<file path=xl/sharedStrings.xml><?xml version="1.0" encoding="utf-8"?>
<sst xmlns="http://schemas.openxmlformats.org/spreadsheetml/2006/main" count="93" uniqueCount="70">
  <si>
    <t>(kW)</t>
    <phoneticPr fontId="3"/>
  </si>
  <si>
    <t>基本料金</t>
    <rPh sb="0" eb="2">
      <t>キホン</t>
    </rPh>
    <rPh sb="2" eb="4">
      <t>リョウキン</t>
    </rPh>
    <phoneticPr fontId="3"/>
  </si>
  <si>
    <t>電力量料金</t>
    <rPh sb="0" eb="2">
      <t>デンリョク</t>
    </rPh>
    <rPh sb="2" eb="3">
      <t>リョウ</t>
    </rPh>
    <rPh sb="3" eb="5">
      <t>リョウキン</t>
    </rPh>
    <phoneticPr fontId="3"/>
  </si>
  <si>
    <t>合計</t>
    <rPh sb="0" eb="2">
      <t>ゴウケイ</t>
    </rPh>
    <phoneticPr fontId="3"/>
  </si>
  <si>
    <t>※単価は消費税および地方消費税相当額を含みます。</t>
    <rPh sb="1" eb="3">
      <t>タンカ</t>
    </rPh>
    <rPh sb="4" eb="7">
      <t>ショウヒゼイ</t>
    </rPh>
    <rPh sb="10" eb="12">
      <t>チホウ</t>
    </rPh>
    <rPh sb="12" eb="15">
      <t>ショウヒゼイ</t>
    </rPh>
    <rPh sb="15" eb="17">
      <t>ソウトウ</t>
    </rPh>
    <rPh sb="17" eb="18">
      <t>ガク</t>
    </rPh>
    <rPh sb="19" eb="20">
      <t>フク</t>
    </rPh>
    <phoneticPr fontId="3"/>
  </si>
  <si>
    <t>J</t>
    <phoneticPr fontId="3"/>
  </si>
  <si>
    <t>K</t>
    <phoneticPr fontId="3"/>
  </si>
  <si>
    <t>N</t>
    <phoneticPr fontId="3"/>
  </si>
  <si>
    <t>M</t>
    <phoneticPr fontId="3"/>
  </si>
  <si>
    <t>O</t>
    <phoneticPr fontId="3"/>
  </si>
  <si>
    <t>予備線</t>
    <rPh sb="0" eb="2">
      <t>ヨビ</t>
    </rPh>
    <rPh sb="2" eb="3">
      <t>セン</t>
    </rPh>
    <phoneticPr fontId="3"/>
  </si>
  <si>
    <t>I</t>
    <phoneticPr fontId="3"/>
  </si>
  <si>
    <t>Q</t>
    <phoneticPr fontId="3"/>
  </si>
  <si>
    <t>R</t>
    <phoneticPr fontId="3"/>
  </si>
  <si>
    <t>U</t>
    <phoneticPr fontId="3"/>
  </si>
  <si>
    <t>予備線
基本料金
（円）</t>
    <rPh sb="0" eb="2">
      <t>ヨビ</t>
    </rPh>
    <rPh sb="2" eb="3">
      <t>セン</t>
    </rPh>
    <rPh sb="4" eb="6">
      <t>キホン</t>
    </rPh>
    <rPh sb="6" eb="8">
      <t>リョウキン</t>
    </rPh>
    <rPh sb="10" eb="11">
      <t>エン</t>
    </rPh>
    <phoneticPr fontId="1"/>
  </si>
  <si>
    <t>S</t>
    <phoneticPr fontId="3"/>
  </si>
  <si>
    <t>T=Q×R-S</t>
    <phoneticPr fontId="3"/>
  </si>
  <si>
    <t>W</t>
    <phoneticPr fontId="3"/>
  </si>
  <si>
    <t>※上記積算内訳書に疑義がある場合は事前に質問書にて連絡すること。</t>
    <phoneticPr fontId="3"/>
  </si>
  <si>
    <t>G</t>
    <phoneticPr fontId="3"/>
  </si>
  <si>
    <t>L=I×J-K</t>
    <phoneticPr fontId="3"/>
  </si>
  <si>
    <t>P=M×N-O</t>
    <phoneticPr fontId="3"/>
  </si>
  <si>
    <t>年度</t>
    <rPh sb="0" eb="2">
      <t>ネンド</t>
    </rPh>
    <phoneticPr fontId="3"/>
  </si>
  <si>
    <t>契約電力</t>
    <rPh sb="0" eb="2">
      <t>ケイヤク</t>
    </rPh>
    <rPh sb="2" eb="4">
      <t>デンリョク</t>
    </rPh>
    <phoneticPr fontId="3"/>
  </si>
  <si>
    <t>基本料金
単価※
(円/kW)</t>
    <rPh sb="0" eb="2">
      <t>キホン</t>
    </rPh>
    <rPh sb="2" eb="4">
      <t>リョウキン</t>
    </rPh>
    <rPh sb="5" eb="7">
      <t>タンカ</t>
    </rPh>
    <phoneticPr fontId="3"/>
  </si>
  <si>
    <t>電力量料金単価※
(円/kWh)</t>
    <phoneticPr fontId="3"/>
  </si>
  <si>
    <t>燃料費調整単価</t>
    <rPh sb="0" eb="2">
      <t>ネンリョウ</t>
    </rPh>
    <rPh sb="2" eb="3">
      <t>ヒ</t>
    </rPh>
    <rPh sb="3" eb="5">
      <t>チョウセイ</t>
    </rPh>
    <rPh sb="5" eb="7">
      <t>タンカ</t>
    </rPh>
    <phoneticPr fontId="3"/>
  </si>
  <si>
    <t>市場価格調整単価</t>
    <rPh sb="6" eb="8">
      <t>タンカ</t>
    </rPh>
    <phoneticPr fontId="3"/>
  </si>
  <si>
    <t>再生可能ｴﾈﾙｷﾞｰ発電
促進賦課金単価</t>
    <rPh sb="0" eb="2">
      <t>サイセイ</t>
    </rPh>
    <rPh sb="2" eb="4">
      <t>カノウ</t>
    </rPh>
    <rPh sb="9" eb="11">
      <t>ハツデン</t>
    </rPh>
    <rPh sb="11" eb="12">
      <t xml:space="preserve">
</t>
    </rPh>
    <rPh sb="12" eb="14">
      <t>ソクシン</t>
    </rPh>
    <rPh sb="14" eb="17">
      <t>フカキン</t>
    </rPh>
    <rPh sb="17" eb="19">
      <t>タンカ</t>
    </rPh>
    <phoneticPr fontId="3"/>
  </si>
  <si>
    <t>商号</t>
    <rPh sb="0" eb="2">
      <t>ショウゴウ</t>
    </rPh>
    <phoneticPr fontId="3"/>
  </si>
  <si>
    <t>又は名称</t>
    <rPh sb="0" eb="1">
      <t>マタ</t>
    </rPh>
    <rPh sb="2" eb="4">
      <t>メイショウ</t>
    </rPh>
    <phoneticPr fontId="3"/>
  </si>
  <si>
    <t>常用</t>
    <rPh sb="0" eb="2">
      <t>ジョウヨウ</t>
    </rPh>
    <phoneticPr fontId="3"/>
  </si>
  <si>
    <t>重負荷</t>
    <phoneticPr fontId="3"/>
  </si>
  <si>
    <t>昼間</t>
    <phoneticPr fontId="3"/>
  </si>
  <si>
    <t>夜間</t>
    <phoneticPr fontId="3"/>
  </si>
  <si>
    <t>(円/kWh)</t>
    <phoneticPr fontId="3"/>
  </si>
  <si>
    <t>燃料費調整額</t>
    <phoneticPr fontId="3"/>
  </si>
  <si>
    <t>市場価格調整額</t>
    <phoneticPr fontId="3"/>
  </si>
  <si>
    <t>再生可能ｴﾈﾙｷﾞｰ発電促進賦課金</t>
    <phoneticPr fontId="3"/>
  </si>
  <si>
    <t>合計金額
(税込)
(円)</t>
    <phoneticPr fontId="3"/>
  </si>
  <si>
    <t>常用電力</t>
    <rPh sb="0" eb="4">
      <t>ジョウヨウデンリョク</t>
    </rPh>
    <phoneticPr fontId="3"/>
  </si>
  <si>
    <t>重負荷料金部分</t>
    <rPh sb="0" eb="1">
      <t>ジュウ</t>
    </rPh>
    <rPh sb="1" eb="3">
      <t>フカ</t>
    </rPh>
    <rPh sb="3" eb="5">
      <t>リョウキン</t>
    </rPh>
    <rPh sb="5" eb="7">
      <t>ブブン</t>
    </rPh>
    <phoneticPr fontId="3"/>
  </si>
  <si>
    <t>昼間料金部分</t>
    <rPh sb="0" eb="2">
      <t>ヒルマ</t>
    </rPh>
    <rPh sb="2" eb="4">
      <t>リョウキン</t>
    </rPh>
    <rPh sb="4" eb="6">
      <t>ブブン</t>
    </rPh>
    <phoneticPr fontId="3"/>
  </si>
  <si>
    <t>夜間料金部分</t>
    <rPh sb="0" eb="1">
      <t>ヨル</t>
    </rPh>
    <rPh sb="1" eb="2">
      <t>アイダ</t>
    </rPh>
    <rPh sb="2" eb="4">
      <t>リョウキン</t>
    </rPh>
    <rPh sb="4" eb="6">
      <t>ブブン</t>
    </rPh>
    <phoneticPr fontId="3"/>
  </si>
  <si>
    <t>単価
(円/kW)</t>
    <phoneticPr fontId="3"/>
  </si>
  <si>
    <t>契約
電力
(kW)</t>
    <phoneticPr fontId="3"/>
  </si>
  <si>
    <t>予定
力率
(%)</t>
    <phoneticPr fontId="3"/>
  </si>
  <si>
    <t>固有
割引額
(円)</t>
    <phoneticPr fontId="3"/>
  </si>
  <si>
    <r>
      <t xml:space="preserve">単価
</t>
    </r>
    <r>
      <rPr>
        <sz val="9"/>
        <rFont val="ＭＳ 明朝"/>
        <family val="1"/>
        <charset val="128"/>
      </rPr>
      <t>(円/kW)</t>
    </r>
    <phoneticPr fontId="3"/>
  </si>
  <si>
    <t>予定
電力量
(kWh)</t>
    <phoneticPr fontId="3"/>
  </si>
  <si>
    <t>月額
(円)</t>
    <phoneticPr fontId="3"/>
  </si>
  <si>
    <t>燃料費
調整額
(円)</t>
  </si>
  <si>
    <t>市場価格調整額
(円)</t>
  </si>
  <si>
    <t>再生可能ｴﾈﾙｷﾞｰ発電促進賦課金
(円)</t>
  </si>
  <si>
    <t>A</t>
    <phoneticPr fontId="3"/>
  </si>
  <si>
    <t>B</t>
    <phoneticPr fontId="3"/>
  </si>
  <si>
    <t>C</t>
    <phoneticPr fontId="3"/>
  </si>
  <si>
    <t>D</t>
    <phoneticPr fontId="3"/>
  </si>
  <si>
    <t>F</t>
    <phoneticPr fontId="3"/>
  </si>
  <si>
    <t>H=B×F-G</t>
    <phoneticPr fontId="3"/>
  </si>
  <si>
    <t>V=U×(J+N+R)</t>
    <phoneticPr fontId="3"/>
  </si>
  <si>
    <t>X=W×(J+N+R)</t>
    <phoneticPr fontId="3"/>
  </si>
  <si>
    <t>Y</t>
    <phoneticPr fontId="3"/>
  </si>
  <si>
    <t>Z=Y×(J+N+R)</t>
    <phoneticPr fontId="3"/>
  </si>
  <si>
    <t>E+H+L+P+T+V+X+Z</t>
    <phoneticPr fontId="3"/>
  </si>
  <si>
    <t>入札書積算内訳書　（西宮市甲子園浜浄化センターで使用する電気の調達）</t>
  </si>
  <si>
    <t>常時
基本料金
(円)</t>
    <rPh sb="0" eb="2">
      <t>ジョウジ</t>
    </rPh>
    <phoneticPr fontId="3"/>
  </si>
  <si>
    <t>E=A×B×
(185-C)*0.01-D</t>
    <phoneticPr fontId="3"/>
  </si>
  <si>
    <t>(様式9)</t>
    <rPh sb="1" eb="3">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</si>
</sst>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Red]\(#,##0.00\)"/>
  </numFmts>
  <fonts count="13" x14ac:knownFonts="1">
    <font>
      <sz val="11"/>
      <name val="ＭＳ Ｐゴシック"/>
      <family val="3"/>
      <charset val="128"/>
    </font>
    <font>
      <sz val="18"/>
      <color theme="3"/>
      <name val="游ゴシック Light"/>
      <family val="2"/>
      <charset val="128"/>
      <scheme val="major"/>
    </font>
    <font>
      <sz val="11"/>
      <name val="ＭＳ Ｐゴシック"/>
      <family val="3"/>
      <charset val="128"/>
    </font>
    <font>
      <sz val="6"/>
      <name val="ＭＳ Ｐゴシック"/>
      <family val="3"/>
      <charset val="128"/>
    </font>
    <font>
      <sz val="11"/>
      <name val="ＭＳ 明朝"/>
      <family val="1"/>
      <charset val="128"/>
    </font>
    <font>
      <b/>
      <sz val="11"/>
      <color indexed="12"/>
      <name val="ＭＳ 明朝"/>
      <family val="1"/>
      <charset val="128"/>
    </font>
    <font>
      <b/>
      <sz val="11"/>
      <name val="ＭＳ 明朝"/>
      <family val="1"/>
      <charset val="128"/>
    </font>
    <font>
      <b/>
      <sz val="18"/>
      <name val="ＭＳ 明朝"/>
      <family val="1"/>
      <charset val="128"/>
    </font>
    <font>
      <sz val="10"/>
      <name val="ＭＳ 明朝"/>
      <family val="1"/>
      <charset val="128"/>
    </font>
    <font>
      <sz val="9"/>
      <name val="ＭＳ 明朝"/>
      <family val="1"/>
      <charset val="128"/>
    </font>
    <font>
      <sz val="8"/>
      <name val="ＭＳ 明朝"/>
      <family val="1"/>
      <charset val="128"/>
    </font>
    <font>
      <b/>
      <sz val="11"/>
      <color rgb="FFFF0000"/>
      <name val="ＭＳ 明朝"/>
      <family val="1"/>
      <charset val="128"/>
    </font>
    <font>
      <sz val="11"/>
      <color rgb="FFFF0000"/>
      <name val="ＭＳ 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indexed="43"/>
        <bgColor indexed="64"/>
      </patternFill>
    </fill>
    <fill>
      <patternFill patternType="solid">
        <fgColor theme="0" tint="-0.249977111117893"/>
        <bgColor indexed="64"/>
      </patternFill>
    </fill>
    <fill>
      <patternFill patternType="solid">
        <fgColor theme="0"/>
        <bgColor indexed="64"/>
      </patternFill>
    </fill>
  </fills>
  <borders count="58">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style="hair">
        <color indexed="64"/>
      </left>
      <right/>
      <top/>
      <bottom/>
      <diagonal/>
    </border>
    <border>
      <left style="hair">
        <color indexed="64"/>
      </left>
      <right style="thin">
        <color indexed="64"/>
      </right>
      <top style="hair">
        <color indexed="64"/>
      </top>
      <bottom style="hair">
        <color indexed="64"/>
      </bottom>
      <diagonal/>
    </border>
    <border diagonalUp="1">
      <left style="hair">
        <color indexed="64"/>
      </left>
      <right style="hair">
        <color indexed="64"/>
      </right>
      <top style="hair">
        <color indexed="64"/>
      </top>
      <bottom style="thin">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diagonalDown="1">
      <left style="thin">
        <color indexed="64"/>
      </left>
      <right style="hair">
        <color indexed="64"/>
      </right>
      <top style="thin">
        <color indexed="64"/>
      </top>
      <bottom/>
      <diagonal style="hair">
        <color indexed="64"/>
      </diagonal>
    </border>
    <border diagonalDown="1">
      <left style="thin">
        <color indexed="64"/>
      </left>
      <right style="hair">
        <color indexed="64"/>
      </right>
      <top/>
      <bottom/>
      <diagonal style="hair">
        <color indexed="64"/>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style="hair">
        <color indexed="64"/>
      </top>
      <bottom/>
      <diagonal/>
    </border>
    <border>
      <left/>
      <right style="thin">
        <color indexed="64"/>
      </right>
      <top/>
      <bottom style="hair">
        <color indexed="64"/>
      </bottom>
      <diagonal/>
    </border>
    <border diagonalDown="1">
      <left style="thin">
        <color indexed="64"/>
      </left>
      <right style="hair">
        <color indexed="64"/>
      </right>
      <top/>
      <bottom style="double">
        <color indexed="64"/>
      </bottom>
      <diagonal style="hair">
        <color indexed="64"/>
      </diagonal>
    </border>
    <border>
      <left style="hair">
        <color indexed="64"/>
      </left>
      <right style="hair">
        <color indexed="64"/>
      </right>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51">
    <xf numFmtId="0" fontId="0" fillId="0" borderId="0" xfId="0">
      <alignment vertical="center"/>
    </xf>
    <xf numFmtId="0" fontId="4" fillId="0" borderId="0" xfId="0" applyFont="1" applyProtection="1">
      <alignment vertical="center"/>
      <protection locked="0"/>
    </xf>
    <xf numFmtId="0" fontId="5" fillId="3" borderId="0" xfId="0" applyFont="1" applyFill="1" applyProtection="1">
      <alignment vertical="center"/>
      <protection locked="0"/>
    </xf>
    <xf numFmtId="0" fontId="6" fillId="0" borderId="0" xfId="0" applyFont="1" applyProtection="1">
      <alignment vertical="center"/>
      <protection locked="0"/>
    </xf>
    <xf numFmtId="0" fontId="4" fillId="0" borderId="0" xfId="0" applyFont="1" applyBorder="1" applyProtection="1">
      <alignment vertical="center"/>
      <protection locked="0"/>
    </xf>
    <xf numFmtId="0" fontId="7" fillId="0" borderId="0" xfId="0" applyFont="1" applyProtection="1">
      <alignment vertical="center"/>
      <protection locked="0"/>
    </xf>
    <xf numFmtId="0" fontId="4" fillId="0" borderId="33" xfId="0" applyFont="1" applyFill="1" applyBorder="1" applyProtection="1">
      <alignment vertical="center"/>
      <protection locked="0"/>
    </xf>
    <xf numFmtId="0" fontId="4" fillId="0" borderId="2" xfId="0" applyFont="1" applyFill="1" applyBorder="1" applyProtection="1">
      <alignment vertical="center"/>
      <protection locked="0"/>
    </xf>
    <xf numFmtId="0" fontId="4" fillId="0" borderId="3" xfId="0" applyFont="1" applyFill="1" applyBorder="1" applyProtection="1">
      <alignment vertical="center"/>
      <protection locked="0"/>
    </xf>
    <xf numFmtId="0" fontId="4" fillId="0" borderId="4" xfId="0" applyFont="1" applyFill="1" applyBorder="1" applyProtection="1">
      <alignment vertical="center"/>
      <protection locked="0"/>
    </xf>
    <xf numFmtId="0" fontId="4" fillId="0" borderId="0" xfId="0" applyFont="1" applyFill="1" applyBorder="1" applyProtection="1">
      <alignment vertical="center"/>
      <protection locked="0"/>
    </xf>
    <xf numFmtId="0" fontId="4" fillId="0" borderId="5" xfId="0" applyFont="1" applyFill="1" applyBorder="1" applyProtection="1">
      <alignment vertical="center"/>
      <protection locked="0"/>
    </xf>
    <xf numFmtId="0" fontId="4" fillId="0" borderId="1" xfId="0" applyFont="1" applyFill="1" applyBorder="1" applyProtection="1">
      <alignment vertical="center"/>
      <protection locked="0"/>
    </xf>
    <xf numFmtId="0" fontId="4" fillId="0" borderId="10" xfId="0" applyFont="1" applyBorder="1" applyAlignment="1" applyProtection="1">
      <alignment horizontal="center" vertical="center"/>
      <protection locked="0"/>
    </xf>
    <xf numFmtId="0" fontId="4" fillId="0" borderId="14" xfId="0" applyFont="1" applyFill="1" applyBorder="1" applyProtection="1">
      <alignment vertical="center"/>
      <protection locked="0"/>
    </xf>
    <xf numFmtId="0" fontId="4" fillId="0" borderId="15" xfId="0" applyFont="1" applyFill="1" applyBorder="1" applyProtection="1">
      <alignment vertical="center"/>
      <protection locked="0"/>
    </xf>
    <xf numFmtId="0" fontId="4" fillId="0" borderId="16" xfId="0" applyFont="1" applyFill="1" applyBorder="1" applyProtection="1">
      <alignment vertical="center"/>
      <protection locked="0"/>
    </xf>
    <xf numFmtId="0" fontId="4" fillId="0" borderId="15" xfId="0" applyFont="1" applyBorder="1" applyProtection="1">
      <alignment vertical="center"/>
      <protection locked="0"/>
    </xf>
    <xf numFmtId="176" fontId="4" fillId="0" borderId="25" xfId="0" applyNumberFormat="1" applyFont="1" applyBorder="1" applyAlignment="1" applyProtection="1">
      <alignment horizontal="center" vertical="center"/>
      <protection locked="0"/>
    </xf>
    <xf numFmtId="176" fontId="4" fillId="0" borderId="25" xfId="0" applyNumberFormat="1" applyFont="1" applyFill="1" applyBorder="1" applyAlignment="1" applyProtection="1">
      <alignment horizontal="center" vertical="center"/>
      <protection locked="0"/>
    </xf>
    <xf numFmtId="176" fontId="10" fillId="0" borderId="25" xfId="0" applyNumberFormat="1" applyFont="1" applyBorder="1" applyAlignment="1" applyProtection="1">
      <alignment horizontal="center" vertical="center" wrapText="1"/>
      <protection locked="0"/>
    </xf>
    <xf numFmtId="176" fontId="4" fillId="0" borderId="25" xfId="0" applyNumberFormat="1" applyFont="1" applyBorder="1" applyAlignment="1" applyProtection="1">
      <alignment horizontal="center" vertical="center" shrinkToFit="1"/>
      <protection locked="0"/>
    </xf>
    <xf numFmtId="176" fontId="8" fillId="0" borderId="25" xfId="0" applyNumberFormat="1" applyFont="1" applyBorder="1" applyAlignment="1" applyProtection="1">
      <alignment horizontal="center" vertical="center"/>
      <protection locked="0"/>
    </xf>
    <xf numFmtId="176" fontId="4" fillId="4" borderId="45" xfId="0" applyNumberFormat="1" applyFont="1" applyFill="1" applyBorder="1" applyAlignment="1" applyProtection="1">
      <alignment horizontal="center" vertical="center" wrapText="1"/>
    </xf>
    <xf numFmtId="176" fontId="8" fillId="4" borderId="45" xfId="0" applyNumberFormat="1" applyFont="1" applyFill="1" applyBorder="1" applyAlignment="1" applyProtection="1">
      <alignment horizontal="center" vertical="center" wrapText="1"/>
    </xf>
    <xf numFmtId="0" fontId="4" fillId="0" borderId="27" xfId="0" applyFont="1" applyBorder="1" applyAlignment="1" applyProtection="1">
      <alignment horizontal="center" vertical="center"/>
      <protection locked="0"/>
    </xf>
    <xf numFmtId="40" fontId="4" fillId="0" borderId="26" xfId="1" applyNumberFormat="1" applyFont="1" applyFill="1" applyBorder="1" applyAlignment="1" applyProtection="1">
      <alignment vertical="center" shrinkToFit="1"/>
      <protection locked="0"/>
    </xf>
    <xf numFmtId="40" fontId="4" fillId="4" borderId="24" xfId="1" applyNumberFormat="1" applyFont="1" applyFill="1" applyBorder="1" applyAlignment="1" applyProtection="1">
      <alignment vertical="center" shrinkToFit="1"/>
    </xf>
    <xf numFmtId="38" fontId="4" fillId="4" borderId="24" xfId="1" applyFont="1" applyFill="1" applyBorder="1" applyAlignment="1" applyProtection="1">
      <alignment vertical="center" shrinkToFit="1"/>
    </xf>
    <xf numFmtId="40" fontId="4" fillId="0" borderId="26" xfId="1" applyNumberFormat="1" applyFont="1" applyBorder="1" applyAlignment="1" applyProtection="1">
      <alignment vertical="center" shrinkToFit="1"/>
      <protection locked="0"/>
    </xf>
    <xf numFmtId="0" fontId="4" fillId="0" borderId="9" xfId="0" applyFont="1" applyBorder="1" applyAlignment="1" applyProtection="1">
      <alignment horizontal="center" vertical="center"/>
      <protection locked="0"/>
    </xf>
    <xf numFmtId="38" fontId="4" fillId="0" borderId="10" xfId="1" applyFont="1" applyBorder="1" applyAlignment="1" applyProtection="1">
      <alignment vertical="center" shrinkToFit="1"/>
      <protection locked="0"/>
    </xf>
    <xf numFmtId="40" fontId="4" fillId="4" borderId="10" xfId="1" applyNumberFormat="1" applyFont="1" applyFill="1" applyBorder="1" applyAlignment="1" applyProtection="1">
      <alignment vertical="center" shrinkToFit="1"/>
    </xf>
    <xf numFmtId="38" fontId="4" fillId="4" borderId="10" xfId="1" applyFont="1" applyFill="1" applyBorder="1" applyAlignment="1" applyProtection="1">
      <alignment vertical="center" shrinkToFit="1"/>
    </xf>
    <xf numFmtId="38" fontId="4" fillId="4" borderId="26" xfId="1" applyFont="1" applyFill="1" applyBorder="1" applyAlignment="1" applyProtection="1">
      <alignment vertical="center" shrinkToFit="1"/>
    </xf>
    <xf numFmtId="40" fontId="4" fillId="0" borderId="41" xfId="1" applyNumberFormat="1" applyFont="1" applyFill="1" applyBorder="1" applyAlignment="1" applyProtection="1">
      <alignment vertical="center" shrinkToFit="1"/>
      <protection locked="0"/>
    </xf>
    <xf numFmtId="40" fontId="4" fillId="4" borderId="18" xfId="1" applyNumberFormat="1" applyFont="1" applyFill="1" applyBorder="1" applyAlignment="1" applyProtection="1">
      <alignment vertical="center" shrinkToFit="1"/>
    </xf>
    <xf numFmtId="38" fontId="4" fillId="4" borderId="18" xfId="1" applyFont="1" applyFill="1" applyBorder="1" applyAlignment="1" applyProtection="1">
      <alignment vertical="center" shrinkToFit="1"/>
    </xf>
    <xf numFmtId="40" fontId="4" fillId="0" borderId="10" xfId="1" applyNumberFormat="1" applyFont="1" applyBorder="1" applyAlignment="1" applyProtection="1">
      <alignment vertical="center" shrinkToFit="1"/>
      <protection locked="0"/>
    </xf>
    <xf numFmtId="40" fontId="4" fillId="0" borderId="40" xfId="1" applyNumberFormat="1" applyFont="1" applyBorder="1" applyAlignment="1" applyProtection="1">
      <alignment vertical="center" shrinkToFit="1"/>
      <protection locked="0"/>
    </xf>
    <xf numFmtId="40" fontId="4" fillId="4" borderId="31" xfId="1" applyNumberFormat="1" applyFont="1" applyFill="1" applyBorder="1" applyAlignment="1" applyProtection="1">
      <alignment vertical="center" shrinkToFit="1"/>
    </xf>
    <xf numFmtId="38" fontId="4" fillId="4" borderId="31" xfId="1" applyFont="1" applyFill="1" applyBorder="1" applyAlignment="1" applyProtection="1">
      <alignment vertical="center" shrinkToFit="1"/>
    </xf>
    <xf numFmtId="0" fontId="4" fillId="0" borderId="52" xfId="0" applyFont="1" applyBorder="1" applyAlignment="1" applyProtection="1">
      <alignment horizontal="center" vertical="center"/>
      <protection locked="0"/>
    </xf>
    <xf numFmtId="38" fontId="4" fillId="0" borderId="40" xfId="1" applyFont="1" applyBorder="1" applyAlignment="1" applyProtection="1">
      <alignment vertical="center" shrinkToFit="1"/>
      <protection locked="0"/>
    </xf>
    <xf numFmtId="40" fontId="4" fillId="4" borderId="25" xfId="1" applyNumberFormat="1" applyFont="1" applyFill="1" applyBorder="1" applyAlignment="1" applyProtection="1">
      <alignment vertical="center" shrinkToFit="1"/>
    </xf>
    <xf numFmtId="38" fontId="4" fillId="4" borderId="25" xfId="1" applyFont="1" applyFill="1" applyBorder="1" applyAlignment="1" applyProtection="1">
      <alignment vertical="center" shrinkToFit="1"/>
    </xf>
    <xf numFmtId="0" fontId="4" fillId="0" borderId="53" xfId="0" applyFont="1" applyBorder="1" applyAlignment="1" applyProtection="1">
      <alignment horizontal="center" vertical="center"/>
      <protection locked="0"/>
    </xf>
    <xf numFmtId="0" fontId="4" fillId="0" borderId="54" xfId="0" applyFont="1" applyBorder="1" applyAlignment="1" applyProtection="1">
      <alignment vertical="center" shrinkToFit="1"/>
      <protection locked="0"/>
    </xf>
    <xf numFmtId="38" fontId="4" fillId="0" borderId="54" xfId="0" applyNumberFormat="1" applyFont="1" applyBorder="1" applyAlignment="1" applyProtection="1">
      <alignment vertical="center" shrinkToFit="1"/>
      <protection locked="0"/>
    </xf>
    <xf numFmtId="0" fontId="4" fillId="4" borderId="54" xfId="0" applyFont="1" applyFill="1" applyBorder="1" applyAlignment="1" applyProtection="1">
      <alignment vertical="center" shrinkToFit="1"/>
    </xf>
    <xf numFmtId="0" fontId="4" fillId="4" borderId="55" xfId="0" applyFont="1" applyFill="1" applyBorder="1" applyAlignment="1" applyProtection="1">
      <alignment vertical="center" shrinkToFit="1"/>
    </xf>
    <xf numFmtId="38" fontId="4" fillId="0" borderId="3" xfId="0" applyNumberFormat="1" applyFont="1" applyFill="1" applyBorder="1" applyProtection="1">
      <alignment vertical="center"/>
      <protection locked="0"/>
    </xf>
    <xf numFmtId="2" fontId="6" fillId="2" borderId="18" xfId="0" applyNumberFormat="1" applyFont="1" applyFill="1" applyBorder="1" applyAlignment="1" applyProtection="1">
      <alignment horizontal="center" vertical="center" shrinkToFit="1"/>
      <protection locked="0"/>
    </xf>
    <xf numFmtId="2" fontId="6" fillId="2" borderId="18" xfId="0" applyNumberFormat="1" applyFont="1" applyFill="1" applyBorder="1" applyAlignment="1" applyProtection="1">
      <alignment horizontal="center" vertical="center"/>
      <protection locked="0"/>
    </xf>
    <xf numFmtId="38" fontId="4" fillId="0" borderId="26" xfId="1" applyFont="1" applyFill="1" applyBorder="1" applyAlignment="1" applyProtection="1">
      <alignment vertical="center" shrinkToFit="1"/>
      <protection locked="0"/>
    </xf>
    <xf numFmtId="38" fontId="4" fillId="2" borderId="26" xfId="1" applyFont="1" applyFill="1" applyBorder="1" applyAlignment="1" applyProtection="1">
      <alignment vertical="center" shrinkToFit="1"/>
      <protection locked="0"/>
    </xf>
    <xf numFmtId="38" fontId="4" fillId="2" borderId="10" xfId="1" applyFont="1" applyFill="1" applyBorder="1" applyAlignment="1" applyProtection="1">
      <alignment vertical="center" shrinkToFit="1"/>
      <protection locked="0"/>
    </xf>
    <xf numFmtId="38" fontId="4" fillId="2" borderId="40" xfId="1" applyFont="1" applyFill="1" applyBorder="1" applyAlignment="1" applyProtection="1">
      <alignment vertical="center" shrinkToFit="1"/>
      <protection locked="0"/>
    </xf>
    <xf numFmtId="38" fontId="4" fillId="2" borderId="10" xfId="1" applyFont="1" applyFill="1" applyBorder="1" applyAlignment="1" applyProtection="1">
      <alignment vertical="center" shrinkToFit="1"/>
    </xf>
    <xf numFmtId="177" fontId="4" fillId="0" borderId="26" xfId="0" applyNumberFormat="1" applyFont="1" applyBorder="1" applyAlignment="1" applyProtection="1">
      <alignment vertical="center" shrinkToFit="1"/>
      <protection locked="0"/>
    </xf>
    <xf numFmtId="177" fontId="4" fillId="0" borderId="10" xfId="0" applyNumberFormat="1" applyFont="1" applyBorder="1" applyAlignment="1" applyProtection="1">
      <alignment vertical="center" shrinkToFit="1"/>
      <protection locked="0"/>
    </xf>
    <xf numFmtId="177" fontId="4" fillId="0" borderId="25" xfId="0" applyNumberFormat="1" applyFont="1" applyBorder="1" applyAlignment="1" applyProtection="1">
      <alignment vertical="center" shrinkToFit="1"/>
      <protection locked="0"/>
    </xf>
    <xf numFmtId="38" fontId="12" fillId="0" borderId="26" xfId="1" applyFont="1" applyFill="1" applyBorder="1" applyAlignment="1" applyProtection="1">
      <alignment vertical="center" shrinkToFit="1"/>
      <protection locked="0"/>
    </xf>
    <xf numFmtId="38" fontId="12" fillId="0" borderId="10" xfId="1" applyFont="1" applyFill="1" applyBorder="1" applyAlignment="1" applyProtection="1">
      <alignment vertical="center" shrinkToFit="1"/>
      <protection locked="0"/>
    </xf>
    <xf numFmtId="38" fontId="12" fillId="0" borderId="40" xfId="1" applyFont="1" applyFill="1" applyBorder="1" applyAlignment="1" applyProtection="1">
      <alignment vertical="center" shrinkToFit="1"/>
      <protection locked="0"/>
    </xf>
    <xf numFmtId="0" fontId="8" fillId="4" borderId="31" xfId="0" applyFont="1" applyFill="1" applyBorder="1" applyAlignment="1" applyProtection="1">
      <alignment horizontal="center" vertical="center" wrapText="1"/>
    </xf>
    <xf numFmtId="0" fontId="8" fillId="4" borderId="32" xfId="0" applyFont="1" applyFill="1" applyBorder="1" applyAlignment="1" applyProtection="1">
      <alignment horizontal="center" vertical="center" wrapText="1"/>
    </xf>
    <xf numFmtId="0" fontId="8" fillId="4" borderId="10" xfId="0" applyFont="1" applyFill="1" applyBorder="1" applyAlignment="1" applyProtection="1">
      <alignment horizontal="center" vertical="center" wrapText="1"/>
    </xf>
    <xf numFmtId="0" fontId="8" fillId="4" borderId="35" xfId="0" applyFont="1" applyFill="1" applyBorder="1" applyAlignment="1" applyProtection="1">
      <alignment horizontal="center" vertical="center" wrapText="1"/>
    </xf>
    <xf numFmtId="0" fontId="4" fillId="0" borderId="6"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31"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4" borderId="31" xfId="0" applyFont="1" applyFill="1" applyBorder="1" applyAlignment="1" applyProtection="1">
      <alignment horizontal="center" vertical="center"/>
    </xf>
    <xf numFmtId="0" fontId="4" fillId="4" borderId="10" xfId="0" applyFont="1" applyFill="1" applyBorder="1" applyAlignment="1" applyProtection="1">
      <alignment horizontal="center" vertical="center"/>
    </xf>
    <xf numFmtId="0" fontId="4" fillId="4" borderId="36" xfId="0" applyFont="1" applyFill="1" applyBorder="1" applyAlignment="1" applyProtection="1">
      <alignment horizontal="center" vertical="center"/>
    </xf>
    <xf numFmtId="0" fontId="4" fillId="4" borderId="37" xfId="0" applyFont="1" applyFill="1" applyBorder="1" applyAlignment="1" applyProtection="1">
      <alignment horizontal="center" vertical="center"/>
    </xf>
    <xf numFmtId="0" fontId="4" fillId="0" borderId="13" xfId="0" applyFont="1" applyBorder="1" applyAlignment="1" applyProtection="1">
      <alignment horizontal="center" vertical="center"/>
      <protection locked="0"/>
    </xf>
    <xf numFmtId="0" fontId="4" fillId="4" borderId="11" xfId="0" applyFont="1" applyFill="1" applyBorder="1" applyAlignment="1" applyProtection="1">
      <alignment horizontal="center" vertical="center"/>
    </xf>
    <xf numFmtId="0" fontId="4" fillId="4" borderId="12" xfId="0" applyFont="1" applyFill="1" applyBorder="1" applyAlignment="1" applyProtection="1">
      <alignment horizontal="center" vertical="center"/>
    </xf>
    <xf numFmtId="0" fontId="4" fillId="4" borderId="28" xfId="0" applyFont="1" applyFill="1" applyBorder="1" applyAlignment="1" applyProtection="1">
      <alignment horizontal="center" vertical="center"/>
    </xf>
    <xf numFmtId="38" fontId="11" fillId="0" borderId="17" xfId="1" applyFont="1" applyFill="1" applyBorder="1" applyAlignment="1" applyProtection="1">
      <alignment horizontal="center" vertical="center"/>
      <protection locked="0"/>
    </xf>
    <xf numFmtId="38" fontId="11" fillId="0" borderId="18" xfId="1" applyFont="1" applyFill="1" applyBorder="1" applyAlignment="1" applyProtection="1">
      <alignment horizontal="center" vertical="center"/>
      <protection locked="0"/>
    </xf>
    <xf numFmtId="2" fontId="6" fillId="2" borderId="19" xfId="0" applyNumberFormat="1" applyFont="1" applyFill="1" applyBorder="1" applyAlignment="1" applyProtection="1">
      <alignment horizontal="center" vertical="center"/>
      <protection locked="0"/>
    </xf>
    <xf numFmtId="2" fontId="6" fillId="2" borderId="20" xfId="0" applyNumberFormat="1" applyFont="1" applyFill="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protection locked="0"/>
    </xf>
    <xf numFmtId="0" fontId="4" fillId="5" borderId="40" xfId="0" applyFont="1" applyFill="1" applyBorder="1" applyAlignment="1" applyProtection="1">
      <alignment horizontal="center" vertical="center" wrapText="1"/>
    </xf>
    <xf numFmtId="0" fontId="4" fillId="5" borderId="41" xfId="0" applyFont="1" applyFill="1" applyBorder="1" applyAlignment="1" applyProtection="1">
      <alignment horizontal="center" vertical="center" wrapText="1"/>
    </xf>
    <xf numFmtId="0" fontId="4" fillId="5" borderId="26" xfId="0" applyFont="1" applyFill="1" applyBorder="1" applyAlignment="1" applyProtection="1">
      <alignment horizontal="center" vertical="center" wrapText="1"/>
    </xf>
    <xf numFmtId="0" fontId="4" fillId="0" borderId="40" xfId="0" applyFont="1" applyFill="1" applyBorder="1" applyAlignment="1" applyProtection="1">
      <alignment horizontal="center" vertical="center" wrapText="1"/>
      <protection locked="0"/>
    </xf>
    <xf numFmtId="0" fontId="4" fillId="0" borderId="41" xfId="0" applyFont="1" applyFill="1" applyBorder="1" applyAlignment="1" applyProtection="1">
      <alignment horizontal="center" vertical="center" wrapText="1"/>
      <protection locked="0"/>
    </xf>
    <xf numFmtId="0" fontId="4" fillId="0" borderId="26" xfId="0" applyFont="1" applyFill="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8" fillId="0" borderId="10"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4" fillId="4" borderId="31" xfId="0" applyFont="1" applyFill="1" applyBorder="1" applyAlignment="1" applyProtection="1">
      <alignment horizontal="center" vertical="center" wrapText="1" shrinkToFit="1"/>
    </xf>
    <xf numFmtId="0" fontId="4" fillId="4" borderId="7" xfId="0" applyFont="1" applyFill="1" applyBorder="1" applyAlignment="1" applyProtection="1">
      <alignment horizontal="center" vertical="center" wrapText="1" shrinkToFit="1"/>
    </xf>
    <xf numFmtId="0" fontId="4" fillId="4" borderId="10" xfId="0" applyFont="1" applyFill="1" applyBorder="1" applyAlignment="1" applyProtection="1">
      <alignment horizontal="center" vertical="center" wrapText="1" shrinkToFit="1"/>
    </xf>
    <xf numFmtId="0" fontId="4" fillId="4" borderId="11" xfId="0" applyFont="1" applyFill="1" applyBorder="1" applyAlignment="1" applyProtection="1">
      <alignment horizontal="center" vertical="center" wrapText="1" shrinkToFit="1"/>
    </xf>
    <xf numFmtId="0" fontId="4" fillId="4" borderId="10" xfId="0" applyFont="1" applyFill="1" applyBorder="1" applyAlignment="1" applyProtection="1">
      <alignment horizontal="center" vertical="center" wrapText="1"/>
    </xf>
    <xf numFmtId="0" fontId="4" fillId="0" borderId="11" xfId="0" applyFont="1" applyBorder="1" applyAlignment="1" applyProtection="1">
      <alignment horizontal="center" vertical="center" wrapText="1"/>
      <protection locked="0"/>
    </xf>
    <xf numFmtId="0" fontId="4" fillId="0" borderId="42" xfId="0" applyFont="1" applyBorder="1" applyAlignment="1" applyProtection="1">
      <alignment horizontal="center" vertical="center"/>
      <protection locked="0"/>
    </xf>
    <xf numFmtId="0" fontId="4" fillId="4" borderId="40" xfId="0" applyFont="1" applyFill="1" applyBorder="1" applyAlignment="1" applyProtection="1">
      <alignment horizontal="center" vertical="center" wrapText="1"/>
    </xf>
    <xf numFmtId="0" fontId="4" fillId="4" borderId="41" xfId="0" applyFont="1" applyFill="1" applyBorder="1" applyAlignment="1" applyProtection="1">
      <alignment horizontal="center" vertical="center" wrapText="1"/>
    </xf>
    <xf numFmtId="0" fontId="4" fillId="4" borderId="26" xfId="0" applyFont="1" applyFill="1" applyBorder="1" applyAlignment="1" applyProtection="1">
      <alignment horizontal="center" vertical="center" wrapText="1"/>
    </xf>
    <xf numFmtId="40" fontId="4" fillId="0" borderId="55" xfId="0" applyNumberFormat="1" applyFont="1" applyFill="1" applyBorder="1" applyAlignment="1" applyProtection="1">
      <alignment horizontal="right" vertical="center" shrinkToFit="1"/>
      <protection locked="0"/>
    </xf>
    <xf numFmtId="40" fontId="4" fillId="0" borderId="56" xfId="0" applyNumberFormat="1" applyFont="1" applyFill="1" applyBorder="1" applyAlignment="1" applyProtection="1">
      <alignment horizontal="right" vertical="center" shrinkToFit="1"/>
      <protection locked="0"/>
    </xf>
    <xf numFmtId="40" fontId="4" fillId="0" borderId="57" xfId="0" applyNumberFormat="1" applyFont="1" applyFill="1" applyBorder="1" applyAlignment="1" applyProtection="1">
      <alignment horizontal="right" vertical="center" shrinkToFit="1"/>
      <protection locked="0"/>
    </xf>
    <xf numFmtId="176" fontId="8" fillId="0" borderId="46" xfId="0" applyNumberFormat="1" applyFont="1" applyBorder="1" applyAlignment="1" applyProtection="1">
      <alignment horizontal="center" vertical="center" wrapText="1"/>
      <protection locked="0"/>
    </xf>
    <xf numFmtId="176" fontId="8" fillId="0" borderId="47" xfId="0" applyNumberFormat="1" applyFont="1" applyBorder="1" applyAlignment="1" applyProtection="1">
      <alignment horizontal="center" vertical="center" wrapText="1"/>
      <protection locked="0"/>
    </xf>
    <xf numFmtId="176" fontId="8" fillId="0" borderId="48" xfId="0" applyNumberFormat="1" applyFont="1" applyBorder="1" applyAlignment="1" applyProtection="1">
      <alignment horizontal="center" vertical="center" wrapText="1"/>
      <protection locked="0"/>
    </xf>
    <xf numFmtId="38" fontId="12" fillId="0" borderId="26" xfId="1" applyFont="1" applyFill="1" applyBorder="1" applyAlignment="1" applyProtection="1">
      <alignment vertical="center" shrinkToFit="1"/>
      <protection locked="0"/>
    </xf>
    <xf numFmtId="38" fontId="12" fillId="0" borderId="10" xfId="1" applyFont="1" applyFill="1" applyBorder="1" applyAlignment="1" applyProtection="1">
      <alignment vertical="center" shrinkToFit="1"/>
      <protection locked="0"/>
    </xf>
    <xf numFmtId="38" fontId="12" fillId="0" borderId="40" xfId="1" applyFont="1" applyFill="1" applyBorder="1" applyAlignment="1" applyProtection="1">
      <alignment vertical="center" shrinkToFit="1"/>
      <protection locked="0"/>
    </xf>
    <xf numFmtId="40" fontId="4" fillId="0" borderId="49" xfId="1" applyNumberFormat="1" applyFont="1" applyBorder="1" applyAlignment="1" applyProtection="1">
      <alignment vertical="center" shrinkToFit="1"/>
      <protection locked="0"/>
    </xf>
    <xf numFmtId="40" fontId="4" fillId="0" borderId="50" xfId="1" applyNumberFormat="1" applyFont="1" applyBorder="1" applyAlignment="1" applyProtection="1">
      <alignment vertical="center" shrinkToFit="1"/>
      <protection locked="0"/>
    </xf>
    <xf numFmtId="40" fontId="4" fillId="0" borderId="51" xfId="1" applyNumberFormat="1" applyFont="1" applyBorder="1" applyAlignment="1" applyProtection="1">
      <alignment vertical="center" shrinkToFit="1"/>
      <protection locked="0"/>
    </xf>
    <xf numFmtId="40" fontId="4" fillId="0" borderId="11" xfId="1" applyNumberFormat="1" applyFont="1" applyBorder="1" applyAlignment="1" applyProtection="1">
      <alignment vertical="center" shrinkToFit="1"/>
      <protection locked="0"/>
    </xf>
    <xf numFmtId="40" fontId="4" fillId="0" borderId="13" xfId="1" applyNumberFormat="1" applyFont="1" applyBorder="1" applyAlignment="1" applyProtection="1">
      <alignment vertical="center" shrinkToFit="1"/>
      <protection locked="0"/>
    </xf>
    <xf numFmtId="40" fontId="4" fillId="0" borderId="28" xfId="1" applyNumberFormat="1" applyFont="1" applyBorder="1" applyAlignment="1" applyProtection="1">
      <alignment vertical="center" shrinkToFit="1"/>
      <protection locked="0"/>
    </xf>
    <xf numFmtId="40" fontId="4" fillId="0" borderId="46" xfId="1" applyNumberFormat="1" applyFont="1" applyBorder="1" applyAlignment="1" applyProtection="1">
      <alignment vertical="center" shrinkToFit="1"/>
      <protection locked="0"/>
    </xf>
    <xf numFmtId="40" fontId="4" fillId="0" borderId="47" xfId="1" applyNumberFormat="1" applyFont="1" applyBorder="1" applyAlignment="1" applyProtection="1">
      <alignment vertical="center" shrinkToFit="1"/>
      <protection locked="0"/>
    </xf>
    <xf numFmtId="40" fontId="4" fillId="0" borderId="48" xfId="1" applyNumberFormat="1" applyFont="1" applyBorder="1" applyAlignment="1" applyProtection="1">
      <alignment vertical="center" shrinkToFit="1"/>
      <protection locked="0"/>
    </xf>
    <xf numFmtId="0" fontId="4" fillId="0" borderId="0" xfId="0" applyFont="1" applyAlignment="1" applyProtection="1">
      <alignment horizontal="righ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E37"/>
  <sheetViews>
    <sheetView showZeros="0" tabSelected="1" view="pageBreakPreview" topLeftCell="B1" zoomScale="85" zoomScaleNormal="75" zoomScaleSheetLayoutView="85" workbookViewId="0">
      <selection activeCell="B1" sqref="B1"/>
    </sheetView>
  </sheetViews>
  <sheetFormatPr defaultColWidth="9" defaultRowHeight="13.2" x14ac:dyDescent="0.2"/>
  <cols>
    <col min="1" max="1" width="4.21875" style="1" bestFit="1" customWidth="1"/>
    <col min="2" max="2" width="12.6640625" style="1" customWidth="1"/>
    <col min="3" max="3" width="8.6640625" style="1" customWidth="1"/>
    <col min="4" max="4" width="10.88671875" style="1" customWidth="1"/>
    <col min="5" max="5" width="8.77734375" style="1" customWidth="1"/>
    <col min="6" max="6" width="8.6640625" style="1" customWidth="1"/>
    <col min="7" max="7" width="12.6640625" style="1" customWidth="1"/>
    <col min="8" max="8" width="7.77734375" style="1" customWidth="1"/>
    <col min="9" max="9" width="8.5546875" style="1" bestFit="1" customWidth="1"/>
    <col min="10" max="10" width="10.77734375" style="1" customWidth="1"/>
    <col min="11" max="11" width="7.77734375" style="1" customWidth="1"/>
    <col min="12" max="12" width="6.6640625" style="1" customWidth="1"/>
    <col min="13" max="13" width="14.5546875" style="1" customWidth="1"/>
    <col min="14" max="14" width="8.6640625" style="1" customWidth="1"/>
    <col min="15" max="15" width="7.77734375" style="1" customWidth="1"/>
    <col min="16" max="16" width="7.88671875" style="1" customWidth="1"/>
    <col min="17" max="18" width="12.6640625" style="1" customWidth="1"/>
    <col min="19" max="19" width="7.77734375" style="1" customWidth="1"/>
    <col min="20" max="22" width="10.6640625" style="1" customWidth="1"/>
    <col min="23" max="23" width="7.77734375" style="1" customWidth="1"/>
    <col min="24" max="24" width="10.77734375" style="1" customWidth="1"/>
    <col min="25" max="25" width="7.77734375" style="1" customWidth="1"/>
    <col min="26" max="26" width="10.77734375" style="1" customWidth="1"/>
    <col min="27" max="27" width="7.77734375" style="1" customWidth="1"/>
    <col min="28" max="28" width="10.77734375" style="1" customWidth="1"/>
    <col min="29" max="16384" width="9" style="1"/>
  </cols>
  <sheetData>
    <row r="1" spans="1:31" x14ac:dyDescent="0.2">
      <c r="B1" s="2">
        <v>8</v>
      </c>
      <c r="C1" s="3" t="s">
        <v>23</v>
      </c>
      <c r="T1" s="4"/>
      <c r="U1" s="4"/>
      <c r="V1" s="4"/>
      <c r="W1" s="4"/>
      <c r="X1" s="4"/>
      <c r="Y1" s="4"/>
      <c r="Z1" s="4"/>
      <c r="AA1" s="4"/>
    </row>
    <row r="2" spans="1:31" ht="21.9" customHeight="1" x14ac:dyDescent="0.2">
      <c r="B2" s="5" t="s">
        <v>66</v>
      </c>
      <c r="T2" s="4"/>
      <c r="U2" s="4"/>
      <c r="V2" s="4"/>
      <c r="W2" s="4"/>
      <c r="X2" s="4"/>
      <c r="Y2" s="4"/>
      <c r="Z2" s="4"/>
      <c r="AA2" s="4"/>
      <c r="AE2" s="150" t="s">
        <v>69</v>
      </c>
    </row>
    <row r="3" spans="1:31" ht="21.9" customHeight="1" x14ac:dyDescent="0.2">
      <c r="T3" s="4"/>
      <c r="U3" s="4"/>
      <c r="V3" s="4"/>
      <c r="W3" s="4"/>
      <c r="X3" s="4"/>
      <c r="Y3" s="4"/>
      <c r="Z3" s="4"/>
      <c r="AA3" s="4"/>
      <c r="AB3" s="4"/>
    </row>
    <row r="4" spans="1:31" ht="21.9" customHeight="1" x14ac:dyDescent="0.2">
      <c r="B4" s="69" t="s">
        <v>24</v>
      </c>
      <c r="C4" s="70"/>
      <c r="D4" s="73" t="s">
        <v>25</v>
      </c>
      <c r="E4" s="70"/>
      <c r="F4" s="74" t="s">
        <v>26</v>
      </c>
      <c r="G4" s="75"/>
      <c r="H4" s="75"/>
      <c r="I4" s="75"/>
      <c r="J4" s="75"/>
      <c r="K4" s="80" t="s">
        <v>27</v>
      </c>
      <c r="L4" s="80"/>
      <c r="M4" s="65" t="s">
        <v>28</v>
      </c>
      <c r="N4" s="65"/>
      <c r="O4" s="65" t="s">
        <v>29</v>
      </c>
      <c r="P4" s="66"/>
      <c r="Q4" s="6"/>
      <c r="R4" s="7" t="s">
        <v>30</v>
      </c>
      <c r="S4" s="8"/>
      <c r="T4" s="8"/>
      <c r="U4" s="8"/>
      <c r="V4" s="8"/>
      <c r="W4" s="8"/>
      <c r="X4" s="8"/>
      <c r="Y4" s="8"/>
      <c r="Z4" s="8"/>
      <c r="AA4" s="8"/>
      <c r="AB4" s="8"/>
      <c r="AC4" s="8"/>
      <c r="AD4" s="8"/>
      <c r="AE4" s="9"/>
    </row>
    <row r="5" spans="1:31" ht="21.9" customHeight="1" x14ac:dyDescent="0.2">
      <c r="B5" s="71"/>
      <c r="C5" s="72"/>
      <c r="D5" s="72"/>
      <c r="E5" s="72"/>
      <c r="F5" s="76"/>
      <c r="G5" s="77"/>
      <c r="H5" s="77"/>
      <c r="I5" s="77"/>
      <c r="J5" s="77"/>
      <c r="K5" s="81"/>
      <c r="L5" s="81"/>
      <c r="M5" s="67"/>
      <c r="N5" s="67"/>
      <c r="O5" s="67"/>
      <c r="P5" s="68"/>
      <c r="Q5" s="10"/>
      <c r="R5" s="11" t="s">
        <v>31</v>
      </c>
      <c r="S5" s="10"/>
      <c r="T5" s="10"/>
      <c r="U5" s="10"/>
      <c r="V5" s="10"/>
      <c r="W5" s="10"/>
      <c r="X5" s="10"/>
      <c r="Y5" s="10"/>
      <c r="Z5" s="10"/>
      <c r="AA5" s="10"/>
      <c r="AB5" s="10"/>
      <c r="AC5" s="10"/>
      <c r="AD5" s="10"/>
      <c r="AE5" s="12"/>
    </row>
    <row r="6" spans="1:31" ht="21.9" customHeight="1" x14ac:dyDescent="0.2">
      <c r="B6" s="71"/>
      <c r="C6" s="72"/>
      <c r="D6" s="72"/>
      <c r="E6" s="72"/>
      <c r="F6" s="78"/>
      <c r="G6" s="79"/>
      <c r="H6" s="79"/>
      <c r="I6" s="79"/>
      <c r="J6" s="79"/>
      <c r="K6" s="81"/>
      <c r="L6" s="81"/>
      <c r="M6" s="67"/>
      <c r="N6" s="67"/>
      <c r="O6" s="67"/>
      <c r="P6" s="68"/>
      <c r="Q6" s="10"/>
      <c r="R6" s="11"/>
      <c r="S6" s="10"/>
      <c r="T6" s="10"/>
      <c r="U6" s="10"/>
      <c r="V6" s="10"/>
      <c r="W6" s="10"/>
      <c r="X6" s="10"/>
      <c r="Y6" s="10"/>
      <c r="Z6" s="10"/>
      <c r="AA6" s="10"/>
      <c r="AB6" s="10"/>
      <c r="AC6" s="10"/>
      <c r="AD6" s="10"/>
      <c r="AE6" s="12"/>
    </row>
    <row r="7" spans="1:31" ht="21.9" customHeight="1" x14ac:dyDescent="0.2">
      <c r="B7" s="71" t="s">
        <v>0</v>
      </c>
      <c r="C7" s="72"/>
      <c r="D7" s="13" t="s">
        <v>32</v>
      </c>
      <c r="E7" s="13" t="s">
        <v>10</v>
      </c>
      <c r="F7" s="13" t="s">
        <v>33</v>
      </c>
      <c r="G7" s="72" t="s">
        <v>34</v>
      </c>
      <c r="H7" s="72"/>
      <c r="I7" s="72" t="s">
        <v>35</v>
      </c>
      <c r="J7" s="84"/>
      <c r="K7" s="81" t="s">
        <v>36</v>
      </c>
      <c r="L7" s="81"/>
      <c r="M7" s="85" t="s">
        <v>36</v>
      </c>
      <c r="N7" s="86"/>
      <c r="O7" s="85" t="s">
        <v>36</v>
      </c>
      <c r="P7" s="87"/>
      <c r="Q7" s="10"/>
      <c r="R7" s="11"/>
      <c r="S7" s="10"/>
      <c r="T7" s="10"/>
      <c r="U7" s="10"/>
      <c r="V7" s="10"/>
      <c r="W7" s="10"/>
      <c r="X7" s="10"/>
      <c r="Y7" s="10"/>
      <c r="Z7" s="10"/>
      <c r="AA7" s="10"/>
      <c r="AB7" s="10"/>
      <c r="AC7" s="10"/>
      <c r="AD7" s="10"/>
      <c r="AE7" s="12"/>
    </row>
    <row r="8" spans="1:31" ht="21.9" customHeight="1" x14ac:dyDescent="0.2">
      <c r="B8" s="88">
        <v>1900</v>
      </c>
      <c r="C8" s="89"/>
      <c r="D8" s="52"/>
      <c r="E8" s="53"/>
      <c r="F8" s="53"/>
      <c r="G8" s="90"/>
      <c r="H8" s="91"/>
      <c r="I8" s="90"/>
      <c r="J8" s="91"/>
      <c r="K8" s="82"/>
      <c r="L8" s="82"/>
      <c r="M8" s="82"/>
      <c r="N8" s="82"/>
      <c r="O8" s="82"/>
      <c r="P8" s="83"/>
      <c r="Q8" s="10"/>
      <c r="R8" s="14"/>
      <c r="S8" s="15"/>
      <c r="T8" s="15"/>
      <c r="U8" s="15"/>
      <c r="V8" s="15"/>
      <c r="W8" s="15"/>
      <c r="X8" s="15"/>
      <c r="Y8" s="15"/>
      <c r="Z8" s="15"/>
      <c r="AA8" s="15"/>
      <c r="AB8" s="15"/>
      <c r="AC8" s="15"/>
      <c r="AD8" s="15"/>
      <c r="AE8" s="16"/>
    </row>
    <row r="9" spans="1:31" ht="21.9" customHeight="1" x14ac:dyDescent="0.2">
      <c r="B9" s="1" t="s">
        <v>4</v>
      </c>
      <c r="Q9" s="17"/>
    </row>
    <row r="10" spans="1:31" ht="43.5" customHeight="1" x14ac:dyDescent="0.2">
      <c r="B10" s="92"/>
      <c r="C10" s="95" t="s">
        <v>1</v>
      </c>
      <c r="D10" s="96"/>
      <c r="E10" s="96"/>
      <c r="F10" s="96"/>
      <c r="G10" s="96"/>
      <c r="H10" s="96"/>
      <c r="I10" s="96"/>
      <c r="J10" s="97"/>
      <c r="K10" s="98" t="s">
        <v>2</v>
      </c>
      <c r="L10" s="99"/>
      <c r="M10" s="99"/>
      <c r="N10" s="99"/>
      <c r="O10" s="99"/>
      <c r="P10" s="99"/>
      <c r="Q10" s="99"/>
      <c r="R10" s="99"/>
      <c r="S10" s="99"/>
      <c r="T10" s="99"/>
      <c r="U10" s="99"/>
      <c r="V10" s="99"/>
      <c r="W10" s="80" t="s">
        <v>37</v>
      </c>
      <c r="X10" s="80"/>
      <c r="Y10" s="80" t="s">
        <v>38</v>
      </c>
      <c r="Z10" s="80"/>
      <c r="AA10" s="122" t="s">
        <v>39</v>
      </c>
      <c r="AB10" s="123"/>
      <c r="AC10" s="75" t="s">
        <v>40</v>
      </c>
      <c r="AD10" s="75"/>
      <c r="AE10" s="111"/>
    </row>
    <row r="11" spans="1:31" ht="26.25" customHeight="1" x14ac:dyDescent="0.2">
      <c r="B11" s="93"/>
      <c r="C11" s="114" t="s">
        <v>41</v>
      </c>
      <c r="D11" s="115"/>
      <c r="E11" s="115"/>
      <c r="F11" s="115"/>
      <c r="G11" s="115"/>
      <c r="H11" s="115" t="s">
        <v>10</v>
      </c>
      <c r="I11" s="115"/>
      <c r="J11" s="116"/>
      <c r="K11" s="117" t="s">
        <v>42</v>
      </c>
      <c r="L11" s="84"/>
      <c r="M11" s="84"/>
      <c r="N11" s="118"/>
      <c r="O11" s="114" t="s">
        <v>43</v>
      </c>
      <c r="P11" s="115"/>
      <c r="Q11" s="115"/>
      <c r="R11" s="116"/>
      <c r="S11" s="114" t="s">
        <v>44</v>
      </c>
      <c r="T11" s="115"/>
      <c r="U11" s="115"/>
      <c r="V11" s="116"/>
      <c r="W11" s="81"/>
      <c r="X11" s="81"/>
      <c r="Y11" s="81"/>
      <c r="Z11" s="81"/>
      <c r="AA11" s="124"/>
      <c r="AB11" s="125"/>
      <c r="AC11" s="77"/>
      <c r="AD11" s="77"/>
      <c r="AE11" s="112"/>
    </row>
    <row r="12" spans="1:31" ht="26.25" customHeight="1" x14ac:dyDescent="0.2">
      <c r="B12" s="93"/>
      <c r="C12" s="100" t="s">
        <v>45</v>
      </c>
      <c r="D12" s="100" t="s">
        <v>46</v>
      </c>
      <c r="E12" s="119" t="s">
        <v>47</v>
      </c>
      <c r="F12" s="105" t="s">
        <v>48</v>
      </c>
      <c r="G12" s="100" t="s">
        <v>67</v>
      </c>
      <c r="H12" s="102" t="s">
        <v>49</v>
      </c>
      <c r="I12" s="105" t="s">
        <v>48</v>
      </c>
      <c r="J12" s="108" t="s">
        <v>15</v>
      </c>
      <c r="K12" s="100" t="s">
        <v>45</v>
      </c>
      <c r="L12" s="100" t="s">
        <v>50</v>
      </c>
      <c r="M12" s="108" t="s">
        <v>48</v>
      </c>
      <c r="N12" s="100" t="s">
        <v>51</v>
      </c>
      <c r="O12" s="100" t="s">
        <v>45</v>
      </c>
      <c r="P12" s="100" t="s">
        <v>50</v>
      </c>
      <c r="Q12" s="105" t="s">
        <v>48</v>
      </c>
      <c r="R12" s="100" t="s">
        <v>51</v>
      </c>
      <c r="S12" s="100" t="s">
        <v>45</v>
      </c>
      <c r="T12" s="100" t="s">
        <v>50</v>
      </c>
      <c r="U12" s="105" t="s">
        <v>48</v>
      </c>
      <c r="V12" s="127" t="s">
        <v>51</v>
      </c>
      <c r="W12" s="129" t="s">
        <v>49</v>
      </c>
      <c r="X12" s="126" t="s">
        <v>52</v>
      </c>
      <c r="Y12" s="129" t="s">
        <v>49</v>
      </c>
      <c r="Z12" s="126" t="s">
        <v>53</v>
      </c>
      <c r="AA12" s="129" t="s">
        <v>49</v>
      </c>
      <c r="AB12" s="126" t="s">
        <v>54</v>
      </c>
      <c r="AC12" s="77"/>
      <c r="AD12" s="77"/>
      <c r="AE12" s="112"/>
    </row>
    <row r="13" spans="1:31" ht="26.25" customHeight="1" x14ac:dyDescent="0.2">
      <c r="B13" s="93"/>
      <c r="C13" s="72"/>
      <c r="D13" s="72"/>
      <c r="E13" s="120"/>
      <c r="F13" s="106"/>
      <c r="G13" s="72"/>
      <c r="H13" s="103"/>
      <c r="I13" s="106"/>
      <c r="J13" s="109"/>
      <c r="K13" s="72"/>
      <c r="L13" s="72"/>
      <c r="M13" s="109"/>
      <c r="N13" s="72"/>
      <c r="O13" s="72"/>
      <c r="P13" s="72"/>
      <c r="Q13" s="106"/>
      <c r="R13" s="72"/>
      <c r="S13" s="72"/>
      <c r="T13" s="72"/>
      <c r="U13" s="106"/>
      <c r="V13" s="117"/>
      <c r="W13" s="130"/>
      <c r="X13" s="126" t="s">
        <v>52</v>
      </c>
      <c r="Y13" s="130"/>
      <c r="Z13" s="126" t="s">
        <v>53</v>
      </c>
      <c r="AA13" s="130"/>
      <c r="AB13" s="126" t="s">
        <v>54</v>
      </c>
      <c r="AC13" s="77"/>
      <c r="AD13" s="77"/>
      <c r="AE13" s="112"/>
    </row>
    <row r="14" spans="1:31" ht="26.25" customHeight="1" x14ac:dyDescent="0.2">
      <c r="B14" s="93"/>
      <c r="C14" s="101"/>
      <c r="D14" s="101"/>
      <c r="E14" s="121"/>
      <c r="F14" s="107"/>
      <c r="G14" s="101"/>
      <c r="H14" s="104"/>
      <c r="I14" s="107"/>
      <c r="J14" s="110"/>
      <c r="K14" s="101"/>
      <c r="L14" s="101"/>
      <c r="M14" s="110"/>
      <c r="N14" s="101"/>
      <c r="O14" s="101"/>
      <c r="P14" s="101"/>
      <c r="Q14" s="107"/>
      <c r="R14" s="101"/>
      <c r="S14" s="101"/>
      <c r="T14" s="101"/>
      <c r="U14" s="107"/>
      <c r="V14" s="128"/>
      <c r="W14" s="131"/>
      <c r="X14" s="126" t="s">
        <v>52</v>
      </c>
      <c r="Y14" s="131"/>
      <c r="Z14" s="126" t="s">
        <v>53</v>
      </c>
      <c r="AA14" s="131"/>
      <c r="AB14" s="126" t="s">
        <v>54</v>
      </c>
      <c r="AC14" s="79"/>
      <c r="AD14" s="79"/>
      <c r="AE14" s="113"/>
    </row>
    <row r="15" spans="1:31" ht="26.25" customHeight="1" thickBot="1" x14ac:dyDescent="0.25">
      <c r="B15" s="94"/>
      <c r="C15" s="18" t="s">
        <v>55</v>
      </c>
      <c r="D15" s="18" t="s">
        <v>56</v>
      </c>
      <c r="E15" s="18" t="s">
        <v>57</v>
      </c>
      <c r="F15" s="19" t="s">
        <v>58</v>
      </c>
      <c r="G15" s="20" t="s">
        <v>68</v>
      </c>
      <c r="H15" s="18" t="s">
        <v>59</v>
      </c>
      <c r="I15" s="18" t="s">
        <v>20</v>
      </c>
      <c r="J15" s="21" t="s">
        <v>60</v>
      </c>
      <c r="K15" s="18" t="s">
        <v>11</v>
      </c>
      <c r="L15" s="18" t="s">
        <v>5</v>
      </c>
      <c r="M15" s="18" t="s">
        <v>6</v>
      </c>
      <c r="N15" s="22" t="s">
        <v>21</v>
      </c>
      <c r="O15" s="18" t="s">
        <v>8</v>
      </c>
      <c r="P15" s="18" t="s">
        <v>7</v>
      </c>
      <c r="Q15" s="19" t="s">
        <v>9</v>
      </c>
      <c r="R15" s="22" t="s">
        <v>22</v>
      </c>
      <c r="S15" s="18" t="s">
        <v>12</v>
      </c>
      <c r="T15" s="18" t="s">
        <v>13</v>
      </c>
      <c r="U15" s="19" t="s">
        <v>16</v>
      </c>
      <c r="V15" s="22" t="s">
        <v>17</v>
      </c>
      <c r="W15" s="23" t="s">
        <v>14</v>
      </c>
      <c r="X15" s="24" t="s">
        <v>61</v>
      </c>
      <c r="Y15" s="23" t="s">
        <v>18</v>
      </c>
      <c r="Z15" s="24" t="s">
        <v>62</v>
      </c>
      <c r="AA15" s="23" t="s">
        <v>63</v>
      </c>
      <c r="AB15" s="24" t="s">
        <v>64</v>
      </c>
      <c r="AC15" s="135" t="s">
        <v>65</v>
      </c>
      <c r="AD15" s="136"/>
      <c r="AE15" s="137"/>
    </row>
    <row r="16" spans="1:31" ht="26.25" customHeight="1" thickTop="1" x14ac:dyDescent="0.2">
      <c r="A16" s="2">
        <v>4</v>
      </c>
      <c r="B16" s="25" t="str">
        <f t="shared" ref="B16:B24" si="0">"令和"&amp;$B$1&amp;"年"&amp;A16&amp;"月"</f>
        <v>令和8年4月</v>
      </c>
      <c r="C16" s="59">
        <f t="shared" ref="C16:C27" si="1">$D$8</f>
        <v>0</v>
      </c>
      <c r="D16" s="138">
        <f>$B$8</f>
        <v>1900</v>
      </c>
      <c r="E16" s="54">
        <v>100</v>
      </c>
      <c r="F16" s="55"/>
      <c r="G16" s="26">
        <f t="shared" ref="G16:G27" si="2">ROUNDDOWN(C16*(185-E16)*0.01*$D$16-F16,0)</f>
        <v>0</v>
      </c>
      <c r="H16" s="26">
        <f>$E$8</f>
        <v>0</v>
      </c>
      <c r="I16" s="55"/>
      <c r="J16" s="26">
        <f t="shared" ref="J16:J27" si="3">ROUNDDOWN(($D$16)*H16-I16,2)</f>
        <v>0</v>
      </c>
      <c r="K16" s="27"/>
      <c r="L16" s="28"/>
      <c r="M16" s="28"/>
      <c r="N16" s="27"/>
      <c r="O16" s="29">
        <f>$G$8</f>
        <v>0</v>
      </c>
      <c r="P16" s="62">
        <v>406000</v>
      </c>
      <c r="Q16" s="55"/>
      <c r="R16" s="29">
        <f>ROUNDDOWN(O16*P16-Q16,0)</f>
        <v>0</v>
      </c>
      <c r="S16" s="29">
        <f>$I$8</f>
        <v>0</v>
      </c>
      <c r="T16" s="62">
        <v>447000</v>
      </c>
      <c r="U16" s="55"/>
      <c r="V16" s="29">
        <f t="shared" ref="V16:V27" si="4">ROUNDDOWN(S16*T16-U16,0)</f>
        <v>0</v>
      </c>
      <c r="W16" s="27"/>
      <c r="X16" s="28"/>
      <c r="Y16" s="27"/>
      <c r="Z16" s="28"/>
      <c r="AA16" s="27"/>
      <c r="AB16" s="28"/>
      <c r="AC16" s="141">
        <f t="shared" ref="AC16:AC27" si="5">ROUNDDOWN(G16+J16+N16+R16+V16+X16+Z16+AB16,0)</f>
        <v>0</v>
      </c>
      <c r="AD16" s="142"/>
      <c r="AE16" s="143"/>
    </row>
    <row r="17" spans="1:31" ht="26.25" customHeight="1" x14ac:dyDescent="0.2">
      <c r="A17" s="2">
        <v>5</v>
      </c>
      <c r="B17" s="30" t="str">
        <f t="shared" si="0"/>
        <v>令和8年5月</v>
      </c>
      <c r="C17" s="60">
        <f t="shared" si="1"/>
        <v>0</v>
      </c>
      <c r="D17" s="139"/>
      <c r="E17" s="31">
        <f>$E$16</f>
        <v>100</v>
      </c>
      <c r="F17" s="55"/>
      <c r="G17" s="26">
        <f t="shared" si="2"/>
        <v>0</v>
      </c>
      <c r="H17" s="26">
        <f t="shared" ref="H17:H27" si="6">$E$8</f>
        <v>0</v>
      </c>
      <c r="I17" s="55"/>
      <c r="J17" s="26">
        <f t="shared" ref="J17:J23" si="7">ROUNDDOWN(($D$16)*H17-I17,2)</f>
        <v>0</v>
      </c>
      <c r="K17" s="32"/>
      <c r="L17" s="33"/>
      <c r="M17" s="33"/>
      <c r="N17" s="32"/>
      <c r="O17" s="29">
        <f t="shared" ref="O17:O27" si="8">$G$8</f>
        <v>0</v>
      </c>
      <c r="P17" s="63">
        <v>380000</v>
      </c>
      <c r="Q17" s="56"/>
      <c r="R17" s="29">
        <f>ROUNDDOWN(O17*P17-Q17,0)</f>
        <v>0</v>
      </c>
      <c r="S17" s="29">
        <f t="shared" ref="S17:S27" si="9">$I$8</f>
        <v>0</v>
      </c>
      <c r="T17" s="63">
        <v>511000</v>
      </c>
      <c r="U17" s="56"/>
      <c r="V17" s="29">
        <f t="shared" si="4"/>
        <v>0</v>
      </c>
      <c r="W17" s="32"/>
      <c r="X17" s="33"/>
      <c r="Y17" s="32"/>
      <c r="Z17" s="33"/>
      <c r="AA17" s="32"/>
      <c r="AB17" s="34"/>
      <c r="AC17" s="144">
        <f t="shared" si="5"/>
        <v>0</v>
      </c>
      <c r="AD17" s="145"/>
      <c r="AE17" s="146"/>
    </row>
    <row r="18" spans="1:31" ht="26.25" customHeight="1" x14ac:dyDescent="0.2">
      <c r="A18" s="2">
        <v>6</v>
      </c>
      <c r="B18" s="30" t="str">
        <f t="shared" si="0"/>
        <v>令和8年6月</v>
      </c>
      <c r="C18" s="60">
        <f t="shared" si="1"/>
        <v>0</v>
      </c>
      <c r="D18" s="139"/>
      <c r="E18" s="31">
        <f t="shared" ref="E18:E26" si="10">$E$16</f>
        <v>100</v>
      </c>
      <c r="F18" s="55"/>
      <c r="G18" s="26">
        <f t="shared" si="2"/>
        <v>0</v>
      </c>
      <c r="H18" s="26">
        <f t="shared" si="6"/>
        <v>0</v>
      </c>
      <c r="I18" s="55"/>
      <c r="J18" s="26">
        <f t="shared" si="7"/>
        <v>0</v>
      </c>
      <c r="K18" s="36"/>
      <c r="L18" s="37"/>
      <c r="M18" s="37"/>
      <c r="N18" s="36"/>
      <c r="O18" s="29">
        <f t="shared" si="8"/>
        <v>0</v>
      </c>
      <c r="P18" s="63">
        <v>444000</v>
      </c>
      <c r="Q18" s="56"/>
      <c r="R18" s="29">
        <f>ROUNDDOWN(O18*P18-Q18,0)</f>
        <v>0</v>
      </c>
      <c r="S18" s="29">
        <f t="shared" si="9"/>
        <v>0</v>
      </c>
      <c r="T18" s="63">
        <v>433000</v>
      </c>
      <c r="U18" s="56"/>
      <c r="V18" s="29">
        <f t="shared" si="4"/>
        <v>0</v>
      </c>
      <c r="W18" s="32"/>
      <c r="X18" s="33"/>
      <c r="Y18" s="32"/>
      <c r="Z18" s="33"/>
      <c r="AA18" s="32"/>
      <c r="AB18" s="34"/>
      <c r="AC18" s="144">
        <f t="shared" si="5"/>
        <v>0</v>
      </c>
      <c r="AD18" s="145"/>
      <c r="AE18" s="146"/>
    </row>
    <row r="19" spans="1:31" ht="26.25" customHeight="1" x14ac:dyDescent="0.2">
      <c r="A19" s="2">
        <v>7</v>
      </c>
      <c r="B19" s="30" t="str">
        <f t="shared" si="0"/>
        <v>令和8年7月</v>
      </c>
      <c r="C19" s="60">
        <f t="shared" si="1"/>
        <v>0</v>
      </c>
      <c r="D19" s="139"/>
      <c r="E19" s="31">
        <f t="shared" si="10"/>
        <v>100</v>
      </c>
      <c r="F19" s="55"/>
      <c r="G19" s="26">
        <f t="shared" si="2"/>
        <v>0</v>
      </c>
      <c r="H19" s="26">
        <f t="shared" si="6"/>
        <v>0</v>
      </c>
      <c r="I19" s="55"/>
      <c r="J19" s="26">
        <f t="shared" si="7"/>
        <v>0</v>
      </c>
      <c r="K19" s="29">
        <f>$F$8</f>
        <v>0</v>
      </c>
      <c r="L19" s="62">
        <v>234000</v>
      </c>
      <c r="M19" s="56"/>
      <c r="N19" s="29">
        <f>ROUNDDOWN(K19*L19-M19,0)</f>
        <v>0</v>
      </c>
      <c r="O19" s="29">
        <f t="shared" si="8"/>
        <v>0</v>
      </c>
      <c r="P19" s="63">
        <v>226000</v>
      </c>
      <c r="Q19" s="56"/>
      <c r="R19" s="29">
        <f t="shared" ref="R19:R27" si="11">ROUNDDOWN(O19*P19-Q19,0)</f>
        <v>0</v>
      </c>
      <c r="S19" s="29">
        <f t="shared" si="9"/>
        <v>0</v>
      </c>
      <c r="T19" s="63">
        <v>464000</v>
      </c>
      <c r="U19" s="58"/>
      <c r="V19" s="29">
        <f t="shared" si="4"/>
        <v>0</v>
      </c>
      <c r="W19" s="32"/>
      <c r="X19" s="33"/>
      <c r="Y19" s="32"/>
      <c r="Z19" s="33"/>
      <c r="AA19" s="32"/>
      <c r="AB19" s="34"/>
      <c r="AC19" s="144">
        <f t="shared" si="5"/>
        <v>0</v>
      </c>
      <c r="AD19" s="145"/>
      <c r="AE19" s="146"/>
    </row>
    <row r="20" spans="1:31" ht="26.25" customHeight="1" x14ac:dyDescent="0.2">
      <c r="A20" s="2">
        <v>8</v>
      </c>
      <c r="B20" s="30" t="str">
        <f t="shared" si="0"/>
        <v>令和8年8月</v>
      </c>
      <c r="C20" s="60">
        <f t="shared" si="1"/>
        <v>0</v>
      </c>
      <c r="D20" s="139"/>
      <c r="E20" s="31">
        <f t="shared" si="10"/>
        <v>100</v>
      </c>
      <c r="F20" s="55"/>
      <c r="G20" s="26">
        <f t="shared" si="2"/>
        <v>0</v>
      </c>
      <c r="H20" s="26">
        <f t="shared" si="6"/>
        <v>0</v>
      </c>
      <c r="I20" s="55"/>
      <c r="J20" s="26">
        <f t="shared" si="7"/>
        <v>0</v>
      </c>
      <c r="K20" s="38">
        <f>$F$8</f>
        <v>0</v>
      </c>
      <c r="L20" s="63">
        <v>232000</v>
      </c>
      <c r="M20" s="56"/>
      <c r="N20" s="38">
        <f>ROUNDDOWN(K20*L20-M20,0)</f>
        <v>0</v>
      </c>
      <c r="O20" s="29">
        <f t="shared" si="8"/>
        <v>0</v>
      </c>
      <c r="P20" s="63">
        <v>225000</v>
      </c>
      <c r="Q20" s="56"/>
      <c r="R20" s="29">
        <f t="shared" si="11"/>
        <v>0</v>
      </c>
      <c r="S20" s="29">
        <f t="shared" si="9"/>
        <v>0</v>
      </c>
      <c r="T20" s="63">
        <v>461000</v>
      </c>
      <c r="U20" s="58"/>
      <c r="V20" s="29">
        <f t="shared" si="4"/>
        <v>0</v>
      </c>
      <c r="W20" s="32"/>
      <c r="X20" s="33"/>
      <c r="Y20" s="32"/>
      <c r="Z20" s="33"/>
      <c r="AA20" s="32"/>
      <c r="AB20" s="34"/>
      <c r="AC20" s="144">
        <f t="shared" si="5"/>
        <v>0</v>
      </c>
      <c r="AD20" s="145"/>
      <c r="AE20" s="146"/>
    </row>
    <row r="21" spans="1:31" ht="26.25" customHeight="1" x14ac:dyDescent="0.2">
      <c r="A21" s="2">
        <v>9</v>
      </c>
      <c r="B21" s="30" t="str">
        <f t="shared" si="0"/>
        <v>令和8年9月</v>
      </c>
      <c r="C21" s="60">
        <f t="shared" si="1"/>
        <v>0</v>
      </c>
      <c r="D21" s="139"/>
      <c r="E21" s="31">
        <f t="shared" si="10"/>
        <v>100</v>
      </c>
      <c r="F21" s="55"/>
      <c r="G21" s="26">
        <f t="shared" si="2"/>
        <v>0</v>
      </c>
      <c r="H21" s="26">
        <f t="shared" si="6"/>
        <v>0</v>
      </c>
      <c r="I21" s="55"/>
      <c r="J21" s="26">
        <f t="shared" si="7"/>
        <v>0</v>
      </c>
      <c r="K21" s="39">
        <f>$F$8</f>
        <v>0</v>
      </c>
      <c r="L21" s="64">
        <v>213000</v>
      </c>
      <c r="M21" s="56"/>
      <c r="N21" s="39">
        <f>ROUNDDOWN(K21*L21-M21,0)</f>
        <v>0</v>
      </c>
      <c r="O21" s="29">
        <f t="shared" si="8"/>
        <v>0</v>
      </c>
      <c r="P21" s="63">
        <v>208000</v>
      </c>
      <c r="Q21" s="56"/>
      <c r="R21" s="29">
        <f t="shared" si="11"/>
        <v>0</v>
      </c>
      <c r="S21" s="29">
        <f t="shared" si="9"/>
        <v>0</v>
      </c>
      <c r="T21" s="63">
        <v>468000</v>
      </c>
      <c r="U21" s="58"/>
      <c r="V21" s="29">
        <f t="shared" si="4"/>
        <v>0</v>
      </c>
      <c r="W21" s="32"/>
      <c r="X21" s="33"/>
      <c r="Y21" s="32"/>
      <c r="Z21" s="33"/>
      <c r="AA21" s="32"/>
      <c r="AB21" s="34"/>
      <c r="AC21" s="144">
        <f t="shared" si="5"/>
        <v>0</v>
      </c>
      <c r="AD21" s="145"/>
      <c r="AE21" s="146"/>
    </row>
    <row r="22" spans="1:31" ht="26.25" customHeight="1" x14ac:dyDescent="0.2">
      <c r="A22" s="2">
        <v>10</v>
      </c>
      <c r="B22" s="30" t="str">
        <f t="shared" si="0"/>
        <v>令和8年10月</v>
      </c>
      <c r="C22" s="60">
        <f t="shared" si="1"/>
        <v>0</v>
      </c>
      <c r="D22" s="139"/>
      <c r="E22" s="31">
        <f t="shared" si="10"/>
        <v>100</v>
      </c>
      <c r="F22" s="55"/>
      <c r="G22" s="26">
        <f t="shared" si="2"/>
        <v>0</v>
      </c>
      <c r="H22" s="26">
        <f t="shared" si="6"/>
        <v>0</v>
      </c>
      <c r="I22" s="55"/>
      <c r="J22" s="26">
        <f t="shared" si="7"/>
        <v>0</v>
      </c>
      <c r="K22" s="40"/>
      <c r="L22" s="41"/>
      <c r="M22" s="41"/>
      <c r="N22" s="40"/>
      <c r="O22" s="29">
        <f t="shared" si="8"/>
        <v>0</v>
      </c>
      <c r="P22" s="63">
        <v>443000</v>
      </c>
      <c r="Q22" s="56"/>
      <c r="R22" s="29">
        <f t="shared" si="11"/>
        <v>0</v>
      </c>
      <c r="S22" s="29">
        <f t="shared" si="9"/>
        <v>0</v>
      </c>
      <c r="T22" s="63">
        <v>451000</v>
      </c>
      <c r="U22" s="56"/>
      <c r="V22" s="29">
        <f t="shared" si="4"/>
        <v>0</v>
      </c>
      <c r="W22" s="32"/>
      <c r="X22" s="33"/>
      <c r="Y22" s="32"/>
      <c r="Z22" s="33"/>
      <c r="AA22" s="32"/>
      <c r="AB22" s="34"/>
      <c r="AC22" s="144">
        <f t="shared" si="5"/>
        <v>0</v>
      </c>
      <c r="AD22" s="145"/>
      <c r="AE22" s="146"/>
    </row>
    <row r="23" spans="1:31" ht="26.25" customHeight="1" x14ac:dyDescent="0.2">
      <c r="A23" s="2">
        <v>11</v>
      </c>
      <c r="B23" s="30" t="str">
        <f t="shared" si="0"/>
        <v>令和8年11月</v>
      </c>
      <c r="C23" s="60">
        <f t="shared" si="1"/>
        <v>0</v>
      </c>
      <c r="D23" s="139"/>
      <c r="E23" s="31">
        <f t="shared" si="10"/>
        <v>100</v>
      </c>
      <c r="F23" s="55"/>
      <c r="G23" s="26">
        <f t="shared" si="2"/>
        <v>0</v>
      </c>
      <c r="H23" s="26">
        <f t="shared" si="6"/>
        <v>0</v>
      </c>
      <c r="I23" s="55"/>
      <c r="J23" s="26">
        <f t="shared" si="7"/>
        <v>0</v>
      </c>
      <c r="K23" s="32"/>
      <c r="L23" s="33"/>
      <c r="M23" s="33"/>
      <c r="N23" s="32"/>
      <c r="O23" s="29">
        <f t="shared" si="8"/>
        <v>0</v>
      </c>
      <c r="P23" s="63">
        <v>395000</v>
      </c>
      <c r="Q23" s="56"/>
      <c r="R23" s="29">
        <f t="shared" si="11"/>
        <v>0</v>
      </c>
      <c r="S23" s="29">
        <f t="shared" si="9"/>
        <v>0</v>
      </c>
      <c r="T23" s="63">
        <v>444000</v>
      </c>
      <c r="U23" s="56"/>
      <c r="V23" s="29">
        <f t="shared" si="4"/>
        <v>0</v>
      </c>
      <c r="W23" s="32"/>
      <c r="X23" s="33"/>
      <c r="Y23" s="32"/>
      <c r="Z23" s="33"/>
      <c r="AA23" s="32"/>
      <c r="AB23" s="34"/>
      <c r="AC23" s="144">
        <f t="shared" si="5"/>
        <v>0</v>
      </c>
      <c r="AD23" s="145"/>
      <c r="AE23" s="146"/>
    </row>
    <row r="24" spans="1:31" ht="26.25" customHeight="1" x14ac:dyDescent="0.2">
      <c r="A24" s="2">
        <v>12</v>
      </c>
      <c r="B24" s="30" t="str">
        <f t="shared" si="0"/>
        <v>令和8年12月</v>
      </c>
      <c r="C24" s="60">
        <f t="shared" si="1"/>
        <v>0</v>
      </c>
      <c r="D24" s="139"/>
      <c r="E24" s="31">
        <f t="shared" si="10"/>
        <v>100</v>
      </c>
      <c r="F24" s="55"/>
      <c r="G24" s="26">
        <f t="shared" si="2"/>
        <v>0</v>
      </c>
      <c r="H24" s="26">
        <f t="shared" si="6"/>
        <v>0</v>
      </c>
      <c r="I24" s="55"/>
      <c r="J24" s="26">
        <f t="shared" si="3"/>
        <v>0</v>
      </c>
      <c r="K24" s="32"/>
      <c r="L24" s="33"/>
      <c r="M24" s="33"/>
      <c r="N24" s="32"/>
      <c r="O24" s="29">
        <f t="shared" si="8"/>
        <v>0</v>
      </c>
      <c r="P24" s="63">
        <v>413000</v>
      </c>
      <c r="Q24" s="56"/>
      <c r="R24" s="29">
        <f t="shared" si="11"/>
        <v>0</v>
      </c>
      <c r="S24" s="29">
        <f t="shared" si="9"/>
        <v>0</v>
      </c>
      <c r="T24" s="63">
        <v>460000</v>
      </c>
      <c r="U24" s="56"/>
      <c r="V24" s="29">
        <f t="shared" si="4"/>
        <v>0</v>
      </c>
      <c r="W24" s="32"/>
      <c r="X24" s="33"/>
      <c r="Y24" s="32"/>
      <c r="Z24" s="33"/>
      <c r="AA24" s="32"/>
      <c r="AB24" s="34"/>
      <c r="AC24" s="144">
        <f t="shared" si="5"/>
        <v>0</v>
      </c>
      <c r="AD24" s="145"/>
      <c r="AE24" s="146"/>
    </row>
    <row r="25" spans="1:31" ht="26.25" customHeight="1" x14ac:dyDescent="0.2">
      <c r="A25" s="2">
        <v>1</v>
      </c>
      <c r="B25" s="30" t="str">
        <f>"令和"&amp;$B$1+1&amp;"年"&amp;A25&amp;"月"</f>
        <v>令和9年1月</v>
      </c>
      <c r="C25" s="60">
        <f t="shared" si="1"/>
        <v>0</v>
      </c>
      <c r="D25" s="139"/>
      <c r="E25" s="31">
        <f t="shared" si="10"/>
        <v>100</v>
      </c>
      <c r="F25" s="55"/>
      <c r="G25" s="26">
        <f t="shared" si="2"/>
        <v>0</v>
      </c>
      <c r="H25" s="26">
        <f t="shared" si="6"/>
        <v>0</v>
      </c>
      <c r="I25" s="55"/>
      <c r="J25" s="26">
        <f t="shared" si="3"/>
        <v>0</v>
      </c>
      <c r="K25" s="32"/>
      <c r="L25" s="33"/>
      <c r="M25" s="33"/>
      <c r="N25" s="32"/>
      <c r="O25" s="29">
        <f t="shared" si="8"/>
        <v>0</v>
      </c>
      <c r="P25" s="63">
        <v>385000</v>
      </c>
      <c r="Q25" s="56"/>
      <c r="R25" s="29">
        <f t="shared" si="11"/>
        <v>0</v>
      </c>
      <c r="S25" s="29">
        <f t="shared" si="9"/>
        <v>0</v>
      </c>
      <c r="T25" s="63">
        <v>483000</v>
      </c>
      <c r="U25" s="56"/>
      <c r="V25" s="29">
        <f t="shared" si="4"/>
        <v>0</v>
      </c>
      <c r="W25" s="32"/>
      <c r="X25" s="33"/>
      <c r="Y25" s="32"/>
      <c r="Z25" s="33"/>
      <c r="AA25" s="32"/>
      <c r="AB25" s="34"/>
      <c r="AC25" s="144">
        <f t="shared" si="5"/>
        <v>0</v>
      </c>
      <c r="AD25" s="145"/>
      <c r="AE25" s="146"/>
    </row>
    <row r="26" spans="1:31" ht="26.25" customHeight="1" x14ac:dyDescent="0.2">
      <c r="A26" s="2">
        <v>2</v>
      </c>
      <c r="B26" s="30" t="str">
        <f>"令和"&amp;$B$1+1&amp;"年"&amp;A26&amp;"月"</f>
        <v>令和9年2月</v>
      </c>
      <c r="C26" s="60">
        <f t="shared" si="1"/>
        <v>0</v>
      </c>
      <c r="D26" s="139"/>
      <c r="E26" s="31">
        <f t="shared" si="10"/>
        <v>100</v>
      </c>
      <c r="F26" s="55"/>
      <c r="G26" s="26">
        <f t="shared" si="2"/>
        <v>0</v>
      </c>
      <c r="H26" s="26">
        <f t="shared" si="6"/>
        <v>0</v>
      </c>
      <c r="I26" s="55"/>
      <c r="J26" s="26">
        <f t="shared" si="3"/>
        <v>0</v>
      </c>
      <c r="K26" s="32"/>
      <c r="L26" s="33"/>
      <c r="M26" s="33"/>
      <c r="N26" s="32"/>
      <c r="O26" s="29">
        <f t="shared" si="8"/>
        <v>0</v>
      </c>
      <c r="P26" s="63">
        <v>375000</v>
      </c>
      <c r="Q26" s="56"/>
      <c r="R26" s="29">
        <f t="shared" si="11"/>
        <v>0</v>
      </c>
      <c r="S26" s="29">
        <f t="shared" si="9"/>
        <v>0</v>
      </c>
      <c r="T26" s="63">
        <v>419000</v>
      </c>
      <c r="U26" s="56"/>
      <c r="V26" s="29">
        <f t="shared" si="4"/>
        <v>0</v>
      </c>
      <c r="W26" s="32"/>
      <c r="X26" s="33"/>
      <c r="Y26" s="32"/>
      <c r="Z26" s="33"/>
      <c r="AA26" s="32"/>
      <c r="AB26" s="34"/>
      <c r="AC26" s="144">
        <f t="shared" si="5"/>
        <v>0</v>
      </c>
      <c r="AD26" s="145"/>
      <c r="AE26" s="146"/>
    </row>
    <row r="27" spans="1:31" ht="26.25" customHeight="1" thickBot="1" x14ac:dyDescent="0.25">
      <c r="A27" s="2">
        <v>3</v>
      </c>
      <c r="B27" s="42" t="str">
        <f>"令和"&amp;$B$1+1&amp;"年"&amp;A27&amp;"月"</f>
        <v>令和9年3月</v>
      </c>
      <c r="C27" s="61">
        <f t="shared" si="1"/>
        <v>0</v>
      </c>
      <c r="D27" s="140"/>
      <c r="E27" s="43">
        <f>$E$16</f>
        <v>100</v>
      </c>
      <c r="F27" s="55"/>
      <c r="G27" s="26">
        <f t="shared" si="2"/>
        <v>0</v>
      </c>
      <c r="H27" s="35">
        <f t="shared" si="6"/>
        <v>0</v>
      </c>
      <c r="I27" s="55"/>
      <c r="J27" s="35">
        <f t="shared" si="3"/>
        <v>0</v>
      </c>
      <c r="K27" s="36"/>
      <c r="L27" s="37"/>
      <c r="M27" s="37"/>
      <c r="N27" s="36"/>
      <c r="O27" s="29">
        <f t="shared" si="8"/>
        <v>0</v>
      </c>
      <c r="P27" s="64">
        <v>437000</v>
      </c>
      <c r="Q27" s="57"/>
      <c r="R27" s="29">
        <f t="shared" si="11"/>
        <v>0</v>
      </c>
      <c r="S27" s="29">
        <f t="shared" si="9"/>
        <v>0</v>
      </c>
      <c r="T27" s="63">
        <v>454000</v>
      </c>
      <c r="U27" s="57"/>
      <c r="V27" s="29">
        <f t="shared" si="4"/>
        <v>0</v>
      </c>
      <c r="W27" s="44"/>
      <c r="X27" s="45"/>
      <c r="Y27" s="44"/>
      <c r="Z27" s="45"/>
      <c r="AA27" s="32"/>
      <c r="AB27" s="34"/>
      <c r="AC27" s="147">
        <f t="shared" si="5"/>
        <v>0</v>
      </c>
      <c r="AD27" s="148"/>
      <c r="AE27" s="149"/>
    </row>
    <row r="28" spans="1:31" ht="26.25" customHeight="1" thickTop="1" x14ac:dyDescent="0.2">
      <c r="B28" s="46" t="s">
        <v>3</v>
      </c>
      <c r="C28" s="47"/>
      <c r="D28" s="47"/>
      <c r="E28" s="47"/>
      <c r="F28" s="47"/>
      <c r="G28" s="48">
        <f>SUM(G16:G27)</f>
        <v>0</v>
      </c>
      <c r="H28" s="47"/>
      <c r="I28" s="47"/>
      <c r="J28" s="48">
        <f>SUM(J16:J27)</f>
        <v>0</v>
      </c>
      <c r="K28" s="48"/>
      <c r="L28" s="48">
        <f>SUM(L16:L27)</f>
        <v>679000</v>
      </c>
      <c r="M28" s="47"/>
      <c r="N28" s="48">
        <f>SUM(N16:N27)</f>
        <v>0</v>
      </c>
      <c r="O28" s="48"/>
      <c r="P28" s="48">
        <f>SUM(P16:P27)</f>
        <v>4337000</v>
      </c>
      <c r="Q28" s="47"/>
      <c r="R28" s="48">
        <f>SUM(R16:R27)</f>
        <v>0</v>
      </c>
      <c r="S28" s="48"/>
      <c r="T28" s="48">
        <f>SUM(T16:T27)</f>
        <v>5495000</v>
      </c>
      <c r="U28" s="47"/>
      <c r="V28" s="48">
        <f>SUM(V16:V27)</f>
        <v>0</v>
      </c>
      <c r="W28" s="49"/>
      <c r="X28" s="49"/>
      <c r="Y28" s="49"/>
      <c r="Z28" s="50"/>
      <c r="AA28" s="49"/>
      <c r="AB28" s="49"/>
      <c r="AC28" s="132">
        <f>SUM(AC16:AE27)</f>
        <v>0</v>
      </c>
      <c r="AD28" s="133"/>
      <c r="AE28" s="134"/>
    </row>
    <row r="29" spans="1:31" ht="21.9" customHeight="1" x14ac:dyDescent="0.2">
      <c r="B29" s="1" t="s">
        <v>19</v>
      </c>
    </row>
    <row r="30" spans="1:31" ht="21.9" customHeight="1" x14ac:dyDescent="0.2">
      <c r="B30" s="7"/>
      <c r="C30" s="8"/>
      <c r="D30" s="8"/>
      <c r="E30" s="8"/>
      <c r="F30" s="8"/>
      <c r="G30" s="8"/>
      <c r="H30" s="8"/>
      <c r="I30" s="8"/>
      <c r="J30" s="8"/>
      <c r="K30" s="8"/>
      <c r="L30" s="8"/>
      <c r="M30" s="51"/>
      <c r="N30" s="51"/>
      <c r="O30" s="8"/>
      <c r="P30" s="8"/>
      <c r="Q30" s="8"/>
      <c r="R30" s="8"/>
      <c r="S30" s="8"/>
      <c r="T30" s="8"/>
      <c r="U30" s="8"/>
      <c r="V30" s="8"/>
      <c r="W30" s="8"/>
      <c r="X30" s="8"/>
      <c r="Y30" s="8"/>
      <c r="Z30" s="8"/>
      <c r="AA30" s="8"/>
      <c r="AB30" s="8"/>
      <c r="AC30" s="8"/>
      <c r="AD30" s="8"/>
      <c r="AE30" s="9"/>
    </row>
    <row r="31" spans="1:31" ht="21.9" customHeight="1" x14ac:dyDescent="0.2">
      <c r="B31" s="11"/>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E31" s="12"/>
    </row>
    <row r="32" spans="1:31" ht="21.9" customHeight="1" x14ac:dyDescent="0.2">
      <c r="B32" s="11"/>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E32" s="12"/>
    </row>
    <row r="33" spans="2:31" ht="21.9" customHeight="1" x14ac:dyDescent="0.2">
      <c r="B33" s="11"/>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E33" s="12"/>
    </row>
    <row r="34" spans="2:31" ht="21.9" customHeight="1" x14ac:dyDescent="0.2">
      <c r="B34" s="11"/>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E34" s="12"/>
    </row>
    <row r="35" spans="2:31" ht="21.9" customHeight="1" x14ac:dyDescent="0.2">
      <c r="B35" s="11"/>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E35" s="12"/>
    </row>
    <row r="36" spans="2:31" ht="21.9" customHeight="1" x14ac:dyDescent="0.2">
      <c r="B36" s="14"/>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6"/>
    </row>
    <row r="37" spans="2:31" ht="21.9" customHeight="1" x14ac:dyDescent="0.2"/>
  </sheetData>
  <sheetProtection selectLockedCells="1"/>
  <mergeCells count="71">
    <mergeCell ref="AC28:AE28"/>
    <mergeCell ref="AC15:AE15"/>
    <mergeCell ref="D16:D27"/>
    <mergeCell ref="AC16:AE16"/>
    <mergeCell ref="AC17:AE17"/>
    <mergeCell ref="AC18:AE18"/>
    <mergeCell ref="AC19:AE19"/>
    <mergeCell ref="AC20:AE20"/>
    <mergeCell ref="AC21:AE21"/>
    <mergeCell ref="AC22:AE22"/>
    <mergeCell ref="AC23:AE23"/>
    <mergeCell ref="AC24:AE24"/>
    <mergeCell ref="AC25:AE25"/>
    <mergeCell ref="AC26:AE26"/>
    <mergeCell ref="AC27:AE27"/>
    <mergeCell ref="AB12:AB14"/>
    <mergeCell ref="Q12:Q14"/>
    <mergeCell ref="R12:R14"/>
    <mergeCell ref="S12:S14"/>
    <mergeCell ref="T12:T14"/>
    <mergeCell ref="U12:U14"/>
    <mergeCell ref="V12:V14"/>
    <mergeCell ref="W12:W14"/>
    <mergeCell ref="X12:X14"/>
    <mergeCell ref="Y12:Y14"/>
    <mergeCell ref="Z12:Z14"/>
    <mergeCell ref="AA12:AA14"/>
    <mergeCell ref="AC10:AE14"/>
    <mergeCell ref="C11:G11"/>
    <mergeCell ref="H11:J11"/>
    <mergeCell ref="K11:N11"/>
    <mergeCell ref="O11:R11"/>
    <mergeCell ref="S11:V11"/>
    <mergeCell ref="C12:C14"/>
    <mergeCell ref="D12:D14"/>
    <mergeCell ref="E12:E14"/>
    <mergeCell ref="F12:F14"/>
    <mergeCell ref="AA10:AB11"/>
    <mergeCell ref="K12:K14"/>
    <mergeCell ref="L12:L14"/>
    <mergeCell ref="M12:M14"/>
    <mergeCell ref="N12:N14"/>
    <mergeCell ref="O12:O14"/>
    <mergeCell ref="B10:B15"/>
    <mergeCell ref="C10:J10"/>
    <mergeCell ref="K10:V10"/>
    <mergeCell ref="W10:X11"/>
    <mergeCell ref="Y10:Z11"/>
    <mergeCell ref="G12:G14"/>
    <mergeCell ref="H12:H14"/>
    <mergeCell ref="I12:I14"/>
    <mergeCell ref="J12:J14"/>
    <mergeCell ref="P12:P14"/>
    <mergeCell ref="O8:P8"/>
    <mergeCell ref="B7:C7"/>
    <mergeCell ref="G7:H7"/>
    <mergeCell ref="I7:J7"/>
    <mergeCell ref="K7:L7"/>
    <mergeCell ref="M7:N7"/>
    <mergeCell ref="O7:P7"/>
    <mergeCell ref="B8:C8"/>
    <mergeCell ref="G8:H8"/>
    <mergeCell ref="I8:J8"/>
    <mergeCell ref="K8:L8"/>
    <mergeCell ref="M8:N8"/>
    <mergeCell ref="O4:P6"/>
    <mergeCell ref="B4:C6"/>
    <mergeCell ref="D4:E6"/>
    <mergeCell ref="F4:J6"/>
    <mergeCell ref="K4:L6"/>
    <mergeCell ref="M4:N6"/>
  </mergeCells>
  <phoneticPr fontId="3"/>
  <printOptions horizontalCentered="1" verticalCentered="1"/>
  <pageMargins left="0.78740157480314965" right="0.78740157480314965" top="0.59055118110236227" bottom="0.19685039370078741" header="0.39370078740157483" footer="0"/>
  <pageSetup paperSize="9" scale="4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フォーム(甲子園浜)</vt:lpstr>
      <vt:lpstr>'フォーム(甲子園浜)'!Print_Area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2024-12-05T02:26:53Z</cp:lastPrinted>
  <dcterms:created xsi:type="dcterms:W3CDTF">2020-12-04T07:45:22Z</dcterms:created>
  <dcterms:modified xsi:type="dcterms:W3CDTF">2026-01-06T05:29:30Z</dcterms:modified>
</cp:coreProperties>
</file>