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11672\Desktop\◆SkyPDF◆\"/>
    </mc:Choice>
  </mc:AlternateContent>
  <bookViews>
    <workbookView xWindow="-60" yWindow="3852" windowWidth="15360" windowHeight="4800"/>
  </bookViews>
  <sheets>
    <sheet name="フォーム(鳴尾浜)" sheetId="2" r:id="rId1"/>
  </sheets>
  <definedNames>
    <definedName name="_xlnm.Print_Area" localSheetId="0">'フォーム(鳴尾浜)'!$B$2:$AB$36</definedName>
  </definedNames>
  <calcPr calcId="162913"/>
</workbook>
</file>

<file path=xl/calcChain.xml><?xml version="1.0" encoding="utf-8"?>
<calcChain xmlns="http://schemas.openxmlformats.org/spreadsheetml/2006/main">
  <c r="Q28" i="2" l="1"/>
  <c r="M28" i="2"/>
  <c r="I28" i="2"/>
  <c r="P27" i="2" l="1"/>
  <c r="S27" i="2" s="1"/>
  <c r="L27" i="2"/>
  <c r="O27" i="2" s="1"/>
  <c r="C27" i="2"/>
  <c r="B27" i="2"/>
  <c r="P26" i="2"/>
  <c r="S26" i="2" s="1"/>
  <c r="L26" i="2"/>
  <c r="O26" i="2" s="1"/>
  <c r="C26" i="2"/>
  <c r="B26" i="2"/>
  <c r="P25" i="2"/>
  <c r="S25" i="2" s="1"/>
  <c r="L25" i="2"/>
  <c r="O25" i="2" s="1"/>
  <c r="C25" i="2"/>
  <c r="B25" i="2"/>
  <c r="P24" i="2"/>
  <c r="S24" i="2" s="1"/>
  <c r="L24" i="2"/>
  <c r="O24" i="2" s="1"/>
  <c r="C24" i="2"/>
  <c r="B24" i="2"/>
  <c r="P23" i="2"/>
  <c r="S23" i="2" s="1"/>
  <c r="L23" i="2"/>
  <c r="O23" i="2" s="1"/>
  <c r="C23" i="2"/>
  <c r="B23" i="2"/>
  <c r="P22" i="2"/>
  <c r="S22" i="2" s="1"/>
  <c r="L22" i="2"/>
  <c r="O22" i="2" s="1"/>
  <c r="K22" i="2"/>
  <c r="H22" i="2"/>
  <c r="C22" i="2"/>
  <c r="B22" i="2"/>
  <c r="S21" i="2"/>
  <c r="P21" i="2"/>
  <c r="L21" i="2"/>
  <c r="O21" i="2" s="1"/>
  <c r="H21" i="2"/>
  <c r="K21" i="2" s="1"/>
  <c r="C21" i="2"/>
  <c r="B21" i="2"/>
  <c r="P20" i="2"/>
  <c r="S20" i="2" s="1"/>
  <c r="L20" i="2"/>
  <c r="O20" i="2" s="1"/>
  <c r="H20" i="2"/>
  <c r="K20" i="2" s="1"/>
  <c r="E20" i="2"/>
  <c r="C20" i="2"/>
  <c r="B20" i="2"/>
  <c r="P19" i="2"/>
  <c r="S19" i="2" s="1"/>
  <c r="O19" i="2"/>
  <c r="L19" i="2"/>
  <c r="H19" i="2"/>
  <c r="K19" i="2" s="1"/>
  <c r="C19" i="2"/>
  <c r="B19" i="2"/>
  <c r="P18" i="2"/>
  <c r="S18" i="2" s="1"/>
  <c r="L18" i="2"/>
  <c r="O18" i="2" s="1"/>
  <c r="C18" i="2"/>
  <c r="B18" i="2"/>
  <c r="P17" i="2"/>
  <c r="S17" i="2" s="1"/>
  <c r="L17" i="2"/>
  <c r="O17" i="2" s="1"/>
  <c r="E17" i="2"/>
  <c r="C17" i="2"/>
  <c r="G17" i="2" s="1"/>
  <c r="B17" i="2"/>
  <c r="P16" i="2"/>
  <c r="S16" i="2" s="1"/>
  <c r="L16" i="2"/>
  <c r="O16" i="2" s="1"/>
  <c r="E23" i="2"/>
  <c r="D16" i="2"/>
  <c r="C16" i="2"/>
  <c r="B16" i="2"/>
  <c r="S28" i="2" l="1"/>
  <c r="G20" i="2"/>
  <c r="Z20" i="2" s="1"/>
  <c r="K28" i="2"/>
  <c r="O28" i="2"/>
  <c r="Z17" i="2"/>
  <c r="G22" i="2"/>
  <c r="Z22" i="2" s="1"/>
  <c r="G24" i="2"/>
  <c r="Z24" i="2" s="1"/>
  <c r="G23" i="2"/>
  <c r="Z23" i="2" s="1"/>
  <c r="E26" i="2"/>
  <c r="G26" i="2" s="1"/>
  <c r="Z26" i="2" s="1"/>
  <c r="E24" i="2"/>
  <c r="E21" i="2"/>
  <c r="G21" i="2" s="1"/>
  <c r="Z21" i="2" s="1"/>
  <c r="E22" i="2"/>
  <c r="E27" i="2"/>
  <c r="G27" i="2" s="1"/>
  <c r="Z27" i="2" s="1"/>
  <c r="E18" i="2"/>
  <c r="G18" i="2" s="1"/>
  <c r="Z18" i="2" s="1"/>
  <c r="E25" i="2"/>
  <c r="G25" i="2" s="1"/>
  <c r="Z25" i="2" s="1"/>
  <c r="G16" i="2"/>
  <c r="E19" i="2"/>
  <c r="G19" i="2" s="1"/>
  <c r="Z19" i="2" s="1"/>
  <c r="Z16" i="2" l="1"/>
  <c r="G28" i="2"/>
  <c r="Z28" i="2"/>
</calcChain>
</file>

<file path=xl/sharedStrings.xml><?xml version="1.0" encoding="utf-8"?>
<sst xmlns="http://schemas.openxmlformats.org/spreadsheetml/2006/main" count="78" uniqueCount="64">
  <si>
    <t>合計</t>
    <rPh sb="0" eb="2">
      <t>ゴウケイ</t>
    </rPh>
    <phoneticPr fontId="2"/>
  </si>
  <si>
    <t>基本料金</t>
    <rPh sb="0" eb="2">
      <t>キホン</t>
    </rPh>
    <rPh sb="2" eb="4">
      <t>リョウキン</t>
    </rPh>
    <phoneticPr fontId="2"/>
  </si>
  <si>
    <t>電力量料金</t>
    <rPh sb="0" eb="2">
      <t>デンリョク</t>
    </rPh>
    <rPh sb="2" eb="3">
      <t>リョウ</t>
    </rPh>
    <rPh sb="3" eb="5">
      <t>リョウキン</t>
    </rPh>
    <phoneticPr fontId="2"/>
  </si>
  <si>
    <t>契約電力</t>
    <rPh sb="0" eb="2">
      <t>ケイヤク</t>
    </rPh>
    <rPh sb="2" eb="4">
      <t>デンリョク</t>
    </rPh>
    <phoneticPr fontId="2"/>
  </si>
  <si>
    <t>燃料費調整単価</t>
    <rPh sb="0" eb="2">
      <t>ネンリョウ</t>
    </rPh>
    <rPh sb="2" eb="3">
      <t>ヒ</t>
    </rPh>
    <rPh sb="3" eb="5">
      <t>チョウセイ</t>
    </rPh>
    <rPh sb="5" eb="7">
      <t>タンカ</t>
    </rPh>
    <phoneticPr fontId="2"/>
  </si>
  <si>
    <t>商号</t>
    <rPh sb="0" eb="2">
      <t>ショウゴウ</t>
    </rPh>
    <phoneticPr fontId="2"/>
  </si>
  <si>
    <t>又は名称</t>
    <rPh sb="0" eb="1">
      <t>マタ</t>
    </rPh>
    <rPh sb="2" eb="4">
      <t>メイショウ</t>
    </rPh>
    <phoneticPr fontId="2"/>
  </si>
  <si>
    <t>年度</t>
    <rPh sb="0" eb="2">
      <t>ネンド</t>
    </rPh>
    <phoneticPr fontId="2"/>
  </si>
  <si>
    <t>※単価は消費税および地方消費税相当額を含みます。</t>
    <rPh sb="1" eb="3">
      <t>タンカ</t>
    </rPh>
    <rPh sb="4" eb="7">
      <t>ショウヒゼイ</t>
    </rPh>
    <rPh sb="10" eb="12">
      <t>チホウ</t>
    </rPh>
    <rPh sb="12" eb="15">
      <t>ショウヒゼイ</t>
    </rPh>
    <rPh sb="15" eb="17">
      <t>ソウトウ</t>
    </rPh>
    <rPh sb="17" eb="18">
      <t>ガク</t>
    </rPh>
    <rPh sb="19" eb="20">
      <t>フク</t>
    </rPh>
    <phoneticPr fontId="2"/>
  </si>
  <si>
    <t>J</t>
    <phoneticPr fontId="2"/>
  </si>
  <si>
    <t>K</t>
    <phoneticPr fontId="2"/>
  </si>
  <si>
    <t>L</t>
    <phoneticPr fontId="2"/>
  </si>
  <si>
    <t>M=J×K-L</t>
    <phoneticPr fontId="2"/>
  </si>
  <si>
    <t>N</t>
    <phoneticPr fontId="2"/>
  </si>
  <si>
    <t>※上記積算内訳書に疑義がある場合は事前に質問書にて連絡すること。</t>
    <phoneticPr fontId="2"/>
  </si>
  <si>
    <t>再生可能ｴﾈﾙｷﾞｰ発電
促進賦課金単価</t>
    <rPh sb="0" eb="2">
      <t>サイセイ</t>
    </rPh>
    <rPh sb="2" eb="4">
      <t>カノウ</t>
    </rPh>
    <rPh sb="9" eb="11">
      <t>ハツデン</t>
    </rPh>
    <rPh sb="11" eb="12">
      <t xml:space="preserve">
</t>
    </rPh>
    <rPh sb="12" eb="14">
      <t>ソクシン</t>
    </rPh>
    <rPh sb="14" eb="17">
      <t>フカキン</t>
    </rPh>
    <rPh sb="17" eb="19">
      <t>タンカ</t>
    </rPh>
    <phoneticPr fontId="2"/>
  </si>
  <si>
    <t>基本料金
単価※</t>
    <rPh sb="0" eb="2">
      <t>キホン</t>
    </rPh>
    <rPh sb="2" eb="4">
      <t>リョウキン</t>
    </rPh>
    <rPh sb="5" eb="7">
      <t>タンカ</t>
    </rPh>
    <phoneticPr fontId="2"/>
  </si>
  <si>
    <t>電力量料金単価※
(円/kWh)</t>
    <phoneticPr fontId="2"/>
  </si>
  <si>
    <t>市場価格調整単価</t>
    <rPh sb="6" eb="8">
      <t>タンカ</t>
    </rPh>
    <phoneticPr fontId="2"/>
  </si>
  <si>
    <t>(kW)</t>
    <phoneticPr fontId="2"/>
  </si>
  <si>
    <t>(円/kW)</t>
    <phoneticPr fontId="2"/>
  </si>
  <si>
    <t>重負荷</t>
    <phoneticPr fontId="2"/>
  </si>
  <si>
    <t>昼間</t>
    <phoneticPr fontId="2"/>
  </si>
  <si>
    <t>夜間</t>
    <phoneticPr fontId="2"/>
  </si>
  <si>
    <t>(円/kWh)</t>
    <phoneticPr fontId="2"/>
  </si>
  <si>
    <t>燃料費調整額</t>
    <phoneticPr fontId="2"/>
  </si>
  <si>
    <t>市場価格調整額</t>
    <phoneticPr fontId="2"/>
  </si>
  <si>
    <t>再生可能ｴﾈﾙｷﾞｰ発電促進賦課金</t>
    <phoneticPr fontId="2"/>
  </si>
  <si>
    <t>合計金額
(税込)
(円)</t>
    <phoneticPr fontId="2"/>
  </si>
  <si>
    <t>重負荷料金部分</t>
    <rPh sb="0" eb="1">
      <t>ジュウ</t>
    </rPh>
    <rPh sb="1" eb="3">
      <t>フカ</t>
    </rPh>
    <rPh sb="3" eb="5">
      <t>リョウキン</t>
    </rPh>
    <rPh sb="5" eb="7">
      <t>ブブン</t>
    </rPh>
    <phoneticPr fontId="2"/>
  </si>
  <si>
    <t>昼間料金部分</t>
    <rPh sb="0" eb="2">
      <t>ヒルマ</t>
    </rPh>
    <rPh sb="2" eb="4">
      <t>リョウキン</t>
    </rPh>
    <rPh sb="4" eb="6">
      <t>ブブン</t>
    </rPh>
    <phoneticPr fontId="2"/>
  </si>
  <si>
    <t>夜間料金部分</t>
    <rPh sb="0" eb="2">
      <t>ヤカン</t>
    </rPh>
    <rPh sb="2" eb="4">
      <t>リョウキン</t>
    </rPh>
    <rPh sb="4" eb="6">
      <t>ブブン</t>
    </rPh>
    <phoneticPr fontId="2"/>
  </si>
  <si>
    <r>
      <t xml:space="preserve">単価
</t>
    </r>
    <r>
      <rPr>
        <sz val="9"/>
        <rFont val="ＭＳ 明朝"/>
        <family val="1"/>
        <charset val="128"/>
      </rPr>
      <t>(円/kW)</t>
    </r>
    <phoneticPr fontId="2"/>
  </si>
  <si>
    <t>燃料費
調整額
(円)</t>
    <phoneticPr fontId="2"/>
  </si>
  <si>
    <t>市場価格調整額
(円)</t>
    <phoneticPr fontId="2"/>
  </si>
  <si>
    <t>再生可能ｴﾈﾙｷﾞｰ発電促進賦課金
(円)</t>
    <phoneticPr fontId="2"/>
  </si>
  <si>
    <t>単価
(円/kW)</t>
    <phoneticPr fontId="2"/>
  </si>
  <si>
    <t>契約
電力
(kW)</t>
    <phoneticPr fontId="2"/>
  </si>
  <si>
    <t>予定
力率
(%)</t>
    <phoneticPr fontId="2"/>
  </si>
  <si>
    <t>固有
割引額
(円)</t>
    <phoneticPr fontId="2"/>
  </si>
  <si>
    <t>基本料金
(円)</t>
    <phoneticPr fontId="2"/>
  </si>
  <si>
    <t>予定
電力量
(kWh)</t>
    <phoneticPr fontId="2"/>
  </si>
  <si>
    <t>月額
(円)</t>
    <phoneticPr fontId="2"/>
  </si>
  <si>
    <t>A</t>
    <phoneticPr fontId="2"/>
  </si>
  <si>
    <t>B</t>
    <phoneticPr fontId="2"/>
  </si>
  <si>
    <t>C</t>
    <phoneticPr fontId="2"/>
  </si>
  <si>
    <t>D</t>
    <phoneticPr fontId="2"/>
  </si>
  <si>
    <t>F</t>
    <phoneticPr fontId="2"/>
  </si>
  <si>
    <t>G</t>
    <phoneticPr fontId="2"/>
  </si>
  <si>
    <t>H</t>
    <phoneticPr fontId="2"/>
  </si>
  <si>
    <t>I=F×G-H</t>
    <phoneticPr fontId="2"/>
  </si>
  <si>
    <t>O</t>
    <phoneticPr fontId="2"/>
  </si>
  <si>
    <t>P</t>
    <phoneticPr fontId="2"/>
  </si>
  <si>
    <t>Q=N×O-P</t>
    <phoneticPr fontId="2"/>
  </si>
  <si>
    <t>R</t>
    <phoneticPr fontId="2"/>
  </si>
  <si>
    <t>S=(G+K+O)×N</t>
    <phoneticPr fontId="2"/>
  </si>
  <si>
    <t>T</t>
    <phoneticPr fontId="2"/>
  </si>
  <si>
    <t>U=(G+K+O)×T</t>
    <phoneticPr fontId="2"/>
  </si>
  <si>
    <t>V</t>
    <phoneticPr fontId="2"/>
  </si>
  <si>
    <t>W=(G+K+O)×V</t>
    <phoneticPr fontId="2"/>
  </si>
  <si>
    <t>E+I+M+Q+S+U+W</t>
    <phoneticPr fontId="2"/>
  </si>
  <si>
    <t>入札書積算内訳書　（西宮市鳴尾浜浄化センターで使用する電気の調達）</t>
  </si>
  <si>
    <t>E=A×B×
(185-C)*0.01-D</t>
    <phoneticPr fontId="2"/>
  </si>
  <si>
    <t>(様式9)</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</si>
</sst>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b/>
      <sz val="11"/>
      <color indexed="12"/>
      <name val="ＭＳ 明朝"/>
      <family val="1"/>
      <charset val="128"/>
    </font>
    <font>
      <b/>
      <sz val="11"/>
      <name val="ＭＳ 明朝"/>
      <family val="1"/>
      <charset val="128"/>
    </font>
    <font>
      <b/>
      <sz val="18"/>
      <name val="ＭＳ 明朝"/>
      <family val="1"/>
      <charset val="128"/>
    </font>
    <font>
      <sz val="10"/>
      <name val="ＭＳ 明朝"/>
      <family val="1"/>
      <charset val="128"/>
    </font>
    <font>
      <sz val="9"/>
      <name val="ＭＳ 明朝"/>
      <family val="1"/>
      <charset val="128"/>
    </font>
    <font>
      <sz val="11"/>
      <color rgb="FFFF0000"/>
      <name val="ＭＳ 明朝"/>
      <family val="1"/>
      <charset val="128"/>
    </font>
    <font>
      <b/>
      <sz val="11"/>
      <color rgb="FFFF0000"/>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theme="0" tint="-0.249977111117893"/>
        <bgColor indexed="64"/>
      </patternFill>
    </fill>
    <fill>
      <patternFill patternType="solid">
        <fgColor theme="3" tint="0.79998168889431442"/>
        <bgColor indexed="64"/>
      </patternFill>
    </fill>
  </fills>
  <borders count="56">
    <border>
      <left/>
      <right/>
      <top/>
      <bottom/>
      <diagonal/>
    </border>
    <border>
      <left style="thin">
        <color indexed="64"/>
      </left>
      <right/>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hair">
        <color indexed="64"/>
      </right>
      <top style="thin">
        <color indexed="64"/>
      </top>
      <bottom style="hair">
        <color indexed="64"/>
      </bottom>
      <diagonal/>
    </border>
    <border diagonalDown="1">
      <left style="thin">
        <color indexed="64"/>
      </left>
      <right style="hair">
        <color indexed="64"/>
      </right>
      <top style="thin">
        <color indexed="64"/>
      </top>
      <bottom/>
      <diagonal style="hair">
        <color indexed="64"/>
      </diagonal>
    </border>
    <border diagonalDown="1">
      <left style="thin">
        <color indexed="64"/>
      </left>
      <right style="hair">
        <color indexed="64"/>
      </right>
      <top/>
      <bottom/>
      <diagonal style="hair">
        <color indexed="64"/>
      </diagonal>
    </border>
    <border diagonalDown="1">
      <left style="thin">
        <color indexed="64"/>
      </left>
      <right style="hair">
        <color indexed="64"/>
      </right>
      <top/>
      <bottom style="double">
        <color indexed="64"/>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176" fontId="3" fillId="0" borderId="2" xfId="0" applyNumberFormat="1" applyFont="1" applyBorder="1" applyAlignment="1" applyProtection="1">
      <alignment horizontal="center" vertical="center" wrapText="1"/>
      <protection locked="0"/>
    </xf>
    <xf numFmtId="0" fontId="4" fillId="0" borderId="0" xfId="0" applyFont="1" applyProtection="1">
      <alignment vertical="center"/>
      <protection locked="0"/>
    </xf>
    <xf numFmtId="0" fontId="5" fillId="2" borderId="0" xfId="0" applyFont="1" applyFill="1" applyProtection="1">
      <alignment vertical="center"/>
      <protection locked="0"/>
    </xf>
    <xf numFmtId="0" fontId="6" fillId="0" borderId="0" xfId="0" applyFont="1" applyProtection="1">
      <alignment vertical="center"/>
      <protection locked="0"/>
    </xf>
    <xf numFmtId="0" fontId="4" fillId="0" borderId="0" xfId="0" applyFont="1" applyBorder="1" applyProtection="1">
      <alignment vertical="center"/>
      <protection locked="0"/>
    </xf>
    <xf numFmtId="0" fontId="7" fillId="0" borderId="0" xfId="0" applyFont="1" applyProtection="1">
      <alignment vertical="center"/>
      <protection locked="0"/>
    </xf>
    <xf numFmtId="0" fontId="4" fillId="0" borderId="44" xfId="0" applyFont="1" applyFill="1" applyBorder="1" applyProtection="1">
      <alignment vertical="center"/>
      <protection locked="0"/>
    </xf>
    <xf numFmtId="0" fontId="4" fillId="0" borderId="9" xfId="0" applyFont="1" applyFill="1" applyBorder="1" applyProtection="1">
      <alignment vertical="center"/>
      <protection locked="0"/>
    </xf>
    <xf numFmtId="0" fontId="4" fillId="0" borderId="8" xfId="0" applyFont="1" applyFill="1" applyBorder="1" applyProtection="1">
      <alignment vertical="center"/>
      <protection locked="0"/>
    </xf>
    <xf numFmtId="0" fontId="4" fillId="0" borderId="10" xfId="0" applyFont="1" applyFill="1" applyBorder="1" applyProtection="1">
      <alignment vertical="center"/>
      <protection locked="0"/>
    </xf>
    <xf numFmtId="0" fontId="4" fillId="0" borderId="0" xfId="0" applyFont="1" applyFill="1" applyBorder="1" applyProtection="1">
      <alignment vertical="center"/>
      <protection locked="0"/>
    </xf>
    <xf numFmtId="0" fontId="4" fillId="0" borderId="1" xfId="0" applyFont="1" applyFill="1" applyBorder="1" applyProtection="1">
      <alignment vertical="center"/>
      <protection locked="0"/>
    </xf>
    <xf numFmtId="0" fontId="4" fillId="0" borderId="12" xfId="0" applyFont="1" applyFill="1" applyBorder="1" applyProtection="1">
      <alignment vertical="center"/>
      <protection locked="0"/>
    </xf>
    <xf numFmtId="0" fontId="4" fillId="0" borderId="4" xfId="0" applyFont="1" applyBorder="1" applyAlignment="1" applyProtection="1">
      <alignment horizontal="center" vertical="center"/>
      <protection locked="0"/>
    </xf>
    <xf numFmtId="0" fontId="4" fillId="0" borderId="14" xfId="0" applyFont="1" applyFill="1" applyBorder="1" applyProtection="1">
      <alignment vertical="center"/>
      <protection locked="0"/>
    </xf>
    <xf numFmtId="0" fontId="4" fillId="0" borderId="15" xfId="0" applyFont="1" applyFill="1" applyBorder="1" applyProtection="1">
      <alignment vertical="center"/>
      <protection locked="0"/>
    </xf>
    <xf numFmtId="0" fontId="4" fillId="0" borderId="16" xfId="0" applyFont="1" applyFill="1" applyBorder="1" applyProtection="1">
      <alignment vertical="center"/>
      <protection locked="0"/>
    </xf>
    <xf numFmtId="0" fontId="4" fillId="0" borderId="15" xfId="0" applyFont="1" applyBorder="1" applyProtection="1">
      <alignment vertical="center"/>
      <protection locked="0"/>
    </xf>
    <xf numFmtId="176" fontId="4" fillId="0" borderId="2" xfId="0" applyNumberFormat="1" applyFont="1" applyBorder="1" applyAlignment="1" applyProtection="1">
      <alignment horizontal="center" vertical="center"/>
      <protection locked="0"/>
    </xf>
    <xf numFmtId="176" fontId="4" fillId="0" borderId="2" xfId="0" applyNumberFormat="1" applyFont="1" applyFill="1" applyBorder="1" applyAlignment="1" applyProtection="1">
      <alignment horizontal="center" vertical="center"/>
      <protection locked="0"/>
    </xf>
    <xf numFmtId="176" fontId="8" fillId="0" borderId="2" xfId="0" applyNumberFormat="1" applyFont="1" applyBorder="1" applyAlignment="1" applyProtection="1">
      <alignment horizontal="center" vertical="center"/>
      <protection locked="0"/>
    </xf>
    <xf numFmtId="176" fontId="4" fillId="3" borderId="2" xfId="0" applyNumberFormat="1" applyFont="1" applyFill="1" applyBorder="1" applyAlignment="1" applyProtection="1">
      <alignment horizontal="center" vertical="center" wrapText="1"/>
    </xf>
    <xf numFmtId="176" fontId="8" fillId="3" borderId="2" xfId="0" applyNumberFormat="1" applyFont="1" applyFill="1" applyBorder="1" applyAlignment="1" applyProtection="1">
      <alignment horizontal="center" vertical="center" wrapText="1"/>
    </xf>
    <xf numFmtId="0" fontId="4" fillId="0" borderId="17" xfId="0" applyFont="1" applyBorder="1" applyAlignment="1" applyProtection="1">
      <alignment horizontal="center" vertical="center"/>
      <protection locked="0"/>
    </xf>
    <xf numFmtId="40" fontId="4" fillId="0" borderId="3" xfId="0" applyNumberFormat="1" applyFont="1" applyBorder="1" applyAlignment="1" applyProtection="1">
      <alignment vertical="center" shrinkToFit="1"/>
      <protection locked="0"/>
    </xf>
    <xf numFmtId="38" fontId="4" fillId="4" borderId="3" xfId="1" applyFont="1" applyFill="1" applyBorder="1" applyAlignment="1" applyProtection="1">
      <alignment vertical="center"/>
      <protection locked="0"/>
    </xf>
    <xf numFmtId="40" fontId="4" fillId="0" borderId="3" xfId="1" applyNumberFormat="1" applyFont="1" applyFill="1" applyBorder="1" applyAlignment="1" applyProtection="1">
      <alignment vertical="center" shrinkToFit="1"/>
      <protection locked="0"/>
    </xf>
    <xf numFmtId="38" fontId="4" fillId="3" borderId="51" xfId="1" applyFont="1" applyFill="1" applyBorder="1" applyProtection="1">
      <alignment vertical="center"/>
    </xf>
    <xf numFmtId="38" fontId="4" fillId="4" borderId="3" xfId="1" applyFont="1" applyFill="1" applyBorder="1" applyProtection="1">
      <alignment vertical="center"/>
    </xf>
    <xf numFmtId="40" fontId="4" fillId="3" borderId="51" xfId="1" applyNumberFormat="1" applyFont="1" applyFill="1" applyBorder="1" applyAlignment="1" applyProtection="1">
      <alignment vertical="center" shrinkToFit="1"/>
    </xf>
    <xf numFmtId="40" fontId="4" fillId="0" borderId="3" xfId="1" applyNumberFormat="1" applyFont="1" applyBorder="1" applyAlignment="1" applyProtection="1">
      <alignment vertical="center" shrinkToFit="1"/>
      <protection locked="0"/>
    </xf>
    <xf numFmtId="38" fontId="4" fillId="4" borderId="3" xfId="1" applyFont="1" applyFill="1" applyBorder="1" applyProtection="1">
      <alignment vertical="center"/>
      <protection locked="0"/>
    </xf>
    <xf numFmtId="40" fontId="4" fillId="3" borderId="51" xfId="1" applyNumberFormat="1" applyFont="1" applyFill="1" applyBorder="1" applyProtection="1">
      <alignment vertical="center"/>
    </xf>
    <xf numFmtId="0" fontId="4" fillId="0" borderId="11" xfId="0" applyFont="1" applyBorder="1" applyAlignment="1" applyProtection="1">
      <alignment horizontal="center" vertical="center"/>
      <protection locked="0"/>
    </xf>
    <xf numFmtId="40" fontId="4" fillId="0" borderId="4" xfId="0" applyNumberFormat="1" applyFont="1" applyBorder="1" applyAlignment="1" applyProtection="1">
      <alignment vertical="center" shrinkToFit="1"/>
      <protection locked="0"/>
    </xf>
    <xf numFmtId="38" fontId="4" fillId="0" borderId="4" xfId="1" applyFont="1" applyBorder="1" applyAlignment="1" applyProtection="1">
      <alignment vertical="center"/>
      <protection locked="0"/>
    </xf>
    <xf numFmtId="38" fontId="4" fillId="3" borderId="4" xfId="1" applyFont="1" applyFill="1" applyBorder="1" applyProtection="1">
      <alignment vertical="center"/>
    </xf>
    <xf numFmtId="38" fontId="4" fillId="4" borderId="4" xfId="1" applyFont="1" applyFill="1" applyBorder="1" applyProtection="1">
      <alignment vertical="center"/>
    </xf>
    <xf numFmtId="40" fontId="4" fillId="3" borderId="4" xfId="1" applyNumberFormat="1" applyFont="1" applyFill="1" applyBorder="1" applyAlignment="1" applyProtection="1">
      <alignment vertical="center" shrinkToFit="1"/>
    </xf>
    <xf numFmtId="38" fontId="4" fillId="4" borderId="4" xfId="1" applyFont="1" applyFill="1" applyBorder="1" applyProtection="1">
      <alignment vertical="center"/>
      <protection locked="0"/>
    </xf>
    <xf numFmtId="40" fontId="4" fillId="3" borderId="4" xfId="1" applyNumberFormat="1" applyFont="1" applyFill="1" applyBorder="1" applyProtection="1">
      <alignment vertical="center"/>
    </xf>
    <xf numFmtId="38" fontId="4" fillId="3" borderId="3" xfId="1" applyFont="1" applyFill="1" applyBorder="1" applyProtection="1">
      <alignment vertical="center"/>
    </xf>
    <xf numFmtId="38" fontId="4" fillId="3" borderId="13" xfId="1" applyFont="1" applyFill="1" applyBorder="1" applyProtection="1">
      <alignment vertical="center"/>
    </xf>
    <xf numFmtId="40" fontId="4" fillId="3" borderId="13" xfId="1" applyNumberFormat="1" applyFont="1" applyFill="1" applyBorder="1" applyAlignment="1" applyProtection="1">
      <alignment vertical="center" shrinkToFit="1"/>
    </xf>
    <xf numFmtId="40" fontId="4" fillId="0" borderId="4" xfId="1" applyNumberFormat="1" applyFont="1" applyBorder="1" applyAlignment="1" applyProtection="1">
      <alignment vertical="center" shrinkToFit="1"/>
      <protection locked="0"/>
    </xf>
    <xf numFmtId="40" fontId="4" fillId="0" borderId="5" xfId="1" applyNumberFormat="1" applyFont="1" applyBorder="1" applyAlignment="1" applyProtection="1">
      <alignment vertical="center" shrinkToFit="1"/>
      <protection locked="0"/>
    </xf>
    <xf numFmtId="38" fontId="4" fillId="3" borderId="34" xfId="1" applyFont="1" applyFill="1" applyBorder="1" applyProtection="1">
      <alignment vertical="center"/>
    </xf>
    <xf numFmtId="40" fontId="4" fillId="3" borderId="34" xfId="1" applyNumberFormat="1" applyFont="1" applyFill="1" applyBorder="1" applyAlignment="1" applyProtection="1">
      <alignment vertical="center" shrinkToFit="1"/>
    </xf>
    <xf numFmtId="0" fontId="4" fillId="0" borderId="18" xfId="0" applyFont="1" applyBorder="1" applyAlignment="1" applyProtection="1">
      <alignment horizontal="center" vertical="center"/>
      <protection locked="0"/>
    </xf>
    <xf numFmtId="40" fontId="4" fillId="0" borderId="2" xfId="0" applyNumberFormat="1" applyFont="1" applyBorder="1" applyAlignment="1" applyProtection="1">
      <alignment vertical="center" shrinkToFit="1"/>
      <protection locked="0"/>
    </xf>
    <xf numFmtId="38" fontId="4" fillId="0" borderId="5" xfId="1" applyFont="1" applyBorder="1" applyAlignment="1" applyProtection="1">
      <alignment vertical="center"/>
      <protection locked="0"/>
    </xf>
    <xf numFmtId="38" fontId="4" fillId="4" borderId="5" xfId="1" applyFont="1" applyFill="1" applyBorder="1" applyProtection="1">
      <alignment vertical="center"/>
      <protection locked="0"/>
    </xf>
    <xf numFmtId="40" fontId="4" fillId="3" borderId="2" xfId="1" applyNumberFormat="1" applyFont="1" applyFill="1" applyBorder="1" applyProtection="1">
      <alignment vertical="center"/>
    </xf>
    <xf numFmtId="38" fontId="4" fillId="3" borderId="2" xfId="1" applyFont="1" applyFill="1" applyBorder="1" applyProtection="1">
      <alignment vertical="center"/>
    </xf>
    <xf numFmtId="0" fontId="4" fillId="0" borderId="19" xfId="0" applyFont="1" applyBorder="1" applyAlignment="1" applyProtection="1">
      <alignment horizontal="center" vertical="center"/>
      <protection locked="0"/>
    </xf>
    <xf numFmtId="0" fontId="4" fillId="0" borderId="6" xfId="0" applyFont="1" applyBorder="1" applyProtection="1">
      <alignment vertical="center"/>
      <protection locked="0"/>
    </xf>
    <xf numFmtId="0" fontId="4" fillId="0" borderId="55" xfId="0" applyFont="1" applyBorder="1" applyProtection="1">
      <alignment vertical="center"/>
      <protection locked="0"/>
    </xf>
    <xf numFmtId="38" fontId="4" fillId="0" borderId="55" xfId="0" applyNumberFormat="1" applyFont="1" applyBorder="1" applyProtection="1">
      <alignment vertical="center"/>
      <protection locked="0"/>
    </xf>
    <xf numFmtId="38" fontId="4" fillId="0" borderId="6" xfId="0" applyNumberFormat="1" applyFont="1" applyBorder="1" applyProtection="1">
      <alignment vertical="center"/>
      <protection locked="0"/>
    </xf>
    <xf numFmtId="38" fontId="4" fillId="0" borderId="6" xfId="0" applyNumberFormat="1" applyFont="1" applyBorder="1" applyAlignment="1" applyProtection="1">
      <alignment vertical="center" shrinkToFit="1"/>
      <protection locked="0"/>
    </xf>
    <xf numFmtId="0" fontId="4" fillId="3" borderId="6" xfId="0" applyFont="1" applyFill="1" applyBorder="1" applyProtection="1">
      <alignment vertical="center"/>
    </xf>
    <xf numFmtId="0" fontId="4" fillId="3" borderId="7" xfId="0" applyFont="1" applyFill="1" applyBorder="1" applyProtection="1">
      <alignment vertical="center"/>
    </xf>
    <xf numFmtId="38" fontId="4" fillId="0" borderId="8" xfId="0" applyNumberFormat="1" applyFont="1" applyFill="1" applyBorder="1" applyProtection="1">
      <alignment vertical="center"/>
      <protection locked="0"/>
    </xf>
    <xf numFmtId="38" fontId="4" fillId="0" borderId="3" xfId="1" applyFont="1" applyFill="1" applyBorder="1" applyProtection="1">
      <alignment vertical="center"/>
      <protection locked="0"/>
    </xf>
    <xf numFmtId="40" fontId="4" fillId="0" borderId="6" xfId="0" applyNumberFormat="1" applyFont="1" applyBorder="1" applyAlignment="1" applyProtection="1">
      <alignment vertical="center" shrinkToFit="1"/>
      <protection locked="0"/>
    </xf>
    <xf numFmtId="2" fontId="6" fillId="4" borderId="13" xfId="0" applyNumberFormat="1" applyFont="1" applyFill="1" applyBorder="1" applyAlignment="1" applyProtection="1">
      <alignment horizontal="center" vertical="center"/>
      <protection locked="0"/>
    </xf>
    <xf numFmtId="40" fontId="4" fillId="0" borderId="55" xfId="0" applyNumberFormat="1" applyFont="1" applyBorder="1" applyAlignment="1" applyProtection="1">
      <alignment vertical="center" shrinkToFit="1"/>
      <protection locked="0"/>
    </xf>
    <xf numFmtId="40" fontId="4" fillId="0" borderId="2" xfId="1" applyNumberFormat="1" applyFont="1" applyFill="1" applyBorder="1" applyAlignment="1" applyProtection="1">
      <alignment vertical="center" shrinkToFit="1"/>
      <protection locked="0"/>
    </xf>
    <xf numFmtId="38" fontId="4" fillId="4" borderId="2" xfId="1" applyFont="1" applyFill="1" applyBorder="1" applyProtection="1">
      <alignment vertical="center"/>
    </xf>
    <xf numFmtId="40" fontId="4" fillId="3" borderId="2" xfId="1" applyNumberFormat="1" applyFont="1" applyFill="1" applyBorder="1" applyAlignment="1" applyProtection="1">
      <alignment vertical="center" shrinkToFit="1"/>
    </xf>
    <xf numFmtId="38" fontId="10" fillId="0" borderId="3" xfId="1" applyFont="1" applyFill="1" applyBorder="1" applyProtection="1">
      <alignment vertical="center"/>
      <protection locked="0"/>
    </xf>
    <xf numFmtId="38" fontId="10" fillId="0" borderId="4" xfId="1" applyFont="1" applyFill="1" applyBorder="1" applyProtection="1">
      <alignment vertical="center"/>
      <protection locked="0"/>
    </xf>
    <xf numFmtId="38" fontId="10" fillId="0" borderId="5" xfId="1" applyFont="1" applyFill="1" applyBorder="1" applyProtection="1">
      <alignment vertical="center"/>
      <protection locked="0"/>
    </xf>
    <xf numFmtId="0" fontId="8" fillId="3" borderId="34" xfId="0" applyFont="1" applyFill="1" applyBorder="1" applyAlignment="1" applyProtection="1">
      <alignment horizontal="center" vertical="center" wrapText="1"/>
    </xf>
    <xf numFmtId="0" fontId="8" fillId="3" borderId="43"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45" xfId="0" applyFont="1" applyFill="1" applyBorder="1" applyAlignment="1" applyProtection="1">
      <alignment horizontal="center" vertical="center" wrapText="1"/>
    </xf>
    <xf numFmtId="0" fontId="4" fillId="0" borderId="38"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4"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3" borderId="34"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23" xfId="0" applyFont="1" applyFill="1" applyBorder="1" applyAlignment="1" applyProtection="1">
      <alignment horizontal="center" vertical="center"/>
    </xf>
    <xf numFmtId="0" fontId="4" fillId="3" borderId="27" xfId="0" applyFont="1" applyFill="1" applyBorder="1" applyAlignment="1" applyProtection="1">
      <alignment horizontal="center" vertical="center"/>
    </xf>
    <xf numFmtId="38" fontId="11" fillId="0" borderId="40" xfId="1" applyFont="1" applyFill="1" applyBorder="1" applyAlignment="1" applyProtection="1">
      <alignment horizontal="center" vertical="center"/>
      <protection locked="0"/>
    </xf>
    <xf numFmtId="38" fontId="11" fillId="0" borderId="13" xfId="1" applyFont="1" applyFill="1" applyBorder="1" applyAlignment="1" applyProtection="1">
      <alignment horizontal="center" vertical="center"/>
      <protection locked="0"/>
    </xf>
    <xf numFmtId="2" fontId="6" fillId="4" borderId="13" xfId="0" applyNumberFormat="1" applyFont="1" applyFill="1" applyBorder="1" applyAlignment="1" applyProtection="1">
      <alignment horizontal="center" vertical="center"/>
      <protection locked="0"/>
    </xf>
    <xf numFmtId="2" fontId="6" fillId="4" borderId="25" xfId="0" applyNumberFormat="1" applyFont="1" applyFill="1" applyBorder="1" applyAlignment="1" applyProtection="1">
      <alignment horizontal="center" vertical="center"/>
      <protection locked="0"/>
    </xf>
    <xf numFmtId="2" fontId="6" fillId="4" borderId="26" xfId="0" applyNumberFormat="1" applyFont="1" applyFill="1" applyBorder="1" applyAlignment="1" applyProtection="1">
      <alignment horizontal="center" vertical="center"/>
      <protection locked="0"/>
    </xf>
    <xf numFmtId="2" fontId="6" fillId="4" borderId="47" xfId="0" applyNumberFormat="1" applyFont="1" applyFill="1" applyBorder="1" applyAlignment="1" applyProtection="1">
      <alignment horizontal="center" vertical="center"/>
      <protection locked="0"/>
    </xf>
    <xf numFmtId="0" fontId="4" fillId="3" borderId="48"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0" borderId="46" xfId="0" applyFont="1" applyBorder="1" applyAlignment="1" applyProtection="1">
      <alignment horizontal="center" vertical="center"/>
      <protection locked="0"/>
    </xf>
    <xf numFmtId="0" fontId="4" fillId="3" borderId="24" xfId="0" applyFont="1" applyFill="1" applyBorder="1" applyAlignment="1" applyProtection="1">
      <alignment horizontal="center" vertical="center"/>
    </xf>
    <xf numFmtId="0" fontId="4" fillId="0" borderId="3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wrapText="1"/>
      <protection locked="0"/>
    </xf>
    <xf numFmtId="0" fontId="4" fillId="0" borderId="39"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41" xfId="0" applyFont="1" applyFill="1" applyBorder="1" applyAlignment="1" applyProtection="1">
      <alignment horizontal="center" vertical="center" wrapText="1" shrinkToFit="1"/>
    </xf>
    <xf numFmtId="0" fontId="4" fillId="3" borderId="42" xfId="0" applyFont="1" applyFill="1" applyBorder="1" applyAlignment="1" applyProtection="1">
      <alignment horizontal="center" vertical="center" wrapText="1" shrinkToFit="1"/>
    </xf>
    <xf numFmtId="0" fontId="4" fillId="0" borderId="5"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40" fontId="4" fillId="0" borderId="7" xfId="0" applyNumberFormat="1" applyFont="1" applyFill="1" applyBorder="1" applyProtection="1">
      <alignment vertical="center"/>
      <protection locked="0"/>
    </xf>
    <xf numFmtId="40" fontId="4" fillId="0" borderId="29" xfId="0" applyNumberFormat="1" applyFont="1" applyFill="1" applyBorder="1" applyProtection="1">
      <alignment vertical="center"/>
      <protection locked="0"/>
    </xf>
    <xf numFmtId="40" fontId="4" fillId="0" borderId="30" xfId="0" applyNumberFormat="1" applyFont="1" applyFill="1" applyBorder="1" applyProtection="1">
      <alignment vertical="center"/>
      <protection locked="0"/>
    </xf>
    <xf numFmtId="176" fontId="8" fillId="0" borderId="31" xfId="0" applyNumberFormat="1" applyFont="1" applyBorder="1" applyAlignment="1" applyProtection="1">
      <alignment horizontal="center" vertical="center" wrapText="1"/>
      <protection locked="0"/>
    </xf>
    <xf numFmtId="176" fontId="8" fillId="0" borderId="32" xfId="0" applyNumberFormat="1" applyFont="1" applyBorder="1" applyAlignment="1" applyProtection="1">
      <alignment horizontal="center" vertical="center" wrapText="1"/>
      <protection locked="0"/>
    </xf>
    <xf numFmtId="176" fontId="8" fillId="0" borderId="33" xfId="0" applyNumberFormat="1" applyFont="1" applyBorder="1" applyAlignment="1" applyProtection="1">
      <alignment horizontal="center" vertical="center" wrapText="1"/>
      <protection locked="0"/>
    </xf>
    <xf numFmtId="38" fontId="10" fillId="0" borderId="3" xfId="1" applyFont="1" applyFill="1" applyBorder="1" applyAlignment="1" applyProtection="1">
      <alignment horizontal="center" vertical="center"/>
      <protection locked="0"/>
    </xf>
    <xf numFmtId="38" fontId="10" fillId="0" borderId="4" xfId="1" applyFont="1" applyFill="1" applyBorder="1" applyAlignment="1" applyProtection="1">
      <alignment horizontal="center" vertical="center"/>
      <protection locked="0"/>
    </xf>
    <xf numFmtId="38" fontId="10" fillId="0" borderId="5" xfId="1" applyFont="1" applyFill="1" applyBorder="1" applyAlignment="1" applyProtection="1">
      <alignment horizontal="center" vertical="center"/>
      <protection locked="0"/>
    </xf>
    <xf numFmtId="40" fontId="4" fillId="0" borderId="52" xfId="1" applyNumberFormat="1" applyFont="1" applyBorder="1" applyAlignment="1" applyProtection="1">
      <alignment vertical="center" shrinkToFit="1"/>
      <protection locked="0"/>
    </xf>
    <xf numFmtId="40" fontId="4" fillId="0" borderId="53" xfId="1" applyNumberFormat="1" applyFont="1" applyBorder="1" applyAlignment="1" applyProtection="1">
      <alignment vertical="center" shrinkToFit="1"/>
      <protection locked="0"/>
    </xf>
    <xf numFmtId="40" fontId="4" fillId="0" borderId="54" xfId="1" applyNumberFormat="1" applyFont="1" applyBorder="1" applyAlignment="1" applyProtection="1">
      <alignment vertical="center" shrinkToFit="1"/>
      <protection locked="0"/>
    </xf>
    <xf numFmtId="40" fontId="4" fillId="0" borderId="23" xfId="1" applyNumberFormat="1" applyFont="1" applyBorder="1" applyAlignment="1" applyProtection="1">
      <alignment vertical="center" shrinkToFit="1"/>
      <protection locked="0"/>
    </xf>
    <xf numFmtId="40" fontId="4" fillId="0" borderId="46" xfId="1" applyNumberFormat="1" applyFont="1" applyBorder="1" applyAlignment="1" applyProtection="1">
      <alignment vertical="center" shrinkToFit="1"/>
      <protection locked="0"/>
    </xf>
    <xf numFmtId="40" fontId="4" fillId="0" borderId="27" xfId="1" applyNumberFormat="1" applyFont="1" applyBorder="1" applyAlignment="1" applyProtection="1">
      <alignment vertical="center" shrinkToFit="1"/>
      <protection locked="0"/>
    </xf>
    <xf numFmtId="40" fontId="4" fillId="0" borderId="31" xfId="1" applyNumberFormat="1" applyFont="1" applyBorder="1" applyAlignment="1" applyProtection="1">
      <alignment vertical="center" shrinkToFit="1"/>
      <protection locked="0"/>
    </xf>
    <xf numFmtId="40" fontId="4" fillId="0" borderId="32" xfId="1" applyNumberFormat="1" applyFont="1" applyBorder="1" applyAlignment="1" applyProtection="1">
      <alignment vertical="center" shrinkToFit="1"/>
      <protection locked="0"/>
    </xf>
    <xf numFmtId="40" fontId="4" fillId="0" borderId="33" xfId="1" applyNumberFormat="1" applyFont="1" applyBorder="1" applyAlignment="1" applyProtection="1">
      <alignment vertical="center" shrinkToFit="1"/>
      <protection locked="0"/>
    </xf>
    <xf numFmtId="0" fontId="4" fillId="0" borderId="0" xfId="0" applyFont="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37"/>
  <sheetViews>
    <sheetView showZeros="0" tabSelected="1" view="pageBreakPreview" zoomScale="70" zoomScaleNormal="75" zoomScaleSheetLayoutView="70" workbookViewId="0">
      <selection activeCell="Y5" sqref="Y5"/>
    </sheetView>
  </sheetViews>
  <sheetFormatPr defaultColWidth="9" defaultRowHeight="13.2" x14ac:dyDescent="0.2"/>
  <cols>
    <col min="1" max="1" width="4.21875" style="2" bestFit="1" customWidth="1"/>
    <col min="2" max="2" width="12.6640625" style="2" customWidth="1"/>
    <col min="3" max="4" width="8.6640625" style="2" customWidth="1"/>
    <col min="5" max="5" width="4.6640625" style="2" customWidth="1"/>
    <col min="6" max="6" width="8.6640625" style="2" customWidth="1"/>
    <col min="7" max="7" width="12.6640625" style="2" customWidth="1"/>
    <col min="8" max="8" width="7.77734375" style="2" customWidth="1"/>
    <col min="9" max="9" width="10.6640625" style="2" customWidth="1"/>
    <col min="10" max="10" width="8.6640625" style="2" customWidth="1"/>
    <col min="11" max="11" width="12.6640625" style="2" customWidth="1"/>
    <col min="12" max="12" width="7.77734375" style="2" customWidth="1"/>
    <col min="13" max="13" width="10.6640625" style="2" customWidth="1"/>
    <col min="14" max="14" width="8.6640625" style="2" customWidth="1"/>
    <col min="15" max="15" width="12.6640625" style="2" customWidth="1"/>
    <col min="16" max="16" width="7.77734375" style="2" customWidth="1"/>
    <col min="17" max="19" width="12.6640625" style="2" customWidth="1"/>
    <col min="20" max="20" width="7.77734375" style="2" customWidth="1"/>
    <col min="21" max="21" width="10.6640625" style="2" customWidth="1"/>
    <col min="22" max="22" width="7.77734375" style="2" customWidth="1"/>
    <col min="23" max="23" width="10.6640625" style="2" customWidth="1"/>
    <col min="24" max="24" width="7.77734375" style="2" customWidth="1"/>
    <col min="25" max="25" width="14.33203125" style="2" bestFit="1" customWidth="1"/>
    <col min="26" max="28" width="6.6640625" style="2" customWidth="1"/>
    <col min="29" max="16384" width="9" style="2"/>
  </cols>
  <sheetData>
    <row r="1" spans="1:28" x14ac:dyDescent="0.2">
      <c r="B1" s="3">
        <v>7</v>
      </c>
      <c r="C1" s="4" t="s">
        <v>7</v>
      </c>
      <c r="T1" s="5"/>
      <c r="U1" s="5"/>
      <c r="V1" s="5"/>
      <c r="W1" s="5"/>
      <c r="X1" s="5"/>
      <c r="Y1" s="5"/>
      <c r="Z1" s="5"/>
      <c r="AA1" s="5"/>
    </row>
    <row r="2" spans="1:28" ht="21.9" customHeight="1" x14ac:dyDescent="0.2">
      <c r="B2" s="6" t="s">
        <v>61</v>
      </c>
      <c r="T2" s="5"/>
      <c r="U2" s="5"/>
      <c r="V2" s="5"/>
      <c r="W2" s="5"/>
      <c r="X2" s="5"/>
      <c r="Y2" s="5"/>
      <c r="Z2" s="5"/>
      <c r="AA2" s="5"/>
      <c r="AB2" s="144" t="s">
        <v>63</v>
      </c>
    </row>
    <row r="3" spans="1:28" ht="21.9" customHeight="1" x14ac:dyDescent="0.2">
      <c r="T3" s="5"/>
      <c r="U3" s="5"/>
      <c r="V3" s="5"/>
      <c r="W3" s="5"/>
      <c r="X3" s="5"/>
      <c r="Y3" s="5"/>
      <c r="Z3" s="5"/>
      <c r="AA3" s="5"/>
      <c r="AB3" s="5"/>
    </row>
    <row r="4" spans="1:28" ht="21.9" customHeight="1" x14ac:dyDescent="0.2">
      <c r="B4" s="78" t="s">
        <v>3</v>
      </c>
      <c r="C4" s="79"/>
      <c r="D4" s="82" t="s">
        <v>16</v>
      </c>
      <c r="E4" s="79"/>
      <c r="F4" s="83" t="s">
        <v>17</v>
      </c>
      <c r="G4" s="84"/>
      <c r="H4" s="84"/>
      <c r="I4" s="84"/>
      <c r="J4" s="84"/>
      <c r="K4" s="89" t="s">
        <v>4</v>
      </c>
      <c r="L4" s="89"/>
      <c r="M4" s="74" t="s">
        <v>18</v>
      </c>
      <c r="N4" s="74"/>
      <c r="O4" s="74" t="s">
        <v>15</v>
      </c>
      <c r="P4" s="75"/>
      <c r="Q4" s="7"/>
      <c r="R4" s="8" t="s">
        <v>5</v>
      </c>
      <c r="S4" s="9"/>
      <c r="T4" s="9"/>
      <c r="U4" s="9"/>
      <c r="V4" s="9"/>
      <c r="W4" s="9"/>
      <c r="X4" s="9"/>
      <c r="Y4" s="9"/>
      <c r="Z4" s="9"/>
      <c r="AA4" s="9"/>
      <c r="AB4" s="10"/>
    </row>
    <row r="5" spans="1:28" ht="21.9" customHeight="1" x14ac:dyDescent="0.2">
      <c r="B5" s="80"/>
      <c r="C5" s="81"/>
      <c r="D5" s="81"/>
      <c r="E5" s="81"/>
      <c r="F5" s="85"/>
      <c r="G5" s="86"/>
      <c r="H5" s="86"/>
      <c r="I5" s="86"/>
      <c r="J5" s="86"/>
      <c r="K5" s="90"/>
      <c r="L5" s="90"/>
      <c r="M5" s="76"/>
      <c r="N5" s="76"/>
      <c r="O5" s="76"/>
      <c r="P5" s="77"/>
      <c r="Q5" s="11"/>
      <c r="R5" s="12" t="s">
        <v>6</v>
      </c>
      <c r="S5" s="11"/>
      <c r="T5" s="11"/>
      <c r="U5" s="11"/>
      <c r="V5" s="11"/>
      <c r="W5" s="11"/>
      <c r="X5" s="11"/>
      <c r="Y5" s="11"/>
      <c r="Z5" s="11"/>
      <c r="AA5" s="11"/>
      <c r="AB5" s="13"/>
    </row>
    <row r="6" spans="1:28" ht="21.9" customHeight="1" x14ac:dyDescent="0.2">
      <c r="B6" s="80"/>
      <c r="C6" s="81"/>
      <c r="D6" s="81"/>
      <c r="E6" s="81"/>
      <c r="F6" s="87"/>
      <c r="G6" s="88"/>
      <c r="H6" s="88"/>
      <c r="I6" s="88"/>
      <c r="J6" s="88"/>
      <c r="K6" s="90"/>
      <c r="L6" s="90"/>
      <c r="M6" s="76"/>
      <c r="N6" s="76"/>
      <c r="O6" s="76"/>
      <c r="P6" s="77"/>
      <c r="Q6" s="11"/>
      <c r="R6" s="12"/>
      <c r="S6" s="11"/>
      <c r="T6" s="11"/>
      <c r="U6" s="11"/>
      <c r="V6" s="11"/>
      <c r="W6" s="11"/>
      <c r="X6" s="11"/>
      <c r="Y6" s="11"/>
      <c r="Z6" s="11"/>
      <c r="AA6" s="11"/>
      <c r="AB6" s="13"/>
    </row>
    <row r="7" spans="1:28" ht="21.9" customHeight="1" x14ac:dyDescent="0.2">
      <c r="B7" s="80" t="s">
        <v>19</v>
      </c>
      <c r="C7" s="81"/>
      <c r="D7" s="81" t="s">
        <v>20</v>
      </c>
      <c r="E7" s="81"/>
      <c r="F7" s="14" t="s">
        <v>21</v>
      </c>
      <c r="G7" s="81" t="s">
        <v>22</v>
      </c>
      <c r="H7" s="81"/>
      <c r="I7" s="81" t="s">
        <v>23</v>
      </c>
      <c r="J7" s="101"/>
      <c r="K7" s="90" t="s">
        <v>24</v>
      </c>
      <c r="L7" s="90"/>
      <c r="M7" s="91" t="s">
        <v>24</v>
      </c>
      <c r="N7" s="102"/>
      <c r="O7" s="91" t="s">
        <v>24</v>
      </c>
      <c r="P7" s="92"/>
      <c r="Q7" s="11"/>
      <c r="R7" s="12"/>
      <c r="S7" s="11"/>
      <c r="T7" s="11"/>
      <c r="U7" s="11"/>
      <c r="V7" s="11"/>
      <c r="W7" s="11"/>
      <c r="X7" s="11"/>
      <c r="Y7" s="11"/>
      <c r="Z7" s="11"/>
      <c r="AA7" s="11"/>
      <c r="AB7" s="13"/>
    </row>
    <row r="8" spans="1:28" ht="21.9" customHeight="1" x14ac:dyDescent="0.2">
      <c r="B8" s="93">
        <v>338</v>
      </c>
      <c r="C8" s="94"/>
      <c r="D8" s="95"/>
      <c r="E8" s="95"/>
      <c r="F8" s="66"/>
      <c r="G8" s="96"/>
      <c r="H8" s="97"/>
      <c r="I8" s="96"/>
      <c r="J8" s="98"/>
      <c r="K8" s="99"/>
      <c r="L8" s="99"/>
      <c r="M8" s="99"/>
      <c r="N8" s="99"/>
      <c r="O8" s="99"/>
      <c r="P8" s="100"/>
      <c r="Q8" s="11"/>
      <c r="R8" s="15"/>
      <c r="S8" s="16"/>
      <c r="T8" s="16"/>
      <c r="U8" s="16"/>
      <c r="V8" s="16"/>
      <c r="W8" s="16"/>
      <c r="X8" s="16"/>
      <c r="Y8" s="16"/>
      <c r="Z8" s="16"/>
      <c r="AA8" s="16"/>
      <c r="AB8" s="17"/>
    </row>
    <row r="9" spans="1:28" ht="21.9" customHeight="1" x14ac:dyDescent="0.2">
      <c r="B9" s="2" t="s">
        <v>8</v>
      </c>
      <c r="Q9" s="18"/>
    </row>
    <row r="10" spans="1:28" ht="43.5" customHeight="1" x14ac:dyDescent="0.2">
      <c r="B10" s="103"/>
      <c r="C10" s="79" t="s">
        <v>1</v>
      </c>
      <c r="D10" s="79"/>
      <c r="E10" s="79"/>
      <c r="F10" s="79"/>
      <c r="G10" s="79"/>
      <c r="H10" s="106" t="s">
        <v>2</v>
      </c>
      <c r="I10" s="107"/>
      <c r="J10" s="107"/>
      <c r="K10" s="107"/>
      <c r="L10" s="107"/>
      <c r="M10" s="107"/>
      <c r="N10" s="107"/>
      <c r="O10" s="107"/>
      <c r="P10" s="107"/>
      <c r="Q10" s="107"/>
      <c r="R10" s="107"/>
      <c r="S10" s="108"/>
      <c r="T10" s="89" t="s">
        <v>25</v>
      </c>
      <c r="U10" s="89"/>
      <c r="V10" s="89" t="s">
        <v>26</v>
      </c>
      <c r="W10" s="89"/>
      <c r="X10" s="121" t="s">
        <v>27</v>
      </c>
      <c r="Y10" s="122"/>
      <c r="Z10" s="83" t="s">
        <v>28</v>
      </c>
      <c r="AA10" s="84"/>
      <c r="AB10" s="117"/>
    </row>
    <row r="11" spans="1:28" ht="26.25" customHeight="1" x14ac:dyDescent="0.2">
      <c r="B11" s="104"/>
      <c r="C11" s="81"/>
      <c r="D11" s="81"/>
      <c r="E11" s="81"/>
      <c r="F11" s="81"/>
      <c r="G11" s="81"/>
      <c r="H11" s="81" t="s">
        <v>29</v>
      </c>
      <c r="I11" s="81"/>
      <c r="J11" s="81"/>
      <c r="K11" s="81"/>
      <c r="L11" s="81" t="s">
        <v>30</v>
      </c>
      <c r="M11" s="81"/>
      <c r="N11" s="81"/>
      <c r="O11" s="81"/>
      <c r="P11" s="81" t="s">
        <v>31</v>
      </c>
      <c r="Q11" s="81"/>
      <c r="R11" s="81"/>
      <c r="S11" s="81"/>
      <c r="T11" s="119" t="s">
        <v>32</v>
      </c>
      <c r="U11" s="119" t="s">
        <v>33</v>
      </c>
      <c r="V11" s="119" t="s">
        <v>32</v>
      </c>
      <c r="W11" s="119" t="s">
        <v>34</v>
      </c>
      <c r="X11" s="119" t="s">
        <v>32</v>
      </c>
      <c r="Y11" s="119" t="s">
        <v>35</v>
      </c>
      <c r="Z11" s="85"/>
      <c r="AA11" s="86"/>
      <c r="AB11" s="118"/>
    </row>
    <row r="12" spans="1:28" ht="26.25" customHeight="1" x14ac:dyDescent="0.2">
      <c r="B12" s="104"/>
      <c r="C12" s="109" t="s">
        <v>36</v>
      </c>
      <c r="D12" s="109" t="s">
        <v>37</v>
      </c>
      <c r="E12" s="111" t="s">
        <v>38</v>
      </c>
      <c r="F12" s="114" t="s">
        <v>39</v>
      </c>
      <c r="G12" s="109" t="s">
        <v>40</v>
      </c>
      <c r="H12" s="109" t="s">
        <v>32</v>
      </c>
      <c r="I12" s="109" t="s">
        <v>41</v>
      </c>
      <c r="J12" s="123" t="s">
        <v>39</v>
      </c>
      <c r="K12" s="109" t="s">
        <v>42</v>
      </c>
      <c r="L12" s="109" t="s">
        <v>32</v>
      </c>
      <c r="M12" s="109" t="s">
        <v>41</v>
      </c>
      <c r="N12" s="114" t="s">
        <v>39</v>
      </c>
      <c r="O12" s="109" t="s">
        <v>42</v>
      </c>
      <c r="P12" s="109" t="s">
        <v>32</v>
      </c>
      <c r="Q12" s="109" t="s">
        <v>41</v>
      </c>
      <c r="R12" s="114" t="s">
        <v>39</v>
      </c>
      <c r="S12" s="109" t="s">
        <v>42</v>
      </c>
      <c r="T12" s="119"/>
      <c r="U12" s="119"/>
      <c r="V12" s="119"/>
      <c r="W12" s="119"/>
      <c r="X12" s="119"/>
      <c r="Y12" s="119"/>
      <c r="Z12" s="85"/>
      <c r="AA12" s="86"/>
      <c r="AB12" s="118"/>
    </row>
    <row r="13" spans="1:28" ht="26.25" customHeight="1" x14ac:dyDescent="0.2">
      <c r="B13" s="104"/>
      <c r="C13" s="81"/>
      <c r="D13" s="81"/>
      <c r="E13" s="112"/>
      <c r="F13" s="115"/>
      <c r="G13" s="81"/>
      <c r="H13" s="81"/>
      <c r="I13" s="81"/>
      <c r="J13" s="124"/>
      <c r="K13" s="81"/>
      <c r="L13" s="81"/>
      <c r="M13" s="81"/>
      <c r="N13" s="115"/>
      <c r="O13" s="81"/>
      <c r="P13" s="81"/>
      <c r="Q13" s="81"/>
      <c r="R13" s="115"/>
      <c r="S13" s="81"/>
      <c r="T13" s="119"/>
      <c r="U13" s="119"/>
      <c r="V13" s="119"/>
      <c r="W13" s="119"/>
      <c r="X13" s="119"/>
      <c r="Y13" s="119"/>
      <c r="Z13" s="85"/>
      <c r="AA13" s="86"/>
      <c r="AB13" s="118"/>
    </row>
    <row r="14" spans="1:28" ht="26.25" customHeight="1" x14ac:dyDescent="0.2">
      <c r="B14" s="104"/>
      <c r="C14" s="110"/>
      <c r="D14" s="110"/>
      <c r="E14" s="113"/>
      <c r="F14" s="116"/>
      <c r="G14" s="110"/>
      <c r="H14" s="110"/>
      <c r="I14" s="110"/>
      <c r="J14" s="125"/>
      <c r="K14" s="110"/>
      <c r="L14" s="110"/>
      <c r="M14" s="110"/>
      <c r="N14" s="116"/>
      <c r="O14" s="110"/>
      <c r="P14" s="110"/>
      <c r="Q14" s="110"/>
      <c r="R14" s="116"/>
      <c r="S14" s="110"/>
      <c r="T14" s="120"/>
      <c r="U14" s="120"/>
      <c r="V14" s="120"/>
      <c r="W14" s="120"/>
      <c r="X14" s="120"/>
      <c r="Y14" s="120"/>
      <c r="Z14" s="85"/>
      <c r="AA14" s="86"/>
      <c r="AB14" s="118"/>
    </row>
    <row r="15" spans="1:28" ht="26.25" customHeight="1" thickBot="1" x14ac:dyDescent="0.25">
      <c r="B15" s="105"/>
      <c r="C15" s="19" t="s">
        <v>43</v>
      </c>
      <c r="D15" s="19" t="s">
        <v>44</v>
      </c>
      <c r="E15" s="19" t="s">
        <v>45</v>
      </c>
      <c r="F15" s="20" t="s">
        <v>46</v>
      </c>
      <c r="G15" s="1" t="s">
        <v>62</v>
      </c>
      <c r="H15" s="19" t="s">
        <v>47</v>
      </c>
      <c r="I15" s="19" t="s">
        <v>48</v>
      </c>
      <c r="J15" s="19" t="s">
        <v>49</v>
      </c>
      <c r="K15" s="21" t="s">
        <v>50</v>
      </c>
      <c r="L15" s="19" t="s">
        <v>9</v>
      </c>
      <c r="M15" s="19" t="s">
        <v>10</v>
      </c>
      <c r="N15" s="20" t="s">
        <v>11</v>
      </c>
      <c r="O15" s="21" t="s">
        <v>12</v>
      </c>
      <c r="P15" s="19" t="s">
        <v>13</v>
      </c>
      <c r="Q15" s="19" t="s">
        <v>51</v>
      </c>
      <c r="R15" s="20" t="s">
        <v>52</v>
      </c>
      <c r="S15" s="21" t="s">
        <v>53</v>
      </c>
      <c r="T15" s="22" t="s">
        <v>54</v>
      </c>
      <c r="U15" s="23" t="s">
        <v>55</v>
      </c>
      <c r="V15" s="22" t="s">
        <v>56</v>
      </c>
      <c r="W15" s="23" t="s">
        <v>57</v>
      </c>
      <c r="X15" s="22" t="s">
        <v>58</v>
      </c>
      <c r="Y15" s="23" t="s">
        <v>59</v>
      </c>
      <c r="Z15" s="129" t="s">
        <v>60</v>
      </c>
      <c r="AA15" s="130"/>
      <c r="AB15" s="131"/>
    </row>
    <row r="16" spans="1:28" ht="26.25" customHeight="1" thickTop="1" x14ac:dyDescent="0.2">
      <c r="A16" s="3">
        <v>4</v>
      </c>
      <c r="B16" s="24" t="str">
        <f t="shared" ref="B16:B24" si="0">"令和"&amp;$B$1&amp;"年"&amp;A16&amp;"月"</f>
        <v>令和7年4月</v>
      </c>
      <c r="C16" s="25">
        <f t="shared" ref="C16:C27" si="1">$D$8</f>
        <v>0</v>
      </c>
      <c r="D16" s="132">
        <f>$B$8</f>
        <v>338</v>
      </c>
      <c r="E16" s="64">
        <v>100</v>
      </c>
      <c r="F16" s="26"/>
      <c r="G16" s="27">
        <f t="shared" ref="G16:G27" si="2">ROUNDDOWN(C16*(185-E16)*0.01*$D$16-F16,0)</f>
        <v>0</v>
      </c>
      <c r="H16" s="28"/>
      <c r="I16" s="28"/>
      <c r="J16" s="29"/>
      <c r="K16" s="30"/>
      <c r="L16" s="31">
        <f>$G$8</f>
        <v>0</v>
      </c>
      <c r="M16" s="71">
        <v>81000</v>
      </c>
      <c r="N16" s="32"/>
      <c r="O16" s="31">
        <f t="shared" ref="O16:O27" si="3">ROUNDDOWN(L16*M16-N16,0)</f>
        <v>0</v>
      </c>
      <c r="P16" s="31">
        <f>$I$8</f>
        <v>0</v>
      </c>
      <c r="Q16" s="71">
        <v>79000</v>
      </c>
      <c r="R16" s="32"/>
      <c r="S16" s="31">
        <f t="shared" ref="S16:S27" si="4">ROUNDDOWN(P16*Q16-R16,0)</f>
        <v>0</v>
      </c>
      <c r="T16" s="33"/>
      <c r="U16" s="28"/>
      <c r="V16" s="33"/>
      <c r="W16" s="28"/>
      <c r="X16" s="33"/>
      <c r="Y16" s="28"/>
      <c r="Z16" s="135">
        <f t="shared" ref="Z16:Z27" si="5">ROUNDDOWN(G16+K16+O16+S16+U16+W16+Y16,0)</f>
        <v>0</v>
      </c>
      <c r="AA16" s="136"/>
      <c r="AB16" s="137"/>
    </row>
    <row r="17" spans="1:28" ht="26.25" customHeight="1" x14ac:dyDescent="0.2">
      <c r="A17" s="3">
        <v>5</v>
      </c>
      <c r="B17" s="34" t="str">
        <f t="shared" si="0"/>
        <v>令和7年5月</v>
      </c>
      <c r="C17" s="35">
        <f t="shared" si="1"/>
        <v>0</v>
      </c>
      <c r="D17" s="133"/>
      <c r="E17" s="36">
        <f>$E$16</f>
        <v>100</v>
      </c>
      <c r="F17" s="26"/>
      <c r="G17" s="27">
        <f t="shared" si="2"/>
        <v>0</v>
      </c>
      <c r="H17" s="37"/>
      <c r="I17" s="37"/>
      <c r="J17" s="38"/>
      <c r="K17" s="39"/>
      <c r="L17" s="31">
        <f t="shared" ref="L17:L27" si="6">$G$8</f>
        <v>0</v>
      </c>
      <c r="M17" s="72">
        <v>58000</v>
      </c>
      <c r="N17" s="40"/>
      <c r="O17" s="31">
        <f t="shared" si="3"/>
        <v>0</v>
      </c>
      <c r="P17" s="31">
        <f t="shared" ref="P17:P27" si="7">$I$8</f>
        <v>0</v>
      </c>
      <c r="Q17" s="72">
        <v>89000</v>
      </c>
      <c r="R17" s="40"/>
      <c r="S17" s="31">
        <f t="shared" si="4"/>
        <v>0</v>
      </c>
      <c r="T17" s="41"/>
      <c r="U17" s="37"/>
      <c r="V17" s="41"/>
      <c r="W17" s="37"/>
      <c r="X17" s="41"/>
      <c r="Y17" s="42"/>
      <c r="Z17" s="138">
        <f t="shared" si="5"/>
        <v>0</v>
      </c>
      <c r="AA17" s="139"/>
      <c r="AB17" s="140"/>
    </row>
    <row r="18" spans="1:28" ht="26.25" customHeight="1" x14ac:dyDescent="0.2">
      <c r="A18" s="3">
        <v>6</v>
      </c>
      <c r="B18" s="34" t="str">
        <f t="shared" si="0"/>
        <v>令和7年6月</v>
      </c>
      <c r="C18" s="35">
        <f t="shared" si="1"/>
        <v>0</v>
      </c>
      <c r="D18" s="133"/>
      <c r="E18" s="36">
        <f t="shared" ref="E18:E27" si="8">$E$16</f>
        <v>100</v>
      </c>
      <c r="F18" s="26"/>
      <c r="G18" s="27">
        <f t="shared" si="2"/>
        <v>0</v>
      </c>
      <c r="H18" s="43"/>
      <c r="I18" s="43"/>
      <c r="J18" s="38"/>
      <c r="K18" s="44"/>
      <c r="L18" s="31">
        <f t="shared" si="6"/>
        <v>0</v>
      </c>
      <c r="M18" s="72">
        <v>81000</v>
      </c>
      <c r="N18" s="40"/>
      <c r="O18" s="31">
        <f t="shared" si="3"/>
        <v>0</v>
      </c>
      <c r="P18" s="31">
        <f t="shared" si="7"/>
        <v>0</v>
      </c>
      <c r="Q18" s="72">
        <v>77000</v>
      </c>
      <c r="R18" s="40"/>
      <c r="S18" s="31">
        <f t="shared" si="4"/>
        <v>0</v>
      </c>
      <c r="T18" s="41"/>
      <c r="U18" s="37"/>
      <c r="V18" s="41"/>
      <c r="W18" s="37"/>
      <c r="X18" s="41"/>
      <c r="Y18" s="42"/>
      <c r="Z18" s="138">
        <f t="shared" si="5"/>
        <v>0</v>
      </c>
      <c r="AA18" s="139"/>
      <c r="AB18" s="140"/>
    </row>
    <row r="19" spans="1:28" ht="26.25" customHeight="1" x14ac:dyDescent="0.2">
      <c r="A19" s="3">
        <v>7</v>
      </c>
      <c r="B19" s="34" t="str">
        <f t="shared" si="0"/>
        <v>令和7年7月</v>
      </c>
      <c r="C19" s="35">
        <f t="shared" si="1"/>
        <v>0</v>
      </c>
      <c r="D19" s="133"/>
      <c r="E19" s="36">
        <f t="shared" si="8"/>
        <v>100</v>
      </c>
      <c r="F19" s="26"/>
      <c r="G19" s="27">
        <f t="shared" si="2"/>
        <v>0</v>
      </c>
      <c r="H19" s="31">
        <f>$F$8</f>
        <v>0</v>
      </c>
      <c r="I19" s="71">
        <v>29000</v>
      </c>
      <c r="J19" s="40"/>
      <c r="K19" s="31">
        <f>ROUNDDOWN(H19*I19-J19,0)</f>
        <v>0</v>
      </c>
      <c r="L19" s="31">
        <f t="shared" si="6"/>
        <v>0</v>
      </c>
      <c r="M19" s="72">
        <v>49000</v>
      </c>
      <c r="N19" s="40"/>
      <c r="O19" s="31">
        <f t="shared" si="3"/>
        <v>0</v>
      </c>
      <c r="P19" s="31">
        <f t="shared" si="7"/>
        <v>0</v>
      </c>
      <c r="Q19" s="72">
        <v>78000</v>
      </c>
      <c r="R19" s="38"/>
      <c r="S19" s="31">
        <f t="shared" si="4"/>
        <v>0</v>
      </c>
      <c r="T19" s="41"/>
      <c r="U19" s="37"/>
      <c r="V19" s="41"/>
      <c r="W19" s="37"/>
      <c r="X19" s="41"/>
      <c r="Y19" s="42"/>
      <c r="Z19" s="138">
        <f t="shared" si="5"/>
        <v>0</v>
      </c>
      <c r="AA19" s="139"/>
      <c r="AB19" s="140"/>
    </row>
    <row r="20" spans="1:28" ht="26.25" customHeight="1" x14ac:dyDescent="0.2">
      <c r="A20" s="3">
        <v>8</v>
      </c>
      <c r="B20" s="34" t="str">
        <f t="shared" si="0"/>
        <v>令和7年8月</v>
      </c>
      <c r="C20" s="35">
        <f t="shared" si="1"/>
        <v>0</v>
      </c>
      <c r="D20" s="133"/>
      <c r="E20" s="36">
        <f t="shared" si="8"/>
        <v>100</v>
      </c>
      <c r="F20" s="26"/>
      <c r="G20" s="27">
        <f t="shared" si="2"/>
        <v>0</v>
      </c>
      <c r="H20" s="45">
        <f>$F$8</f>
        <v>0</v>
      </c>
      <c r="I20" s="72">
        <v>40000</v>
      </c>
      <c r="J20" s="40"/>
      <c r="K20" s="45">
        <f>ROUNDDOWN(H20*I20-J20,0)</f>
        <v>0</v>
      </c>
      <c r="L20" s="31">
        <f t="shared" si="6"/>
        <v>0</v>
      </c>
      <c r="M20" s="72">
        <v>43000</v>
      </c>
      <c r="N20" s="40"/>
      <c r="O20" s="31">
        <f t="shared" si="3"/>
        <v>0</v>
      </c>
      <c r="P20" s="31">
        <f t="shared" si="7"/>
        <v>0</v>
      </c>
      <c r="Q20" s="72">
        <v>84000</v>
      </c>
      <c r="R20" s="38"/>
      <c r="S20" s="31">
        <f t="shared" si="4"/>
        <v>0</v>
      </c>
      <c r="T20" s="41"/>
      <c r="U20" s="37"/>
      <c r="V20" s="41"/>
      <c r="W20" s="37"/>
      <c r="X20" s="41"/>
      <c r="Y20" s="42"/>
      <c r="Z20" s="138">
        <f t="shared" si="5"/>
        <v>0</v>
      </c>
      <c r="AA20" s="139"/>
      <c r="AB20" s="140"/>
    </row>
    <row r="21" spans="1:28" ht="26.25" customHeight="1" x14ac:dyDescent="0.2">
      <c r="A21" s="3">
        <v>9</v>
      </c>
      <c r="B21" s="34" t="str">
        <f t="shared" si="0"/>
        <v>令和7年9月</v>
      </c>
      <c r="C21" s="35">
        <f t="shared" si="1"/>
        <v>0</v>
      </c>
      <c r="D21" s="133"/>
      <c r="E21" s="36">
        <f t="shared" si="8"/>
        <v>100</v>
      </c>
      <c r="F21" s="26"/>
      <c r="G21" s="27">
        <f t="shared" si="2"/>
        <v>0</v>
      </c>
      <c r="H21" s="46">
        <f>$F$8</f>
        <v>0</v>
      </c>
      <c r="I21" s="73">
        <v>40000</v>
      </c>
      <c r="J21" s="40"/>
      <c r="K21" s="46">
        <f>ROUNDDOWN(H21*I21-J21,0)</f>
        <v>0</v>
      </c>
      <c r="L21" s="31">
        <f t="shared" si="6"/>
        <v>0</v>
      </c>
      <c r="M21" s="72">
        <v>43000</v>
      </c>
      <c r="N21" s="40"/>
      <c r="O21" s="31">
        <f t="shared" si="3"/>
        <v>0</v>
      </c>
      <c r="P21" s="31">
        <f t="shared" si="7"/>
        <v>0</v>
      </c>
      <c r="Q21" s="72">
        <v>90000</v>
      </c>
      <c r="R21" s="38"/>
      <c r="S21" s="31">
        <f t="shared" si="4"/>
        <v>0</v>
      </c>
      <c r="T21" s="41"/>
      <c r="U21" s="37"/>
      <c r="V21" s="41"/>
      <c r="W21" s="37"/>
      <c r="X21" s="41"/>
      <c r="Y21" s="42"/>
      <c r="Z21" s="138">
        <f t="shared" si="5"/>
        <v>0</v>
      </c>
      <c r="AA21" s="139"/>
      <c r="AB21" s="140"/>
    </row>
    <row r="22" spans="1:28" ht="26.25" customHeight="1" x14ac:dyDescent="0.2">
      <c r="A22" s="3">
        <v>10</v>
      </c>
      <c r="B22" s="34" t="str">
        <f t="shared" si="0"/>
        <v>令和7年10月</v>
      </c>
      <c r="C22" s="35">
        <f t="shared" si="1"/>
        <v>0</v>
      </c>
      <c r="D22" s="133"/>
      <c r="E22" s="36">
        <f t="shared" si="8"/>
        <v>100</v>
      </c>
      <c r="F22" s="26"/>
      <c r="G22" s="27">
        <f t="shared" si="2"/>
        <v>0</v>
      </c>
      <c r="H22" s="46">
        <f>$F$8</f>
        <v>0</v>
      </c>
      <c r="I22" s="73">
        <v>10000</v>
      </c>
      <c r="J22" s="38"/>
      <c r="K22" s="46">
        <f>ROUNDDOWN(H22*I22-J22,0)</f>
        <v>0</v>
      </c>
      <c r="L22" s="31">
        <f t="shared" si="6"/>
        <v>0</v>
      </c>
      <c r="M22" s="72">
        <v>66000</v>
      </c>
      <c r="N22" s="40"/>
      <c r="O22" s="31">
        <f t="shared" si="3"/>
        <v>0</v>
      </c>
      <c r="P22" s="31">
        <f t="shared" si="7"/>
        <v>0</v>
      </c>
      <c r="Q22" s="72">
        <v>78000</v>
      </c>
      <c r="R22" s="40"/>
      <c r="S22" s="31">
        <f t="shared" si="4"/>
        <v>0</v>
      </c>
      <c r="T22" s="41"/>
      <c r="U22" s="37"/>
      <c r="V22" s="41"/>
      <c r="W22" s="37"/>
      <c r="X22" s="41"/>
      <c r="Y22" s="42"/>
      <c r="Z22" s="138">
        <f t="shared" si="5"/>
        <v>0</v>
      </c>
      <c r="AA22" s="139"/>
      <c r="AB22" s="140"/>
    </row>
    <row r="23" spans="1:28" ht="26.25" customHeight="1" x14ac:dyDescent="0.2">
      <c r="A23" s="3">
        <v>11</v>
      </c>
      <c r="B23" s="34" t="str">
        <f t="shared" si="0"/>
        <v>令和7年11月</v>
      </c>
      <c r="C23" s="35">
        <f t="shared" si="1"/>
        <v>0</v>
      </c>
      <c r="D23" s="133"/>
      <c r="E23" s="36">
        <f t="shared" si="8"/>
        <v>100</v>
      </c>
      <c r="F23" s="26"/>
      <c r="G23" s="27">
        <f t="shared" si="2"/>
        <v>0</v>
      </c>
      <c r="H23" s="47"/>
      <c r="I23" s="47"/>
      <c r="J23" s="38"/>
      <c r="K23" s="48"/>
      <c r="L23" s="31">
        <f t="shared" si="6"/>
        <v>0</v>
      </c>
      <c r="M23" s="72">
        <v>77000</v>
      </c>
      <c r="N23" s="40"/>
      <c r="O23" s="31">
        <f t="shared" si="3"/>
        <v>0</v>
      </c>
      <c r="P23" s="31">
        <f t="shared" si="7"/>
        <v>0</v>
      </c>
      <c r="Q23" s="72">
        <v>82000</v>
      </c>
      <c r="R23" s="40"/>
      <c r="S23" s="31">
        <f t="shared" si="4"/>
        <v>0</v>
      </c>
      <c r="T23" s="41"/>
      <c r="U23" s="37"/>
      <c r="V23" s="41"/>
      <c r="W23" s="37"/>
      <c r="X23" s="41"/>
      <c r="Y23" s="42"/>
      <c r="Z23" s="138">
        <f t="shared" si="5"/>
        <v>0</v>
      </c>
      <c r="AA23" s="139"/>
      <c r="AB23" s="140"/>
    </row>
    <row r="24" spans="1:28" ht="26.25" customHeight="1" x14ac:dyDescent="0.2">
      <c r="A24" s="3">
        <v>12</v>
      </c>
      <c r="B24" s="34" t="str">
        <f t="shared" si="0"/>
        <v>令和7年12月</v>
      </c>
      <c r="C24" s="35">
        <f t="shared" si="1"/>
        <v>0</v>
      </c>
      <c r="D24" s="133"/>
      <c r="E24" s="36">
        <f t="shared" si="8"/>
        <v>100</v>
      </c>
      <c r="F24" s="26"/>
      <c r="G24" s="27">
        <f t="shared" si="2"/>
        <v>0</v>
      </c>
      <c r="H24" s="37"/>
      <c r="I24" s="37"/>
      <c r="J24" s="38"/>
      <c r="K24" s="39"/>
      <c r="L24" s="31">
        <f t="shared" si="6"/>
        <v>0</v>
      </c>
      <c r="M24" s="72">
        <v>81000</v>
      </c>
      <c r="N24" s="40"/>
      <c r="O24" s="31">
        <f t="shared" si="3"/>
        <v>0</v>
      </c>
      <c r="P24" s="31">
        <f t="shared" si="7"/>
        <v>0</v>
      </c>
      <c r="Q24" s="72">
        <v>75000</v>
      </c>
      <c r="R24" s="40"/>
      <c r="S24" s="31">
        <f t="shared" si="4"/>
        <v>0</v>
      </c>
      <c r="T24" s="41"/>
      <c r="U24" s="37"/>
      <c r="V24" s="41"/>
      <c r="W24" s="37"/>
      <c r="X24" s="41"/>
      <c r="Y24" s="42"/>
      <c r="Z24" s="138">
        <f t="shared" si="5"/>
        <v>0</v>
      </c>
      <c r="AA24" s="139"/>
      <c r="AB24" s="140"/>
    </row>
    <row r="25" spans="1:28" ht="26.25" customHeight="1" x14ac:dyDescent="0.2">
      <c r="A25" s="3">
        <v>1</v>
      </c>
      <c r="B25" s="34" t="str">
        <f>"令和"&amp;$B$1+1&amp;"年"&amp;A25&amp;"月"</f>
        <v>令和8年1月</v>
      </c>
      <c r="C25" s="35">
        <f t="shared" si="1"/>
        <v>0</v>
      </c>
      <c r="D25" s="133"/>
      <c r="E25" s="36">
        <f t="shared" si="8"/>
        <v>100</v>
      </c>
      <c r="F25" s="26"/>
      <c r="G25" s="27">
        <f t="shared" si="2"/>
        <v>0</v>
      </c>
      <c r="H25" s="37"/>
      <c r="I25" s="37"/>
      <c r="J25" s="38"/>
      <c r="K25" s="39"/>
      <c r="L25" s="31">
        <f t="shared" si="6"/>
        <v>0</v>
      </c>
      <c r="M25" s="72">
        <v>64000</v>
      </c>
      <c r="N25" s="40"/>
      <c r="O25" s="31">
        <f t="shared" si="3"/>
        <v>0</v>
      </c>
      <c r="P25" s="31">
        <f t="shared" si="7"/>
        <v>0</v>
      </c>
      <c r="Q25" s="72">
        <v>91000</v>
      </c>
      <c r="R25" s="40"/>
      <c r="S25" s="31">
        <f t="shared" si="4"/>
        <v>0</v>
      </c>
      <c r="T25" s="41"/>
      <c r="U25" s="37"/>
      <c r="V25" s="41"/>
      <c r="W25" s="37"/>
      <c r="X25" s="41"/>
      <c r="Y25" s="42"/>
      <c r="Z25" s="138">
        <f t="shared" si="5"/>
        <v>0</v>
      </c>
      <c r="AA25" s="139"/>
      <c r="AB25" s="140"/>
    </row>
    <row r="26" spans="1:28" ht="26.25" customHeight="1" x14ac:dyDescent="0.2">
      <c r="A26" s="3">
        <v>2</v>
      </c>
      <c r="B26" s="34" t="str">
        <f>"令和"&amp;$B$1+1&amp;"年"&amp;A26&amp;"月"</f>
        <v>令和8年2月</v>
      </c>
      <c r="C26" s="35">
        <f t="shared" si="1"/>
        <v>0</v>
      </c>
      <c r="D26" s="133"/>
      <c r="E26" s="36">
        <f t="shared" si="8"/>
        <v>100</v>
      </c>
      <c r="F26" s="26"/>
      <c r="G26" s="27">
        <f t="shared" si="2"/>
        <v>0</v>
      </c>
      <c r="H26" s="37"/>
      <c r="I26" s="37"/>
      <c r="J26" s="38"/>
      <c r="K26" s="39"/>
      <c r="L26" s="31">
        <f t="shared" si="6"/>
        <v>0</v>
      </c>
      <c r="M26" s="72">
        <v>76000</v>
      </c>
      <c r="N26" s="40"/>
      <c r="O26" s="31">
        <f t="shared" si="3"/>
        <v>0</v>
      </c>
      <c r="P26" s="31">
        <f t="shared" si="7"/>
        <v>0</v>
      </c>
      <c r="Q26" s="72">
        <v>82000</v>
      </c>
      <c r="R26" s="40"/>
      <c r="S26" s="31">
        <f t="shared" si="4"/>
        <v>0</v>
      </c>
      <c r="T26" s="41"/>
      <c r="U26" s="37"/>
      <c r="V26" s="41"/>
      <c r="W26" s="37"/>
      <c r="X26" s="41"/>
      <c r="Y26" s="42"/>
      <c r="Z26" s="138">
        <f t="shared" si="5"/>
        <v>0</v>
      </c>
      <c r="AA26" s="139"/>
      <c r="AB26" s="140"/>
    </row>
    <row r="27" spans="1:28" ht="26.25" customHeight="1" thickBot="1" x14ac:dyDescent="0.25">
      <c r="A27" s="3">
        <v>3</v>
      </c>
      <c r="B27" s="49" t="str">
        <f>"令和"&amp;$B$1+1&amp;"年"&amp;A27&amp;"月"</f>
        <v>令和8年3月</v>
      </c>
      <c r="C27" s="50">
        <f t="shared" si="1"/>
        <v>0</v>
      </c>
      <c r="D27" s="134"/>
      <c r="E27" s="51">
        <f t="shared" si="8"/>
        <v>100</v>
      </c>
      <c r="F27" s="26"/>
      <c r="G27" s="68">
        <f t="shared" si="2"/>
        <v>0</v>
      </c>
      <c r="H27" s="54"/>
      <c r="I27" s="54"/>
      <c r="J27" s="69"/>
      <c r="K27" s="70"/>
      <c r="L27" s="31">
        <f t="shared" si="6"/>
        <v>0</v>
      </c>
      <c r="M27" s="73">
        <v>72000</v>
      </c>
      <c r="N27" s="52"/>
      <c r="O27" s="31">
        <f t="shared" si="3"/>
        <v>0</v>
      </c>
      <c r="P27" s="31">
        <f t="shared" si="7"/>
        <v>0</v>
      </c>
      <c r="Q27" s="72">
        <v>72000</v>
      </c>
      <c r="R27" s="52"/>
      <c r="S27" s="31">
        <f t="shared" si="4"/>
        <v>0</v>
      </c>
      <c r="T27" s="53"/>
      <c r="U27" s="54"/>
      <c r="V27" s="53"/>
      <c r="W27" s="54"/>
      <c r="X27" s="41"/>
      <c r="Y27" s="42"/>
      <c r="Z27" s="141">
        <f t="shared" si="5"/>
        <v>0</v>
      </c>
      <c r="AA27" s="142"/>
      <c r="AB27" s="143"/>
    </row>
    <row r="28" spans="1:28" ht="26.25" customHeight="1" thickTop="1" x14ac:dyDescent="0.2">
      <c r="B28" s="55" t="s">
        <v>0</v>
      </c>
      <c r="C28" s="56"/>
      <c r="D28" s="56"/>
      <c r="E28" s="56"/>
      <c r="F28" s="56"/>
      <c r="G28" s="67">
        <f>SUM(G16:G27)</f>
        <v>0</v>
      </c>
      <c r="H28" s="57"/>
      <c r="I28" s="58">
        <f>SUM(I16:I27)</f>
        <v>119000</v>
      </c>
      <c r="J28" s="67"/>
      <c r="K28" s="67">
        <f>SUM(K16:K27)</f>
        <v>0</v>
      </c>
      <c r="L28" s="56"/>
      <c r="M28" s="60">
        <f>SUM(M16:M27)</f>
        <v>791000</v>
      </c>
      <c r="N28" s="59"/>
      <c r="O28" s="65">
        <f>SUM(O16:O27)</f>
        <v>0</v>
      </c>
      <c r="P28" s="56"/>
      <c r="Q28" s="59">
        <f>SUM(Q16:Q27)</f>
        <v>977000</v>
      </c>
      <c r="R28" s="59"/>
      <c r="S28" s="65">
        <f>SUM(S16:S27)</f>
        <v>0</v>
      </c>
      <c r="T28" s="61"/>
      <c r="U28" s="61"/>
      <c r="V28" s="61"/>
      <c r="W28" s="61"/>
      <c r="X28" s="62"/>
      <c r="Y28" s="61"/>
      <c r="Z28" s="126">
        <f>SUM(Z16:AB27)</f>
        <v>0</v>
      </c>
      <c r="AA28" s="127"/>
      <c r="AB28" s="128"/>
    </row>
    <row r="29" spans="1:28" ht="21.9" customHeight="1" x14ac:dyDescent="0.2">
      <c r="B29" s="2" t="s">
        <v>14</v>
      </c>
    </row>
    <row r="30" spans="1:28" ht="21.9" customHeight="1" x14ac:dyDescent="0.2">
      <c r="B30" s="8"/>
      <c r="C30" s="9"/>
      <c r="D30" s="9"/>
      <c r="E30" s="9"/>
      <c r="F30" s="9"/>
      <c r="G30" s="9"/>
      <c r="H30" s="9"/>
      <c r="I30" s="9"/>
      <c r="J30" s="9"/>
      <c r="K30" s="9"/>
      <c r="L30" s="9"/>
      <c r="M30" s="63"/>
      <c r="N30" s="63"/>
      <c r="O30" s="9"/>
      <c r="P30" s="9"/>
      <c r="Q30" s="9"/>
      <c r="R30" s="9"/>
      <c r="S30" s="9"/>
      <c r="T30" s="9"/>
      <c r="U30" s="9"/>
      <c r="V30" s="9"/>
      <c r="W30" s="9"/>
      <c r="X30" s="9"/>
      <c r="Y30" s="9"/>
      <c r="Z30" s="9"/>
      <c r="AA30" s="9"/>
      <c r="AB30" s="10"/>
    </row>
    <row r="31" spans="1:28" ht="21.9" customHeight="1" x14ac:dyDescent="0.2">
      <c r="B31" s="12"/>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3"/>
    </row>
    <row r="32" spans="1:28" ht="21.9" customHeight="1" x14ac:dyDescent="0.2">
      <c r="B32" s="12"/>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3"/>
    </row>
    <row r="33" spans="2:28" ht="21.9" customHeight="1" x14ac:dyDescent="0.2">
      <c r="B33" s="12"/>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3"/>
    </row>
    <row r="34" spans="2:28" ht="21.9" customHeight="1" x14ac:dyDescent="0.2">
      <c r="B34" s="12"/>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3"/>
    </row>
    <row r="35" spans="2:28" ht="21.9" customHeight="1" x14ac:dyDescent="0.2">
      <c r="B35" s="12"/>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3"/>
    </row>
    <row r="36" spans="2:28" ht="21.9" customHeight="1" x14ac:dyDescent="0.2">
      <c r="B36" s="15"/>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7"/>
    </row>
    <row r="37" spans="2:28" ht="21.9" customHeight="1" x14ac:dyDescent="0.2"/>
  </sheetData>
  <sheetProtection selectLockedCells="1"/>
  <mergeCells count="68">
    <mergeCell ref="Z23:AB23"/>
    <mergeCell ref="Z24:AB24"/>
    <mergeCell ref="Z25:AB25"/>
    <mergeCell ref="Z26:AB26"/>
    <mergeCell ref="Z27:AB27"/>
    <mergeCell ref="Z28:AB28"/>
    <mergeCell ref="S12:S14"/>
    <mergeCell ref="Z15:AB15"/>
    <mergeCell ref="D16:D27"/>
    <mergeCell ref="Z16:AB16"/>
    <mergeCell ref="Z17:AB17"/>
    <mergeCell ref="Z18:AB18"/>
    <mergeCell ref="Z19:AB19"/>
    <mergeCell ref="Z20:AB20"/>
    <mergeCell ref="Z21:AB21"/>
    <mergeCell ref="Z22:AB22"/>
    <mergeCell ref="M12:M14"/>
    <mergeCell ref="N12:N14"/>
    <mergeCell ref="O12:O14"/>
    <mergeCell ref="P12:P14"/>
    <mergeCell ref="Q12:Q14"/>
    <mergeCell ref="Z10:AB14"/>
    <mergeCell ref="H11:K11"/>
    <mergeCell ref="L11:O11"/>
    <mergeCell ref="P11:S11"/>
    <mergeCell ref="T11:T14"/>
    <mergeCell ref="U11:U14"/>
    <mergeCell ref="V11:V14"/>
    <mergeCell ref="W11:W14"/>
    <mergeCell ref="X11:X14"/>
    <mergeCell ref="Y11:Y14"/>
    <mergeCell ref="X10:Y10"/>
    <mergeCell ref="R12:R14"/>
    <mergeCell ref="H12:H14"/>
    <mergeCell ref="I12:I14"/>
    <mergeCell ref="J12:J14"/>
    <mergeCell ref="K12:K14"/>
    <mergeCell ref="B10:B15"/>
    <mergeCell ref="C10:G11"/>
    <mergeCell ref="H10:S10"/>
    <mergeCell ref="T10:U10"/>
    <mergeCell ref="V10:W10"/>
    <mergeCell ref="C12:C14"/>
    <mergeCell ref="D12:D14"/>
    <mergeCell ref="E12:E14"/>
    <mergeCell ref="F12:F14"/>
    <mergeCell ref="G12:G14"/>
    <mergeCell ref="L12:L14"/>
    <mergeCell ref="O7:P7"/>
    <mergeCell ref="B8:C8"/>
    <mergeCell ref="D8:E8"/>
    <mergeCell ref="G8:H8"/>
    <mergeCell ref="I8:J8"/>
    <mergeCell ref="K8:L8"/>
    <mergeCell ref="M8:N8"/>
    <mergeCell ref="O8:P8"/>
    <mergeCell ref="B7:C7"/>
    <mergeCell ref="D7:E7"/>
    <mergeCell ref="G7:H7"/>
    <mergeCell ref="I7:J7"/>
    <mergeCell ref="K7:L7"/>
    <mergeCell ref="M7:N7"/>
    <mergeCell ref="O4:P6"/>
    <mergeCell ref="B4:C6"/>
    <mergeCell ref="D4:E6"/>
    <mergeCell ref="F4:J6"/>
    <mergeCell ref="K4:L6"/>
    <mergeCell ref="M4:N6"/>
  </mergeCells>
  <phoneticPr fontId="2"/>
  <printOptions horizontalCentered="1" verticalCentered="1"/>
  <pageMargins left="0.78740157480314965" right="0.78740157480314965" top="0.59055118110236227" bottom="0.19685039370078741" header="0.39370078740157483" footer="0"/>
  <pageSetup paperSize="9" scale="4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フォーム(鳴尾浜)</vt:lpstr>
      <vt:lpstr>'フォーム(鳴尾浜)'!Print_Area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2024-12-05T05:29:46Z</cp:lastPrinted>
  <dcterms:created xsi:type="dcterms:W3CDTF">2008-12-11T07:40:13Z</dcterms:created>
  <dcterms:modified xsi:type="dcterms:W3CDTF">2025-01-06T01:55:00Z</dcterms:modified>
</cp:coreProperties>
</file>