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72.18.23.31\下水浄化センター\20_建設系チーム\71_電気設備チーム\20電力料金関係\R8\電力入札(フォルダの階層については後で検討)\5_公告文送付(上下水道総務課、環境企画課)\04_鳴尾浜\"/>
    </mc:Choice>
  </mc:AlternateContent>
  <xr:revisionPtr revIDLastSave="0" documentId="13_ncr:1_{1B763D88-3478-4229-8422-9664635096A5}" xr6:coauthVersionLast="47" xr6:coauthVersionMax="47" xr10:uidLastSave="{00000000-0000-0000-0000-000000000000}"/>
  <bookViews>
    <workbookView xWindow="-16485" yWindow="-16320" windowWidth="29040" windowHeight="15720" xr2:uid="{00000000-000D-0000-FFFF-FFFF00000000}"/>
  </bookViews>
  <sheets>
    <sheet name="フォーム(鳴尾浜)" sheetId="2" r:id="rId1"/>
  </sheets>
  <definedNames>
    <definedName name="_xlnm.Print_Area" localSheetId="0">'フォーム(鳴尾浜)'!$B$2:$AB$36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8" i="2" l="1"/>
  <c r="M28" i="2"/>
  <c r="I28" i="2"/>
  <c r="P27" i="2" l="1"/>
  <c r="S27" i="2" s="1"/>
  <c r="L27" i="2"/>
  <c r="O27" i="2" s="1"/>
  <c r="C27" i="2"/>
  <c r="B27" i="2"/>
  <c r="P26" i="2"/>
  <c r="S26" i="2" s="1"/>
  <c r="L26" i="2"/>
  <c r="O26" i="2" s="1"/>
  <c r="C26" i="2"/>
  <c r="B26" i="2"/>
  <c r="P25" i="2"/>
  <c r="S25" i="2" s="1"/>
  <c r="L25" i="2"/>
  <c r="O25" i="2" s="1"/>
  <c r="C25" i="2"/>
  <c r="B25" i="2"/>
  <c r="P24" i="2"/>
  <c r="S24" i="2" s="1"/>
  <c r="L24" i="2"/>
  <c r="O24" i="2" s="1"/>
  <c r="C24" i="2"/>
  <c r="B24" i="2"/>
  <c r="P23" i="2"/>
  <c r="S23" i="2" s="1"/>
  <c r="L23" i="2"/>
  <c r="O23" i="2" s="1"/>
  <c r="C23" i="2"/>
  <c r="B23" i="2"/>
  <c r="P22" i="2"/>
  <c r="S22" i="2" s="1"/>
  <c r="L22" i="2"/>
  <c r="O22" i="2" s="1"/>
  <c r="H22" i="2"/>
  <c r="K22" i="2" s="1"/>
  <c r="C22" i="2"/>
  <c r="B22" i="2"/>
  <c r="P21" i="2"/>
  <c r="S21" i="2" s="1"/>
  <c r="L21" i="2"/>
  <c r="O21" i="2" s="1"/>
  <c r="H21" i="2"/>
  <c r="K21" i="2" s="1"/>
  <c r="C21" i="2"/>
  <c r="B21" i="2"/>
  <c r="P20" i="2"/>
  <c r="S20" i="2" s="1"/>
  <c r="L20" i="2"/>
  <c r="O20" i="2" s="1"/>
  <c r="H20" i="2"/>
  <c r="K20" i="2" s="1"/>
  <c r="E20" i="2"/>
  <c r="C20" i="2"/>
  <c r="B20" i="2"/>
  <c r="P19" i="2"/>
  <c r="S19" i="2" s="1"/>
  <c r="L19" i="2"/>
  <c r="O19" i="2" s="1"/>
  <c r="H19" i="2"/>
  <c r="K19" i="2" s="1"/>
  <c r="C19" i="2"/>
  <c r="B19" i="2"/>
  <c r="P18" i="2"/>
  <c r="S18" i="2" s="1"/>
  <c r="L18" i="2"/>
  <c r="O18" i="2" s="1"/>
  <c r="C18" i="2"/>
  <c r="B18" i="2"/>
  <c r="P17" i="2"/>
  <c r="S17" i="2" s="1"/>
  <c r="L17" i="2"/>
  <c r="O17" i="2" s="1"/>
  <c r="E17" i="2"/>
  <c r="C17" i="2"/>
  <c r="B17" i="2"/>
  <c r="P16" i="2"/>
  <c r="S16" i="2" s="1"/>
  <c r="L16" i="2"/>
  <c r="O16" i="2" s="1"/>
  <c r="E23" i="2"/>
  <c r="D16" i="2"/>
  <c r="C16" i="2"/>
  <c r="B16" i="2"/>
  <c r="G17" i="2" l="1"/>
  <c r="Z17" i="2" s="1"/>
  <c r="S28" i="2"/>
  <c r="G20" i="2"/>
  <c r="Z20" i="2" s="1"/>
  <c r="K28" i="2"/>
  <c r="O28" i="2"/>
  <c r="G24" i="2"/>
  <c r="Z24" i="2" s="1"/>
  <c r="G23" i="2"/>
  <c r="Z23" i="2" s="1"/>
  <c r="E26" i="2"/>
  <c r="G26" i="2" s="1"/>
  <c r="Z26" i="2" s="1"/>
  <c r="E24" i="2"/>
  <c r="E21" i="2"/>
  <c r="G21" i="2" s="1"/>
  <c r="Z21" i="2" s="1"/>
  <c r="E22" i="2"/>
  <c r="G22" i="2" s="1"/>
  <c r="Z22" i="2" s="1"/>
  <c r="E27" i="2"/>
  <c r="G27" i="2" s="1"/>
  <c r="Z27" i="2" s="1"/>
  <c r="E18" i="2"/>
  <c r="G18" i="2" s="1"/>
  <c r="Z18" i="2" s="1"/>
  <c r="E25" i="2"/>
  <c r="G25" i="2" s="1"/>
  <c r="Z25" i="2" s="1"/>
  <c r="G16" i="2"/>
  <c r="E19" i="2"/>
  <c r="G19" i="2" s="1"/>
  <c r="Z19" i="2" s="1"/>
  <c r="Z16" i="2" l="1"/>
  <c r="G28" i="2"/>
  <c r="Z28" i="2"/>
</calcChain>
</file>

<file path=xl/sharedStrings.xml><?xml version="1.0" encoding="utf-8"?>
<sst xmlns="http://schemas.openxmlformats.org/spreadsheetml/2006/main" count="78" uniqueCount="64">
  <si>
    <t>合計</t>
    <rPh sb="0" eb="2">
      <t>ゴウケイ</t>
    </rPh>
    <phoneticPr fontId="2"/>
  </si>
  <si>
    <t>基本料金</t>
    <rPh sb="0" eb="2">
      <t>キホン</t>
    </rPh>
    <rPh sb="2" eb="4">
      <t>リョウキン</t>
    </rPh>
    <phoneticPr fontId="2"/>
  </si>
  <si>
    <t>電力量料金</t>
    <rPh sb="0" eb="2">
      <t>デンリョク</t>
    </rPh>
    <rPh sb="2" eb="3">
      <t>リョウ</t>
    </rPh>
    <rPh sb="3" eb="5">
      <t>リョウキン</t>
    </rPh>
    <phoneticPr fontId="2"/>
  </si>
  <si>
    <t>契約電力</t>
    <rPh sb="0" eb="2">
      <t>ケイヤク</t>
    </rPh>
    <rPh sb="2" eb="4">
      <t>デンリョク</t>
    </rPh>
    <phoneticPr fontId="2"/>
  </si>
  <si>
    <t>燃料費調整単価</t>
    <rPh sb="0" eb="2">
      <t>ネンリョウ</t>
    </rPh>
    <rPh sb="2" eb="3">
      <t>ヒ</t>
    </rPh>
    <rPh sb="3" eb="5">
      <t>チョウセイ</t>
    </rPh>
    <rPh sb="5" eb="7">
      <t>タンカ</t>
    </rPh>
    <phoneticPr fontId="2"/>
  </si>
  <si>
    <t>商号</t>
    <rPh sb="0" eb="2">
      <t>ショウゴウ</t>
    </rPh>
    <phoneticPr fontId="2"/>
  </si>
  <si>
    <t>又は名称</t>
    <rPh sb="0" eb="1">
      <t>マタ</t>
    </rPh>
    <rPh sb="2" eb="4">
      <t>メイショウ</t>
    </rPh>
    <phoneticPr fontId="2"/>
  </si>
  <si>
    <t>年度</t>
    <rPh sb="0" eb="2">
      <t>ネンド</t>
    </rPh>
    <phoneticPr fontId="2"/>
  </si>
  <si>
    <t>※単価は消費税および地方消費税相当額を含みます。</t>
    <rPh sb="1" eb="3">
      <t>タンカ</t>
    </rPh>
    <rPh sb="4" eb="7">
      <t>ショウヒゼイ</t>
    </rPh>
    <rPh sb="10" eb="12">
      <t>チホウ</t>
    </rPh>
    <rPh sb="12" eb="15">
      <t>ショウヒゼイ</t>
    </rPh>
    <rPh sb="15" eb="17">
      <t>ソウトウ</t>
    </rPh>
    <rPh sb="17" eb="18">
      <t>ガク</t>
    </rPh>
    <rPh sb="19" eb="20">
      <t>フク</t>
    </rPh>
    <phoneticPr fontId="2"/>
  </si>
  <si>
    <t>J</t>
    <phoneticPr fontId="2"/>
  </si>
  <si>
    <t>K</t>
    <phoneticPr fontId="2"/>
  </si>
  <si>
    <t>L</t>
    <phoneticPr fontId="2"/>
  </si>
  <si>
    <t>M=J×K-L</t>
    <phoneticPr fontId="2"/>
  </si>
  <si>
    <t>N</t>
    <phoneticPr fontId="2"/>
  </si>
  <si>
    <t>※上記積算内訳書に疑義がある場合は事前に質問書にて連絡すること。</t>
    <phoneticPr fontId="2"/>
  </si>
  <si>
    <t>再生可能ｴﾈﾙｷﾞｰ発電
促進賦課金単価</t>
    <rPh sb="0" eb="2">
      <t>サイセイ</t>
    </rPh>
    <rPh sb="2" eb="4">
      <t>カノウ</t>
    </rPh>
    <rPh sb="9" eb="11">
      <t>ハツデン</t>
    </rPh>
    <rPh sb="11" eb="12">
      <t xml:space="preserve">
</t>
    </rPh>
    <rPh sb="12" eb="14">
      <t>ソクシン</t>
    </rPh>
    <rPh sb="14" eb="17">
      <t>フカキン</t>
    </rPh>
    <rPh sb="17" eb="19">
      <t>タンカ</t>
    </rPh>
    <phoneticPr fontId="2"/>
  </si>
  <si>
    <t>基本料金
単価※</t>
    <rPh sb="0" eb="2">
      <t>キホン</t>
    </rPh>
    <rPh sb="2" eb="4">
      <t>リョウキン</t>
    </rPh>
    <rPh sb="5" eb="7">
      <t>タンカ</t>
    </rPh>
    <phoneticPr fontId="2"/>
  </si>
  <si>
    <t>電力量料金単価※
(円/kWh)</t>
    <phoneticPr fontId="2"/>
  </si>
  <si>
    <t>市場価格調整単価</t>
    <rPh sb="6" eb="8">
      <t>タンカ</t>
    </rPh>
    <phoneticPr fontId="2"/>
  </si>
  <si>
    <t>(kW)</t>
    <phoneticPr fontId="2"/>
  </si>
  <si>
    <t>(円/kW)</t>
    <phoneticPr fontId="2"/>
  </si>
  <si>
    <t>重負荷</t>
    <phoneticPr fontId="2"/>
  </si>
  <si>
    <t>昼間</t>
    <phoneticPr fontId="2"/>
  </si>
  <si>
    <t>夜間</t>
    <phoneticPr fontId="2"/>
  </si>
  <si>
    <t>(円/kWh)</t>
    <phoneticPr fontId="2"/>
  </si>
  <si>
    <t>燃料費調整額</t>
    <phoneticPr fontId="2"/>
  </si>
  <si>
    <t>市場価格調整額</t>
    <phoneticPr fontId="2"/>
  </si>
  <si>
    <t>再生可能ｴﾈﾙｷﾞｰ発電促進賦課金</t>
    <phoneticPr fontId="2"/>
  </si>
  <si>
    <t>合計金額
(税込)
(円)</t>
    <phoneticPr fontId="2"/>
  </si>
  <si>
    <t>重負荷料金部分</t>
    <rPh sb="0" eb="1">
      <t>ジュウ</t>
    </rPh>
    <rPh sb="1" eb="3">
      <t>フカ</t>
    </rPh>
    <rPh sb="3" eb="5">
      <t>リョウキン</t>
    </rPh>
    <rPh sb="5" eb="7">
      <t>ブブン</t>
    </rPh>
    <phoneticPr fontId="2"/>
  </si>
  <si>
    <t>昼間料金部分</t>
    <rPh sb="0" eb="2">
      <t>ヒルマ</t>
    </rPh>
    <rPh sb="2" eb="4">
      <t>リョウキン</t>
    </rPh>
    <rPh sb="4" eb="6">
      <t>ブブン</t>
    </rPh>
    <phoneticPr fontId="2"/>
  </si>
  <si>
    <t>夜間料金部分</t>
    <rPh sb="0" eb="2">
      <t>ヤカン</t>
    </rPh>
    <rPh sb="2" eb="4">
      <t>リョウキン</t>
    </rPh>
    <rPh sb="4" eb="6">
      <t>ブブン</t>
    </rPh>
    <phoneticPr fontId="2"/>
  </si>
  <si>
    <r>
      <t xml:space="preserve">単価
</t>
    </r>
    <r>
      <rPr>
        <sz val="9"/>
        <rFont val="ＭＳ 明朝"/>
        <family val="1"/>
        <charset val="128"/>
      </rPr>
      <t>(円/kW)</t>
    </r>
    <phoneticPr fontId="2"/>
  </si>
  <si>
    <t>燃料費
調整額
(円)</t>
    <phoneticPr fontId="2"/>
  </si>
  <si>
    <t>市場価格調整額
(円)</t>
    <phoneticPr fontId="2"/>
  </si>
  <si>
    <t>再生可能ｴﾈﾙｷﾞｰ発電促進賦課金
(円)</t>
    <phoneticPr fontId="2"/>
  </si>
  <si>
    <t>単価
(円/kW)</t>
    <phoneticPr fontId="2"/>
  </si>
  <si>
    <t>契約
電力
(kW)</t>
    <phoneticPr fontId="2"/>
  </si>
  <si>
    <t>予定
力率
(%)</t>
    <phoneticPr fontId="2"/>
  </si>
  <si>
    <t>固有
割引額
(円)</t>
    <phoneticPr fontId="2"/>
  </si>
  <si>
    <t>基本料金
(円)</t>
    <phoneticPr fontId="2"/>
  </si>
  <si>
    <t>予定
電力量
(kWh)</t>
    <phoneticPr fontId="2"/>
  </si>
  <si>
    <t>月額
(円)</t>
    <phoneticPr fontId="2"/>
  </si>
  <si>
    <t>A</t>
    <phoneticPr fontId="2"/>
  </si>
  <si>
    <t>B</t>
    <phoneticPr fontId="2"/>
  </si>
  <si>
    <t>C</t>
    <phoneticPr fontId="2"/>
  </si>
  <si>
    <t>D</t>
    <phoneticPr fontId="2"/>
  </si>
  <si>
    <t>F</t>
    <phoneticPr fontId="2"/>
  </si>
  <si>
    <t>G</t>
    <phoneticPr fontId="2"/>
  </si>
  <si>
    <t>H</t>
    <phoneticPr fontId="2"/>
  </si>
  <si>
    <t>I=F×G-H</t>
    <phoneticPr fontId="2"/>
  </si>
  <si>
    <t>O</t>
    <phoneticPr fontId="2"/>
  </si>
  <si>
    <t>P</t>
    <phoneticPr fontId="2"/>
  </si>
  <si>
    <t>Q=N×O-P</t>
    <phoneticPr fontId="2"/>
  </si>
  <si>
    <t>R</t>
    <phoneticPr fontId="2"/>
  </si>
  <si>
    <t>S=(G+K+O)×N</t>
    <phoneticPr fontId="2"/>
  </si>
  <si>
    <t>T</t>
    <phoneticPr fontId="2"/>
  </si>
  <si>
    <t>U=(G+K+O)×T</t>
    <phoneticPr fontId="2"/>
  </si>
  <si>
    <t>V</t>
    <phoneticPr fontId="2"/>
  </si>
  <si>
    <t>W=(G+K+O)×V</t>
    <phoneticPr fontId="2"/>
  </si>
  <si>
    <t>E+I+M+Q+S+U+W</t>
    <phoneticPr fontId="2"/>
  </si>
  <si>
    <t>入札書積算内訳書　（西宮市鳴尾浜浄化センターで使用する電気の調達）</t>
  </si>
  <si>
    <t>E=A×B×
(185-C)*0.01-D</t>
    <phoneticPr fontId="2"/>
  </si>
  <si>
    <t>(様式9)</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</si>
</sst>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b/>
      <sz val="11"/>
      <color indexed="12"/>
      <name val="ＭＳ 明朝"/>
      <family val="1"/>
      <charset val="128"/>
    </font>
    <font>
      <b/>
      <sz val="11"/>
      <name val="ＭＳ 明朝"/>
      <family val="1"/>
      <charset val="128"/>
    </font>
    <font>
      <b/>
      <sz val="18"/>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b/>
      <sz val="11"/>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3" tint="0.79998168889431442"/>
        <bgColor indexed="64"/>
      </patternFill>
    </fill>
  </fills>
  <borders count="56">
    <border>
      <left/>
      <right/>
      <top/>
      <bottom/>
      <diagonal/>
    </border>
    <border>
      <left style="thin">
        <color indexed="64"/>
      </left>
      <right/>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style="thin">
        <color indexed="64"/>
      </top>
      <bottom style="hair">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double">
        <color indexed="64"/>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176" fontId="3" fillId="0" borderId="2" xfId="0" applyNumberFormat="1" applyFont="1" applyBorder="1" applyAlignment="1" applyProtection="1">
      <alignment horizontal="center" vertical="center" wrapText="1"/>
      <protection locked="0"/>
    </xf>
    <xf numFmtId="0" fontId="4" fillId="0" borderId="0" xfId="0" applyFont="1" applyProtection="1">
      <alignment vertical="center"/>
      <protection locked="0"/>
    </xf>
    <xf numFmtId="0" fontId="5" fillId="2" borderId="0" xfId="0" applyFont="1" applyFill="1" applyProtection="1">
      <alignment vertical="center"/>
      <protection locked="0"/>
    </xf>
    <xf numFmtId="0" fontId="6" fillId="0" borderId="0" xfId="0" applyFont="1" applyProtection="1">
      <alignment vertical="center"/>
      <protection locked="0"/>
    </xf>
    <xf numFmtId="0" fontId="4" fillId="0" borderId="0" xfId="0" applyFont="1" applyBorder="1" applyProtection="1">
      <alignment vertical="center"/>
      <protection locked="0"/>
    </xf>
    <xf numFmtId="0" fontId="7" fillId="0" borderId="0" xfId="0" applyFont="1" applyProtection="1">
      <alignment vertical="center"/>
      <protection locked="0"/>
    </xf>
    <xf numFmtId="0" fontId="4" fillId="0" borderId="44" xfId="0" applyFont="1" applyFill="1" applyBorder="1" applyProtection="1">
      <alignment vertical="center"/>
      <protection locked="0"/>
    </xf>
    <xf numFmtId="0" fontId="4" fillId="0" borderId="9" xfId="0" applyFont="1" applyFill="1" applyBorder="1" applyProtection="1">
      <alignment vertical="center"/>
      <protection locked="0"/>
    </xf>
    <xf numFmtId="0" fontId="4" fillId="0" borderId="8" xfId="0" applyFont="1" applyFill="1" applyBorder="1" applyProtection="1">
      <alignment vertical="center"/>
      <protection locked="0"/>
    </xf>
    <xf numFmtId="0" fontId="4" fillId="0" borderId="10"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1" xfId="0" applyFont="1" applyFill="1" applyBorder="1" applyProtection="1">
      <alignment vertical="center"/>
      <protection locked="0"/>
    </xf>
    <xf numFmtId="0" fontId="4" fillId="0" borderId="12" xfId="0" applyFont="1" applyFill="1" applyBorder="1" applyProtection="1">
      <alignment vertical="center"/>
      <protection locked="0"/>
    </xf>
    <xf numFmtId="0" fontId="4" fillId="0" borderId="4" xfId="0" applyFont="1" applyBorder="1" applyAlignment="1" applyProtection="1">
      <alignment horizontal="center" vertical="center"/>
      <protection locked="0"/>
    </xf>
    <xf numFmtId="0" fontId="4" fillId="0" borderId="14" xfId="0" applyFont="1" applyFill="1" applyBorder="1" applyProtection="1">
      <alignment vertical="center"/>
      <protection locked="0"/>
    </xf>
    <xf numFmtId="0" fontId="4" fillId="0" borderId="15" xfId="0"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5" xfId="0" applyFont="1" applyBorder="1" applyProtection="1">
      <alignment vertical="center"/>
      <protection locked="0"/>
    </xf>
    <xf numFmtId="176" fontId="4" fillId="0" borderId="2" xfId="0" applyNumberFormat="1" applyFont="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4" fillId="3" borderId="2" xfId="0" applyNumberFormat="1" applyFont="1" applyFill="1" applyBorder="1" applyAlignment="1" applyProtection="1">
      <alignment horizontal="center" vertical="center" wrapText="1"/>
    </xf>
    <xf numFmtId="176" fontId="8" fillId="3" borderId="2" xfId="0" applyNumberFormat="1" applyFont="1" applyFill="1" applyBorder="1" applyAlignment="1" applyProtection="1">
      <alignment horizontal="center" vertical="center" wrapText="1"/>
    </xf>
    <xf numFmtId="0" fontId="4" fillId="0" borderId="17" xfId="0" applyFont="1" applyBorder="1" applyAlignment="1" applyProtection="1">
      <alignment horizontal="center" vertical="center"/>
      <protection locked="0"/>
    </xf>
    <xf numFmtId="40" fontId="4" fillId="0" borderId="3" xfId="0" applyNumberFormat="1" applyFont="1" applyBorder="1" applyAlignment="1" applyProtection="1">
      <alignment vertical="center" shrinkToFit="1"/>
      <protection locked="0"/>
    </xf>
    <xf numFmtId="38" fontId="4" fillId="4" borderId="3" xfId="1" applyFont="1" applyFill="1" applyBorder="1" applyAlignment="1" applyProtection="1">
      <alignment vertical="center"/>
      <protection locked="0"/>
    </xf>
    <xf numFmtId="40" fontId="4" fillId="0" borderId="3" xfId="1" applyNumberFormat="1" applyFont="1" applyFill="1" applyBorder="1" applyAlignment="1" applyProtection="1">
      <alignment vertical="center" shrinkToFit="1"/>
      <protection locked="0"/>
    </xf>
    <xf numFmtId="38" fontId="4" fillId="3" borderId="51" xfId="1" applyFont="1" applyFill="1" applyBorder="1" applyProtection="1">
      <alignment vertical="center"/>
    </xf>
    <xf numFmtId="38" fontId="4" fillId="4" borderId="3" xfId="1" applyFont="1" applyFill="1" applyBorder="1" applyProtection="1">
      <alignment vertical="center"/>
    </xf>
    <xf numFmtId="40" fontId="4" fillId="3" borderId="51" xfId="1" applyNumberFormat="1" applyFont="1" applyFill="1" applyBorder="1" applyAlignment="1" applyProtection="1">
      <alignment vertical="center" shrinkToFit="1"/>
    </xf>
    <xf numFmtId="40" fontId="4" fillId="0" borderId="3" xfId="1" applyNumberFormat="1" applyFont="1" applyBorder="1" applyAlignment="1" applyProtection="1">
      <alignment vertical="center" shrinkToFit="1"/>
      <protection locked="0"/>
    </xf>
    <xf numFmtId="38" fontId="4" fillId="4" borderId="3" xfId="1" applyFont="1" applyFill="1" applyBorder="1" applyProtection="1">
      <alignment vertical="center"/>
      <protection locked="0"/>
    </xf>
    <xf numFmtId="40" fontId="4" fillId="3" borderId="51" xfId="1" applyNumberFormat="1" applyFont="1" applyFill="1" applyBorder="1" applyProtection="1">
      <alignment vertical="center"/>
    </xf>
    <xf numFmtId="0" fontId="4" fillId="0" borderId="11" xfId="0" applyFont="1" applyBorder="1" applyAlignment="1" applyProtection="1">
      <alignment horizontal="center" vertical="center"/>
      <protection locked="0"/>
    </xf>
    <xf numFmtId="40" fontId="4" fillId="0" borderId="4" xfId="0" applyNumberFormat="1" applyFont="1" applyBorder="1" applyAlignment="1" applyProtection="1">
      <alignment vertical="center" shrinkToFit="1"/>
      <protection locked="0"/>
    </xf>
    <xf numFmtId="38" fontId="4" fillId="0" borderId="4" xfId="1" applyFont="1" applyBorder="1" applyAlignment="1" applyProtection="1">
      <alignment vertical="center"/>
      <protection locked="0"/>
    </xf>
    <xf numFmtId="38" fontId="4" fillId="3" borderId="4" xfId="1" applyFont="1" applyFill="1" applyBorder="1" applyProtection="1">
      <alignment vertical="center"/>
    </xf>
    <xf numFmtId="38" fontId="4" fillId="4" borderId="4" xfId="1" applyFont="1" applyFill="1" applyBorder="1" applyProtection="1">
      <alignment vertical="center"/>
    </xf>
    <xf numFmtId="40" fontId="4" fillId="3" borderId="4" xfId="1" applyNumberFormat="1" applyFont="1" applyFill="1" applyBorder="1" applyAlignment="1" applyProtection="1">
      <alignment vertical="center" shrinkToFit="1"/>
    </xf>
    <xf numFmtId="38" fontId="4" fillId="4" borderId="4" xfId="1" applyFont="1" applyFill="1" applyBorder="1" applyProtection="1">
      <alignment vertical="center"/>
      <protection locked="0"/>
    </xf>
    <xf numFmtId="40" fontId="4" fillId="3" borderId="4" xfId="1" applyNumberFormat="1" applyFont="1" applyFill="1" applyBorder="1" applyProtection="1">
      <alignment vertical="center"/>
    </xf>
    <xf numFmtId="38" fontId="4" fillId="3" borderId="3" xfId="1" applyFont="1" applyFill="1" applyBorder="1" applyProtection="1">
      <alignment vertical="center"/>
    </xf>
    <xf numFmtId="38" fontId="4" fillId="3" borderId="13" xfId="1" applyFont="1" applyFill="1" applyBorder="1" applyProtection="1">
      <alignment vertical="center"/>
    </xf>
    <xf numFmtId="40" fontId="4" fillId="3" borderId="13" xfId="1" applyNumberFormat="1" applyFont="1" applyFill="1" applyBorder="1" applyAlignment="1" applyProtection="1">
      <alignment vertical="center" shrinkToFit="1"/>
    </xf>
    <xf numFmtId="40" fontId="4" fillId="0" borderId="4" xfId="1" applyNumberFormat="1" applyFont="1" applyBorder="1" applyAlignment="1" applyProtection="1">
      <alignment vertical="center" shrinkToFit="1"/>
      <protection locked="0"/>
    </xf>
    <xf numFmtId="40" fontId="4" fillId="0" borderId="5" xfId="1" applyNumberFormat="1" applyFont="1" applyBorder="1" applyAlignment="1" applyProtection="1">
      <alignment vertical="center" shrinkToFit="1"/>
      <protection locked="0"/>
    </xf>
    <xf numFmtId="38" fontId="4" fillId="3" borderId="34" xfId="1" applyFont="1" applyFill="1" applyBorder="1" applyProtection="1">
      <alignment vertical="center"/>
    </xf>
    <xf numFmtId="40" fontId="4" fillId="3" borderId="34" xfId="1" applyNumberFormat="1" applyFont="1" applyFill="1" applyBorder="1" applyAlignment="1" applyProtection="1">
      <alignment vertical="center" shrinkToFit="1"/>
    </xf>
    <xf numFmtId="0" fontId="4" fillId="0" borderId="18" xfId="0" applyFont="1" applyBorder="1" applyAlignment="1" applyProtection="1">
      <alignment horizontal="center" vertical="center"/>
      <protection locked="0"/>
    </xf>
    <xf numFmtId="40" fontId="4" fillId="0" borderId="2" xfId="0" applyNumberFormat="1" applyFont="1" applyBorder="1" applyAlignment="1" applyProtection="1">
      <alignment vertical="center" shrinkToFit="1"/>
      <protection locked="0"/>
    </xf>
    <xf numFmtId="38" fontId="4" fillId="0" borderId="5" xfId="1" applyFont="1" applyBorder="1" applyAlignment="1" applyProtection="1">
      <alignment vertical="center"/>
      <protection locked="0"/>
    </xf>
    <xf numFmtId="38" fontId="4" fillId="4" borderId="5" xfId="1" applyFont="1" applyFill="1" applyBorder="1" applyProtection="1">
      <alignment vertical="center"/>
      <protection locked="0"/>
    </xf>
    <xf numFmtId="40" fontId="4" fillId="3" borderId="2" xfId="1" applyNumberFormat="1" applyFont="1" applyFill="1" applyBorder="1" applyProtection="1">
      <alignment vertical="center"/>
    </xf>
    <xf numFmtId="38" fontId="4" fillId="3" borderId="2" xfId="1" applyFont="1" applyFill="1" applyBorder="1" applyProtection="1">
      <alignment vertical="center"/>
    </xf>
    <xf numFmtId="0" fontId="4" fillId="0" borderId="19" xfId="0" applyFont="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55" xfId="0" applyFont="1" applyBorder="1" applyProtection="1">
      <alignment vertical="center"/>
      <protection locked="0"/>
    </xf>
    <xf numFmtId="38" fontId="4" fillId="0" borderId="55" xfId="0" applyNumberFormat="1" applyFont="1" applyBorder="1" applyProtection="1">
      <alignment vertical="center"/>
      <protection locked="0"/>
    </xf>
    <xf numFmtId="38" fontId="4" fillId="0" borderId="6" xfId="0" applyNumberFormat="1" applyFont="1" applyBorder="1" applyProtection="1">
      <alignment vertical="center"/>
      <protection locked="0"/>
    </xf>
    <xf numFmtId="38" fontId="4" fillId="0" borderId="6" xfId="0" applyNumberFormat="1" applyFont="1" applyBorder="1" applyAlignment="1" applyProtection="1">
      <alignment vertical="center" shrinkToFit="1"/>
      <protection locked="0"/>
    </xf>
    <xf numFmtId="0" fontId="4" fillId="3" borderId="6" xfId="0" applyFont="1" applyFill="1" applyBorder="1" applyProtection="1">
      <alignment vertical="center"/>
    </xf>
    <xf numFmtId="0" fontId="4" fillId="3" borderId="7" xfId="0" applyFont="1" applyFill="1" applyBorder="1" applyProtection="1">
      <alignment vertical="center"/>
    </xf>
    <xf numFmtId="38" fontId="4" fillId="0" borderId="8" xfId="0" applyNumberFormat="1" applyFont="1" applyFill="1" applyBorder="1" applyProtection="1">
      <alignment vertical="center"/>
      <protection locked="0"/>
    </xf>
    <xf numFmtId="38" fontId="4" fillId="0" borderId="3" xfId="1" applyFont="1" applyFill="1" applyBorder="1" applyProtection="1">
      <alignment vertical="center"/>
      <protection locked="0"/>
    </xf>
    <xf numFmtId="40" fontId="4" fillId="0" borderId="6" xfId="0" applyNumberFormat="1" applyFont="1" applyBorder="1" applyAlignment="1" applyProtection="1">
      <alignment vertical="center" shrinkToFit="1"/>
      <protection locked="0"/>
    </xf>
    <xf numFmtId="2" fontId="6" fillId="4" borderId="13" xfId="0" applyNumberFormat="1" applyFont="1" applyFill="1" applyBorder="1" applyAlignment="1" applyProtection="1">
      <alignment horizontal="center" vertical="center"/>
      <protection locked="0"/>
    </xf>
    <xf numFmtId="40" fontId="4" fillId="0" borderId="55" xfId="0" applyNumberFormat="1" applyFont="1" applyBorder="1" applyAlignment="1" applyProtection="1">
      <alignment vertical="center" shrinkToFit="1"/>
      <protection locked="0"/>
    </xf>
    <xf numFmtId="40" fontId="4" fillId="0" borderId="2" xfId="1" applyNumberFormat="1" applyFont="1" applyFill="1" applyBorder="1" applyAlignment="1" applyProtection="1">
      <alignment vertical="center" shrinkToFit="1"/>
      <protection locked="0"/>
    </xf>
    <xf numFmtId="38" fontId="4" fillId="4" borderId="2" xfId="1" applyFont="1" applyFill="1" applyBorder="1" applyProtection="1">
      <alignment vertical="center"/>
    </xf>
    <xf numFmtId="40" fontId="4" fillId="3" borderId="2" xfId="1" applyNumberFormat="1" applyFont="1" applyFill="1" applyBorder="1" applyAlignment="1" applyProtection="1">
      <alignment vertical="center" shrinkToFit="1"/>
    </xf>
    <xf numFmtId="38" fontId="10" fillId="0" borderId="3" xfId="1" applyFont="1" applyFill="1" applyBorder="1" applyProtection="1">
      <alignment vertical="center"/>
      <protection locked="0"/>
    </xf>
    <xf numFmtId="38" fontId="10" fillId="0" borderId="4" xfId="1" applyFont="1" applyFill="1" applyBorder="1" applyProtection="1">
      <alignment vertical="center"/>
      <protection locked="0"/>
    </xf>
    <xf numFmtId="38" fontId="10" fillId="0" borderId="5" xfId="1" applyFont="1" applyFill="1" applyBorder="1" applyProtection="1">
      <alignment vertical="center"/>
      <protection locked="0"/>
    </xf>
    <xf numFmtId="40" fontId="4" fillId="0" borderId="23" xfId="1" applyNumberFormat="1" applyFont="1" applyBorder="1" applyAlignment="1" applyProtection="1">
      <alignment vertical="center" shrinkToFit="1"/>
      <protection locked="0"/>
    </xf>
    <xf numFmtId="40" fontId="4" fillId="0" borderId="46" xfId="1" applyNumberFormat="1" applyFont="1" applyBorder="1" applyAlignment="1" applyProtection="1">
      <alignment vertical="center" shrinkToFit="1"/>
      <protection locked="0"/>
    </xf>
    <xf numFmtId="40" fontId="4" fillId="0" borderId="27" xfId="1" applyNumberFormat="1" applyFont="1" applyBorder="1" applyAlignment="1" applyProtection="1">
      <alignment vertical="center" shrinkToFit="1"/>
      <protection locked="0"/>
    </xf>
    <xf numFmtId="40" fontId="4" fillId="0" borderId="31" xfId="1" applyNumberFormat="1" applyFont="1" applyBorder="1" applyAlignment="1" applyProtection="1">
      <alignment vertical="center" shrinkToFit="1"/>
      <protection locked="0"/>
    </xf>
    <xf numFmtId="40" fontId="4" fillId="0" borderId="32" xfId="1" applyNumberFormat="1" applyFont="1" applyBorder="1" applyAlignment="1" applyProtection="1">
      <alignment vertical="center" shrinkToFit="1"/>
      <protection locked="0"/>
    </xf>
    <xf numFmtId="40" fontId="4" fillId="0" borderId="33" xfId="1" applyNumberFormat="1" applyFont="1" applyBorder="1" applyAlignment="1" applyProtection="1">
      <alignment vertical="center" shrinkToFit="1"/>
      <protection locked="0"/>
    </xf>
    <xf numFmtId="40" fontId="4" fillId="0" borderId="7" xfId="0" applyNumberFormat="1" applyFont="1" applyFill="1" applyBorder="1" applyProtection="1">
      <alignment vertical="center"/>
      <protection locked="0"/>
    </xf>
    <xf numFmtId="40" fontId="4" fillId="0" borderId="29" xfId="0" applyNumberFormat="1" applyFont="1" applyFill="1" applyBorder="1" applyProtection="1">
      <alignment vertical="center"/>
      <protection locked="0"/>
    </xf>
    <xf numFmtId="40" fontId="4" fillId="0" borderId="30" xfId="0" applyNumberFormat="1" applyFont="1" applyFill="1" applyBorder="1" applyProtection="1">
      <alignment vertical="center"/>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6" fontId="8" fillId="0" borderId="31" xfId="0" applyNumberFormat="1" applyFont="1" applyBorder="1" applyAlignment="1" applyProtection="1">
      <alignment horizontal="center" vertical="center" wrapText="1"/>
      <protection locked="0"/>
    </xf>
    <xf numFmtId="176" fontId="8" fillId="0" borderId="32" xfId="0" applyNumberFormat="1" applyFont="1" applyBorder="1" applyAlignment="1" applyProtection="1">
      <alignment horizontal="center" vertical="center" wrapText="1"/>
      <protection locked="0"/>
    </xf>
    <xf numFmtId="176" fontId="8" fillId="0" borderId="33" xfId="0" applyNumberFormat="1" applyFont="1" applyBorder="1" applyAlignment="1" applyProtection="1">
      <alignment horizontal="center" vertical="center" wrapText="1"/>
      <protection locked="0"/>
    </xf>
    <xf numFmtId="38" fontId="10" fillId="0" borderId="3" xfId="1" applyFont="1" applyFill="1" applyBorder="1" applyAlignment="1" applyProtection="1">
      <alignment horizontal="center" vertical="center"/>
      <protection locked="0"/>
    </xf>
    <xf numFmtId="38" fontId="10" fillId="0" borderId="4" xfId="1" applyFont="1" applyFill="1" applyBorder="1" applyAlignment="1" applyProtection="1">
      <alignment horizontal="center" vertical="center"/>
      <protection locked="0"/>
    </xf>
    <xf numFmtId="38" fontId="10" fillId="0" borderId="5" xfId="1" applyFont="1" applyFill="1" applyBorder="1" applyAlignment="1" applyProtection="1">
      <alignment horizontal="center" vertical="center"/>
      <protection locked="0"/>
    </xf>
    <xf numFmtId="40" fontId="4" fillId="0" borderId="52" xfId="1" applyNumberFormat="1" applyFont="1" applyBorder="1" applyAlignment="1" applyProtection="1">
      <alignment vertical="center" shrinkToFit="1"/>
      <protection locked="0"/>
    </xf>
    <xf numFmtId="40" fontId="4" fillId="0" borderId="53" xfId="1" applyNumberFormat="1" applyFont="1" applyBorder="1" applyAlignment="1" applyProtection="1">
      <alignment vertical="center" shrinkToFit="1"/>
      <protection locked="0"/>
    </xf>
    <xf numFmtId="40" fontId="4" fillId="0" borderId="54" xfId="1" applyNumberFormat="1" applyFont="1" applyBorder="1" applyAlignment="1" applyProtection="1">
      <alignment vertical="center" shrinkToFit="1"/>
      <protection locked="0"/>
    </xf>
    <xf numFmtId="0" fontId="4" fillId="0" borderId="5"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41" xfId="0" applyFont="1" applyFill="1" applyBorder="1" applyAlignment="1" applyProtection="1">
      <alignment horizontal="center" vertical="center" wrapText="1" shrinkToFit="1"/>
    </xf>
    <xf numFmtId="0" fontId="4" fillId="3" borderId="42" xfId="0" applyFont="1" applyFill="1" applyBorder="1" applyAlignment="1" applyProtection="1">
      <alignment horizontal="center" vertical="center" wrapText="1" shrinkToFit="1"/>
    </xf>
    <xf numFmtId="0" fontId="4" fillId="0" borderId="5"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3" borderId="34" xfId="0" applyFont="1" applyFill="1" applyBorder="1" applyAlignment="1" applyProtection="1">
      <alignment horizontal="center" vertical="center"/>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 fillId="3" borderId="23"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38" fontId="11" fillId="0" borderId="40" xfId="1" applyFont="1" applyFill="1" applyBorder="1" applyAlignment="1" applyProtection="1">
      <alignment horizontal="center" vertical="center"/>
      <protection locked="0"/>
    </xf>
    <xf numFmtId="38" fontId="11" fillId="0" borderId="13" xfId="1" applyFont="1" applyFill="1" applyBorder="1" applyAlignment="1" applyProtection="1">
      <alignment horizontal="center" vertical="center"/>
      <protection locked="0"/>
    </xf>
    <xf numFmtId="2" fontId="6" fillId="4" borderId="13" xfId="0" applyNumberFormat="1" applyFont="1" applyFill="1" applyBorder="1" applyAlignment="1" applyProtection="1">
      <alignment horizontal="center" vertical="center"/>
      <protection locked="0"/>
    </xf>
    <xf numFmtId="2" fontId="6" fillId="4" borderId="25" xfId="0" applyNumberFormat="1" applyFont="1" applyFill="1" applyBorder="1" applyAlignment="1" applyProtection="1">
      <alignment horizontal="center" vertical="center"/>
      <protection locked="0"/>
    </xf>
    <xf numFmtId="2" fontId="6" fillId="4" borderId="26" xfId="0" applyNumberFormat="1" applyFont="1" applyFill="1" applyBorder="1" applyAlignment="1" applyProtection="1">
      <alignment horizontal="center" vertical="center"/>
      <protection locked="0"/>
    </xf>
    <xf numFmtId="2" fontId="6" fillId="4" borderId="47"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xf>
    <xf numFmtId="0" fontId="4" fillId="3" borderId="49" xfId="0" applyFont="1" applyFill="1" applyBorder="1" applyAlignment="1" applyProtection="1">
      <alignment horizontal="center" vertical="center"/>
    </xf>
    <xf numFmtId="0" fontId="4" fillId="0" borderId="11"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3" borderId="4"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8" fillId="3" borderId="34" xfId="0" applyFont="1" applyFill="1" applyBorder="1" applyAlignment="1" applyProtection="1">
      <alignment horizontal="center" vertical="center" wrapText="1"/>
    </xf>
    <xf numFmtId="0" fontId="8" fillId="3" borderId="4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45" xfId="0" applyFont="1" applyFill="1" applyBorder="1" applyAlignment="1" applyProtection="1">
      <alignment horizontal="center" vertical="center" wrapText="1"/>
    </xf>
    <xf numFmtId="0" fontId="4" fillId="0" borderId="38" xfId="0"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37"/>
  <sheetViews>
    <sheetView showZeros="0" tabSelected="1" view="pageBreakPreview" topLeftCell="B1" zoomScale="85" zoomScaleNormal="75" zoomScaleSheetLayoutView="85" workbookViewId="0">
      <selection activeCell="B1" sqref="B1"/>
    </sheetView>
  </sheetViews>
  <sheetFormatPr defaultColWidth="9" defaultRowHeight="13.2" x14ac:dyDescent="0.2"/>
  <cols>
    <col min="1" max="1" width="4.21875" style="2" bestFit="1" customWidth="1"/>
    <col min="2" max="2" width="12.6640625" style="2" customWidth="1"/>
    <col min="3" max="4" width="8.6640625" style="2" customWidth="1"/>
    <col min="5" max="5" width="4.6640625" style="2" customWidth="1"/>
    <col min="6" max="6" width="8.6640625" style="2" customWidth="1"/>
    <col min="7" max="7" width="12.6640625" style="2" customWidth="1"/>
    <col min="8" max="8" width="7.77734375" style="2" customWidth="1"/>
    <col min="9" max="9" width="10.6640625" style="2" customWidth="1"/>
    <col min="10" max="10" width="8.6640625" style="2" customWidth="1"/>
    <col min="11" max="11" width="12.6640625" style="2" customWidth="1"/>
    <col min="12" max="12" width="7.77734375" style="2" customWidth="1"/>
    <col min="13" max="13" width="10.6640625" style="2" customWidth="1"/>
    <col min="14" max="14" width="8.6640625" style="2" customWidth="1"/>
    <col min="15" max="15" width="12.6640625" style="2" customWidth="1"/>
    <col min="16" max="16" width="7.77734375" style="2" customWidth="1"/>
    <col min="17" max="19" width="12.6640625" style="2" customWidth="1"/>
    <col min="20" max="20" width="7.77734375" style="2" customWidth="1"/>
    <col min="21" max="21" width="10.6640625" style="2" customWidth="1"/>
    <col min="22" max="22" width="7.77734375" style="2" customWidth="1"/>
    <col min="23" max="23" width="10.6640625" style="2" customWidth="1"/>
    <col min="24" max="24" width="7.77734375" style="2" customWidth="1"/>
    <col min="25" max="25" width="14.33203125" style="2" bestFit="1" customWidth="1"/>
    <col min="26" max="28" width="6.6640625" style="2" customWidth="1"/>
    <col min="29" max="16384" width="9" style="2"/>
  </cols>
  <sheetData>
    <row r="1" spans="1:28" x14ac:dyDescent="0.2">
      <c r="B1" s="3">
        <v>8</v>
      </c>
      <c r="C1" s="4" t="s">
        <v>7</v>
      </c>
      <c r="T1" s="5"/>
      <c r="U1" s="5"/>
      <c r="V1" s="5"/>
      <c r="W1" s="5"/>
      <c r="X1" s="5"/>
      <c r="Y1" s="5"/>
      <c r="Z1" s="5"/>
      <c r="AA1" s="5"/>
    </row>
    <row r="2" spans="1:28" ht="21.9" customHeight="1" x14ac:dyDescent="0.2">
      <c r="B2" s="6" t="s">
        <v>61</v>
      </c>
      <c r="T2" s="5"/>
      <c r="U2" s="5"/>
      <c r="V2" s="5"/>
      <c r="W2" s="5"/>
      <c r="X2" s="5"/>
      <c r="Y2" s="5"/>
      <c r="Z2" s="5"/>
      <c r="AA2" s="5"/>
      <c r="AB2" s="144" t="s">
        <v>63</v>
      </c>
    </row>
    <row r="3" spans="1:28" ht="21.9" customHeight="1" x14ac:dyDescent="0.2">
      <c r="T3" s="5"/>
      <c r="U3" s="5"/>
      <c r="V3" s="5"/>
      <c r="W3" s="5"/>
      <c r="X3" s="5"/>
      <c r="Y3" s="5"/>
      <c r="Z3" s="5"/>
      <c r="AA3" s="5"/>
      <c r="AB3" s="5"/>
    </row>
    <row r="4" spans="1:28" ht="21.9" customHeight="1" x14ac:dyDescent="0.2">
      <c r="B4" s="140" t="s">
        <v>3</v>
      </c>
      <c r="C4" s="114"/>
      <c r="D4" s="141" t="s">
        <v>16</v>
      </c>
      <c r="E4" s="114"/>
      <c r="F4" s="98" t="s">
        <v>17</v>
      </c>
      <c r="G4" s="99"/>
      <c r="H4" s="99"/>
      <c r="I4" s="99"/>
      <c r="J4" s="99"/>
      <c r="K4" s="118" t="s">
        <v>4</v>
      </c>
      <c r="L4" s="118"/>
      <c r="M4" s="136" t="s">
        <v>18</v>
      </c>
      <c r="N4" s="136"/>
      <c r="O4" s="136" t="s">
        <v>15</v>
      </c>
      <c r="P4" s="137"/>
      <c r="Q4" s="7"/>
      <c r="R4" s="8" t="s">
        <v>5</v>
      </c>
      <c r="S4" s="9"/>
      <c r="T4" s="9"/>
      <c r="U4" s="9"/>
      <c r="V4" s="9"/>
      <c r="W4" s="9"/>
      <c r="X4" s="9"/>
      <c r="Y4" s="9"/>
      <c r="Z4" s="9"/>
      <c r="AA4" s="9"/>
      <c r="AB4" s="10"/>
    </row>
    <row r="5" spans="1:28" ht="21.9" customHeight="1" x14ac:dyDescent="0.2">
      <c r="B5" s="132"/>
      <c r="C5" s="84"/>
      <c r="D5" s="84"/>
      <c r="E5" s="84"/>
      <c r="F5" s="101"/>
      <c r="G5" s="102"/>
      <c r="H5" s="102"/>
      <c r="I5" s="102"/>
      <c r="J5" s="102"/>
      <c r="K5" s="134"/>
      <c r="L5" s="134"/>
      <c r="M5" s="138"/>
      <c r="N5" s="138"/>
      <c r="O5" s="138"/>
      <c r="P5" s="139"/>
      <c r="Q5" s="11"/>
      <c r="R5" s="12" t="s">
        <v>6</v>
      </c>
      <c r="S5" s="11"/>
      <c r="T5" s="11"/>
      <c r="U5" s="11"/>
      <c r="V5" s="11"/>
      <c r="W5" s="11"/>
      <c r="X5" s="11"/>
      <c r="Y5" s="11"/>
      <c r="Z5" s="11"/>
      <c r="AA5" s="11"/>
      <c r="AB5" s="13"/>
    </row>
    <row r="6" spans="1:28" ht="21.9" customHeight="1" x14ac:dyDescent="0.2">
      <c r="B6" s="132"/>
      <c r="C6" s="84"/>
      <c r="D6" s="84"/>
      <c r="E6" s="84"/>
      <c r="F6" s="142"/>
      <c r="G6" s="143"/>
      <c r="H6" s="143"/>
      <c r="I6" s="143"/>
      <c r="J6" s="143"/>
      <c r="K6" s="134"/>
      <c r="L6" s="134"/>
      <c r="M6" s="138"/>
      <c r="N6" s="138"/>
      <c r="O6" s="138"/>
      <c r="P6" s="139"/>
      <c r="Q6" s="11"/>
      <c r="R6" s="12"/>
      <c r="S6" s="11"/>
      <c r="T6" s="11"/>
      <c r="U6" s="11"/>
      <c r="V6" s="11"/>
      <c r="W6" s="11"/>
      <c r="X6" s="11"/>
      <c r="Y6" s="11"/>
      <c r="Z6" s="11"/>
      <c r="AA6" s="11"/>
      <c r="AB6" s="13"/>
    </row>
    <row r="7" spans="1:28" ht="21.9" customHeight="1" x14ac:dyDescent="0.2">
      <c r="B7" s="132" t="s">
        <v>19</v>
      </c>
      <c r="C7" s="84"/>
      <c r="D7" s="84" t="s">
        <v>20</v>
      </c>
      <c r="E7" s="84"/>
      <c r="F7" s="14" t="s">
        <v>21</v>
      </c>
      <c r="G7" s="84" t="s">
        <v>22</v>
      </c>
      <c r="H7" s="84"/>
      <c r="I7" s="84" t="s">
        <v>23</v>
      </c>
      <c r="J7" s="133"/>
      <c r="K7" s="134" t="s">
        <v>24</v>
      </c>
      <c r="L7" s="134"/>
      <c r="M7" s="122" t="s">
        <v>24</v>
      </c>
      <c r="N7" s="135"/>
      <c r="O7" s="122" t="s">
        <v>24</v>
      </c>
      <c r="P7" s="123"/>
      <c r="Q7" s="11"/>
      <c r="R7" s="12"/>
      <c r="S7" s="11"/>
      <c r="T7" s="11"/>
      <c r="U7" s="11"/>
      <c r="V7" s="11"/>
      <c r="W7" s="11"/>
      <c r="X7" s="11"/>
      <c r="Y7" s="11"/>
      <c r="Z7" s="11"/>
      <c r="AA7" s="11"/>
      <c r="AB7" s="13"/>
    </row>
    <row r="8" spans="1:28" ht="21.9" customHeight="1" x14ac:dyDescent="0.2">
      <c r="B8" s="124">
        <v>323</v>
      </c>
      <c r="C8" s="125"/>
      <c r="D8" s="126"/>
      <c r="E8" s="126"/>
      <c r="F8" s="66"/>
      <c r="G8" s="127"/>
      <c r="H8" s="128"/>
      <c r="I8" s="127"/>
      <c r="J8" s="129"/>
      <c r="K8" s="130"/>
      <c r="L8" s="130"/>
      <c r="M8" s="130"/>
      <c r="N8" s="130"/>
      <c r="O8" s="130"/>
      <c r="P8" s="131"/>
      <c r="Q8" s="11"/>
      <c r="R8" s="15"/>
      <c r="S8" s="16"/>
      <c r="T8" s="16"/>
      <c r="U8" s="16"/>
      <c r="V8" s="16"/>
      <c r="W8" s="16"/>
      <c r="X8" s="16"/>
      <c r="Y8" s="16"/>
      <c r="Z8" s="16"/>
      <c r="AA8" s="16"/>
      <c r="AB8" s="17"/>
    </row>
    <row r="9" spans="1:28" ht="21.9" customHeight="1" x14ac:dyDescent="0.2">
      <c r="B9" s="2" t="s">
        <v>8</v>
      </c>
      <c r="Q9" s="18"/>
    </row>
    <row r="10" spans="1:28" ht="43.5" customHeight="1" x14ac:dyDescent="0.2">
      <c r="B10" s="111"/>
      <c r="C10" s="114" t="s">
        <v>1</v>
      </c>
      <c r="D10" s="114"/>
      <c r="E10" s="114"/>
      <c r="F10" s="114"/>
      <c r="G10" s="114"/>
      <c r="H10" s="115" t="s">
        <v>2</v>
      </c>
      <c r="I10" s="116"/>
      <c r="J10" s="116"/>
      <c r="K10" s="116"/>
      <c r="L10" s="116"/>
      <c r="M10" s="116"/>
      <c r="N10" s="116"/>
      <c r="O10" s="116"/>
      <c r="P10" s="116"/>
      <c r="Q10" s="116"/>
      <c r="R10" s="116"/>
      <c r="S10" s="117"/>
      <c r="T10" s="118" t="s">
        <v>25</v>
      </c>
      <c r="U10" s="118"/>
      <c r="V10" s="118" t="s">
        <v>26</v>
      </c>
      <c r="W10" s="118"/>
      <c r="X10" s="106" t="s">
        <v>27</v>
      </c>
      <c r="Y10" s="107"/>
      <c r="Z10" s="98" t="s">
        <v>28</v>
      </c>
      <c r="AA10" s="99"/>
      <c r="AB10" s="100"/>
    </row>
    <row r="11" spans="1:28" ht="26.25" customHeight="1" x14ac:dyDescent="0.2">
      <c r="B11" s="112"/>
      <c r="C11" s="84"/>
      <c r="D11" s="84"/>
      <c r="E11" s="84"/>
      <c r="F11" s="84"/>
      <c r="G11" s="84"/>
      <c r="H11" s="84" t="s">
        <v>29</v>
      </c>
      <c r="I11" s="84"/>
      <c r="J11" s="84"/>
      <c r="K11" s="84"/>
      <c r="L11" s="84" t="s">
        <v>30</v>
      </c>
      <c r="M11" s="84"/>
      <c r="N11" s="84"/>
      <c r="O11" s="84"/>
      <c r="P11" s="84" t="s">
        <v>31</v>
      </c>
      <c r="Q11" s="84"/>
      <c r="R11" s="84"/>
      <c r="S11" s="84"/>
      <c r="T11" s="104" t="s">
        <v>32</v>
      </c>
      <c r="U11" s="104" t="s">
        <v>33</v>
      </c>
      <c r="V11" s="104" t="s">
        <v>32</v>
      </c>
      <c r="W11" s="104" t="s">
        <v>34</v>
      </c>
      <c r="X11" s="104" t="s">
        <v>32</v>
      </c>
      <c r="Y11" s="104" t="s">
        <v>35</v>
      </c>
      <c r="Z11" s="101"/>
      <c r="AA11" s="102"/>
      <c r="AB11" s="103"/>
    </row>
    <row r="12" spans="1:28" ht="26.25" customHeight="1" x14ac:dyDescent="0.2">
      <c r="B12" s="112"/>
      <c r="C12" s="83" t="s">
        <v>36</v>
      </c>
      <c r="D12" s="83" t="s">
        <v>37</v>
      </c>
      <c r="E12" s="119" t="s">
        <v>38</v>
      </c>
      <c r="F12" s="95" t="s">
        <v>39</v>
      </c>
      <c r="G12" s="83" t="s">
        <v>40</v>
      </c>
      <c r="H12" s="83" t="s">
        <v>32</v>
      </c>
      <c r="I12" s="83" t="s">
        <v>41</v>
      </c>
      <c r="J12" s="108" t="s">
        <v>39</v>
      </c>
      <c r="K12" s="83" t="s">
        <v>42</v>
      </c>
      <c r="L12" s="83" t="s">
        <v>32</v>
      </c>
      <c r="M12" s="83" t="s">
        <v>41</v>
      </c>
      <c r="N12" s="95" t="s">
        <v>39</v>
      </c>
      <c r="O12" s="83" t="s">
        <v>42</v>
      </c>
      <c r="P12" s="83" t="s">
        <v>32</v>
      </c>
      <c r="Q12" s="83" t="s">
        <v>41</v>
      </c>
      <c r="R12" s="95" t="s">
        <v>39</v>
      </c>
      <c r="S12" s="83" t="s">
        <v>42</v>
      </c>
      <c r="T12" s="104"/>
      <c r="U12" s="104"/>
      <c r="V12" s="104"/>
      <c r="W12" s="104"/>
      <c r="X12" s="104"/>
      <c r="Y12" s="104"/>
      <c r="Z12" s="101"/>
      <c r="AA12" s="102"/>
      <c r="AB12" s="103"/>
    </row>
    <row r="13" spans="1:28" ht="26.25" customHeight="1" x14ac:dyDescent="0.2">
      <c r="B13" s="112"/>
      <c r="C13" s="84"/>
      <c r="D13" s="84"/>
      <c r="E13" s="120"/>
      <c r="F13" s="96"/>
      <c r="G13" s="84"/>
      <c r="H13" s="84"/>
      <c r="I13" s="84"/>
      <c r="J13" s="109"/>
      <c r="K13" s="84"/>
      <c r="L13" s="84"/>
      <c r="M13" s="84"/>
      <c r="N13" s="96"/>
      <c r="O13" s="84"/>
      <c r="P13" s="84"/>
      <c r="Q13" s="84"/>
      <c r="R13" s="96"/>
      <c r="S13" s="84"/>
      <c r="T13" s="104"/>
      <c r="U13" s="104"/>
      <c r="V13" s="104"/>
      <c r="W13" s="104"/>
      <c r="X13" s="104"/>
      <c r="Y13" s="104"/>
      <c r="Z13" s="101"/>
      <c r="AA13" s="102"/>
      <c r="AB13" s="103"/>
    </row>
    <row r="14" spans="1:28" ht="26.25" customHeight="1" x14ac:dyDescent="0.2">
      <c r="B14" s="112"/>
      <c r="C14" s="85"/>
      <c r="D14" s="85"/>
      <c r="E14" s="121"/>
      <c r="F14" s="97"/>
      <c r="G14" s="85"/>
      <c r="H14" s="85"/>
      <c r="I14" s="85"/>
      <c r="J14" s="110"/>
      <c r="K14" s="85"/>
      <c r="L14" s="85"/>
      <c r="M14" s="85"/>
      <c r="N14" s="97"/>
      <c r="O14" s="85"/>
      <c r="P14" s="85"/>
      <c r="Q14" s="85"/>
      <c r="R14" s="97"/>
      <c r="S14" s="85"/>
      <c r="T14" s="105"/>
      <c r="U14" s="105"/>
      <c r="V14" s="105"/>
      <c r="W14" s="105"/>
      <c r="X14" s="105"/>
      <c r="Y14" s="105"/>
      <c r="Z14" s="101"/>
      <c r="AA14" s="102"/>
      <c r="AB14" s="103"/>
    </row>
    <row r="15" spans="1:28" ht="26.25" customHeight="1" thickBot="1" x14ac:dyDescent="0.25">
      <c r="B15" s="113"/>
      <c r="C15" s="19" t="s">
        <v>43</v>
      </c>
      <c r="D15" s="19" t="s">
        <v>44</v>
      </c>
      <c r="E15" s="19" t="s">
        <v>45</v>
      </c>
      <c r="F15" s="20" t="s">
        <v>46</v>
      </c>
      <c r="G15" s="1" t="s">
        <v>62</v>
      </c>
      <c r="H15" s="19" t="s">
        <v>47</v>
      </c>
      <c r="I15" s="19" t="s">
        <v>48</v>
      </c>
      <c r="J15" s="19" t="s">
        <v>49</v>
      </c>
      <c r="K15" s="21" t="s">
        <v>50</v>
      </c>
      <c r="L15" s="19" t="s">
        <v>9</v>
      </c>
      <c r="M15" s="19" t="s">
        <v>10</v>
      </c>
      <c r="N15" s="20" t="s">
        <v>11</v>
      </c>
      <c r="O15" s="21" t="s">
        <v>12</v>
      </c>
      <c r="P15" s="19" t="s">
        <v>13</v>
      </c>
      <c r="Q15" s="19" t="s">
        <v>51</v>
      </c>
      <c r="R15" s="20" t="s">
        <v>52</v>
      </c>
      <c r="S15" s="21" t="s">
        <v>53</v>
      </c>
      <c r="T15" s="22" t="s">
        <v>54</v>
      </c>
      <c r="U15" s="23" t="s">
        <v>55</v>
      </c>
      <c r="V15" s="22" t="s">
        <v>56</v>
      </c>
      <c r="W15" s="23" t="s">
        <v>57</v>
      </c>
      <c r="X15" s="22" t="s">
        <v>58</v>
      </c>
      <c r="Y15" s="23" t="s">
        <v>59</v>
      </c>
      <c r="Z15" s="86" t="s">
        <v>60</v>
      </c>
      <c r="AA15" s="87"/>
      <c r="AB15" s="88"/>
    </row>
    <row r="16" spans="1:28" ht="26.25" customHeight="1" thickTop="1" x14ac:dyDescent="0.2">
      <c r="A16" s="3">
        <v>4</v>
      </c>
      <c r="B16" s="24" t="str">
        <f t="shared" ref="B16:B24" si="0">"令和"&amp;$B$1&amp;"年"&amp;A16&amp;"月"</f>
        <v>令和8年4月</v>
      </c>
      <c r="C16" s="25">
        <f t="shared" ref="C16:C27" si="1">$D$8</f>
        <v>0</v>
      </c>
      <c r="D16" s="89">
        <f>$B$8</f>
        <v>323</v>
      </c>
      <c r="E16" s="64">
        <v>100</v>
      </c>
      <c r="F16" s="26"/>
      <c r="G16" s="27">
        <f t="shared" ref="G16:G27" si="2">ROUNDDOWN(C16*(185-E16)*0.01*$D$16-F16,0)</f>
        <v>0</v>
      </c>
      <c r="H16" s="28"/>
      <c r="I16" s="28"/>
      <c r="J16" s="29"/>
      <c r="K16" s="30"/>
      <c r="L16" s="31">
        <f>$G$8</f>
        <v>0</v>
      </c>
      <c r="M16" s="71">
        <v>78000</v>
      </c>
      <c r="N16" s="32"/>
      <c r="O16" s="31">
        <f t="shared" ref="O16:O27" si="3">ROUNDDOWN(L16*M16-N16,0)</f>
        <v>0</v>
      </c>
      <c r="P16" s="31">
        <f>$I$8</f>
        <v>0</v>
      </c>
      <c r="Q16" s="71">
        <v>75000</v>
      </c>
      <c r="R16" s="32"/>
      <c r="S16" s="31">
        <f t="shared" ref="S16:S27" si="4">ROUNDDOWN(P16*Q16-R16,0)</f>
        <v>0</v>
      </c>
      <c r="T16" s="33"/>
      <c r="U16" s="28"/>
      <c r="V16" s="33"/>
      <c r="W16" s="28"/>
      <c r="X16" s="33"/>
      <c r="Y16" s="28"/>
      <c r="Z16" s="92">
        <f t="shared" ref="Z16:Z27" si="5">ROUNDDOWN(G16+K16+O16+S16+U16+W16+Y16,0)</f>
        <v>0</v>
      </c>
      <c r="AA16" s="93"/>
      <c r="AB16" s="94"/>
    </row>
    <row r="17" spans="1:28" ht="26.25" customHeight="1" x14ac:dyDescent="0.2">
      <c r="A17" s="3">
        <v>5</v>
      </c>
      <c r="B17" s="34" t="str">
        <f t="shared" si="0"/>
        <v>令和8年5月</v>
      </c>
      <c r="C17" s="35">
        <f t="shared" si="1"/>
        <v>0</v>
      </c>
      <c r="D17" s="90"/>
      <c r="E17" s="36">
        <f>$E$16</f>
        <v>100</v>
      </c>
      <c r="F17" s="26"/>
      <c r="G17" s="27">
        <f t="shared" si="2"/>
        <v>0</v>
      </c>
      <c r="H17" s="37"/>
      <c r="I17" s="37"/>
      <c r="J17" s="38"/>
      <c r="K17" s="39"/>
      <c r="L17" s="31">
        <f t="shared" ref="L17:L27" si="6">$G$8</f>
        <v>0</v>
      </c>
      <c r="M17" s="72">
        <v>57000</v>
      </c>
      <c r="N17" s="40"/>
      <c r="O17" s="31">
        <f t="shared" si="3"/>
        <v>0</v>
      </c>
      <c r="P17" s="31">
        <f t="shared" ref="P17:P27" si="7">$I$8</f>
        <v>0</v>
      </c>
      <c r="Q17" s="72">
        <v>87000</v>
      </c>
      <c r="R17" s="40"/>
      <c r="S17" s="31">
        <f t="shared" si="4"/>
        <v>0</v>
      </c>
      <c r="T17" s="41"/>
      <c r="U17" s="37"/>
      <c r="V17" s="41"/>
      <c r="W17" s="37"/>
      <c r="X17" s="41"/>
      <c r="Y17" s="42"/>
      <c r="Z17" s="74">
        <f t="shared" si="5"/>
        <v>0</v>
      </c>
      <c r="AA17" s="75"/>
      <c r="AB17" s="76"/>
    </row>
    <row r="18" spans="1:28" ht="26.25" customHeight="1" x14ac:dyDescent="0.2">
      <c r="A18" s="3">
        <v>6</v>
      </c>
      <c r="B18" s="34" t="str">
        <f t="shared" si="0"/>
        <v>令和8年6月</v>
      </c>
      <c r="C18" s="35">
        <f t="shared" si="1"/>
        <v>0</v>
      </c>
      <c r="D18" s="90"/>
      <c r="E18" s="36">
        <f t="shared" ref="E18:E27" si="8">$E$16</f>
        <v>100</v>
      </c>
      <c r="F18" s="26"/>
      <c r="G18" s="27">
        <f t="shared" si="2"/>
        <v>0</v>
      </c>
      <c r="H18" s="43"/>
      <c r="I18" s="43"/>
      <c r="J18" s="38"/>
      <c r="K18" s="44"/>
      <c r="L18" s="31">
        <f t="shared" si="6"/>
        <v>0</v>
      </c>
      <c r="M18" s="72">
        <v>78000</v>
      </c>
      <c r="N18" s="40"/>
      <c r="O18" s="31">
        <f t="shared" si="3"/>
        <v>0</v>
      </c>
      <c r="P18" s="31">
        <f t="shared" si="7"/>
        <v>0</v>
      </c>
      <c r="Q18" s="72">
        <v>75000</v>
      </c>
      <c r="R18" s="40"/>
      <c r="S18" s="31">
        <f t="shared" si="4"/>
        <v>0</v>
      </c>
      <c r="T18" s="41"/>
      <c r="U18" s="37"/>
      <c r="V18" s="41"/>
      <c r="W18" s="37"/>
      <c r="X18" s="41"/>
      <c r="Y18" s="42"/>
      <c r="Z18" s="74">
        <f t="shared" si="5"/>
        <v>0</v>
      </c>
      <c r="AA18" s="75"/>
      <c r="AB18" s="76"/>
    </row>
    <row r="19" spans="1:28" ht="26.25" customHeight="1" x14ac:dyDescent="0.2">
      <c r="A19" s="3">
        <v>7</v>
      </c>
      <c r="B19" s="34" t="str">
        <f t="shared" si="0"/>
        <v>令和8年7月</v>
      </c>
      <c r="C19" s="35">
        <f t="shared" si="1"/>
        <v>0</v>
      </c>
      <c r="D19" s="90"/>
      <c r="E19" s="36">
        <f t="shared" si="8"/>
        <v>100</v>
      </c>
      <c r="F19" s="26"/>
      <c r="G19" s="27">
        <f t="shared" si="2"/>
        <v>0</v>
      </c>
      <c r="H19" s="31">
        <f>$F$8</f>
        <v>0</v>
      </c>
      <c r="I19" s="71">
        <v>28000</v>
      </c>
      <c r="J19" s="40"/>
      <c r="K19" s="31">
        <f>ROUNDDOWN(H19*I19-J19,0)</f>
        <v>0</v>
      </c>
      <c r="L19" s="31">
        <f t="shared" si="6"/>
        <v>0</v>
      </c>
      <c r="M19" s="72">
        <v>48000</v>
      </c>
      <c r="N19" s="40"/>
      <c r="O19" s="31">
        <f t="shared" si="3"/>
        <v>0</v>
      </c>
      <c r="P19" s="31">
        <f t="shared" si="7"/>
        <v>0</v>
      </c>
      <c r="Q19" s="72">
        <v>75000</v>
      </c>
      <c r="R19" s="38"/>
      <c r="S19" s="31">
        <f t="shared" si="4"/>
        <v>0</v>
      </c>
      <c r="T19" s="41"/>
      <c r="U19" s="37"/>
      <c r="V19" s="41"/>
      <c r="W19" s="37"/>
      <c r="X19" s="41"/>
      <c r="Y19" s="42"/>
      <c r="Z19" s="74">
        <f t="shared" si="5"/>
        <v>0</v>
      </c>
      <c r="AA19" s="75"/>
      <c r="AB19" s="76"/>
    </row>
    <row r="20" spans="1:28" ht="26.25" customHeight="1" x14ac:dyDescent="0.2">
      <c r="A20" s="3">
        <v>8</v>
      </c>
      <c r="B20" s="34" t="str">
        <f t="shared" si="0"/>
        <v>令和8年8月</v>
      </c>
      <c r="C20" s="35">
        <f t="shared" si="1"/>
        <v>0</v>
      </c>
      <c r="D20" s="90"/>
      <c r="E20" s="36">
        <f t="shared" si="8"/>
        <v>100</v>
      </c>
      <c r="F20" s="26"/>
      <c r="G20" s="27">
        <f t="shared" si="2"/>
        <v>0</v>
      </c>
      <c r="H20" s="45">
        <f>$F$8</f>
        <v>0</v>
      </c>
      <c r="I20" s="72">
        <v>40000</v>
      </c>
      <c r="J20" s="40"/>
      <c r="K20" s="45">
        <f>ROUNDDOWN(H20*I20-J20,0)</f>
        <v>0</v>
      </c>
      <c r="L20" s="31">
        <f t="shared" si="6"/>
        <v>0</v>
      </c>
      <c r="M20" s="72">
        <v>44000</v>
      </c>
      <c r="N20" s="40"/>
      <c r="O20" s="31">
        <f t="shared" si="3"/>
        <v>0</v>
      </c>
      <c r="P20" s="31">
        <f t="shared" si="7"/>
        <v>0</v>
      </c>
      <c r="Q20" s="72">
        <v>82000</v>
      </c>
      <c r="R20" s="38"/>
      <c r="S20" s="31">
        <f t="shared" si="4"/>
        <v>0</v>
      </c>
      <c r="T20" s="41"/>
      <c r="U20" s="37"/>
      <c r="V20" s="41"/>
      <c r="W20" s="37"/>
      <c r="X20" s="41"/>
      <c r="Y20" s="42"/>
      <c r="Z20" s="74">
        <f t="shared" si="5"/>
        <v>0</v>
      </c>
      <c r="AA20" s="75"/>
      <c r="AB20" s="76"/>
    </row>
    <row r="21" spans="1:28" ht="26.25" customHeight="1" x14ac:dyDescent="0.2">
      <c r="A21" s="3">
        <v>9</v>
      </c>
      <c r="B21" s="34" t="str">
        <f t="shared" si="0"/>
        <v>令和8年9月</v>
      </c>
      <c r="C21" s="35">
        <f t="shared" si="1"/>
        <v>0</v>
      </c>
      <c r="D21" s="90"/>
      <c r="E21" s="36">
        <f t="shared" si="8"/>
        <v>100</v>
      </c>
      <c r="F21" s="26"/>
      <c r="G21" s="27">
        <f t="shared" si="2"/>
        <v>0</v>
      </c>
      <c r="H21" s="46">
        <f>$F$8</f>
        <v>0</v>
      </c>
      <c r="I21" s="73">
        <v>38000</v>
      </c>
      <c r="J21" s="40"/>
      <c r="K21" s="46">
        <f>ROUNDDOWN(H21*I21-J21,0)</f>
        <v>0</v>
      </c>
      <c r="L21" s="31">
        <f t="shared" si="6"/>
        <v>0</v>
      </c>
      <c r="M21" s="72">
        <v>42000</v>
      </c>
      <c r="N21" s="40"/>
      <c r="O21" s="31">
        <f t="shared" si="3"/>
        <v>0</v>
      </c>
      <c r="P21" s="31">
        <f t="shared" si="7"/>
        <v>0</v>
      </c>
      <c r="Q21" s="72">
        <v>89000</v>
      </c>
      <c r="R21" s="38"/>
      <c r="S21" s="31">
        <f t="shared" si="4"/>
        <v>0</v>
      </c>
      <c r="T21" s="41"/>
      <c r="U21" s="37"/>
      <c r="V21" s="41"/>
      <c r="W21" s="37"/>
      <c r="X21" s="41"/>
      <c r="Y21" s="42"/>
      <c r="Z21" s="74">
        <f t="shared" si="5"/>
        <v>0</v>
      </c>
      <c r="AA21" s="75"/>
      <c r="AB21" s="76"/>
    </row>
    <row r="22" spans="1:28" ht="26.25" customHeight="1" x14ac:dyDescent="0.2">
      <c r="A22" s="3">
        <v>10</v>
      </c>
      <c r="B22" s="34" t="str">
        <f t="shared" si="0"/>
        <v>令和8年10月</v>
      </c>
      <c r="C22" s="35">
        <f t="shared" si="1"/>
        <v>0</v>
      </c>
      <c r="D22" s="90"/>
      <c r="E22" s="36">
        <f t="shared" si="8"/>
        <v>100</v>
      </c>
      <c r="F22" s="26"/>
      <c r="G22" s="27">
        <f t="shared" si="2"/>
        <v>0</v>
      </c>
      <c r="H22" s="46">
        <f>$F$8</f>
        <v>0</v>
      </c>
      <c r="I22" s="73">
        <v>9000</v>
      </c>
      <c r="J22" s="38"/>
      <c r="K22" s="46">
        <f>ROUNDDOWN(H22*I22-J22,0)</f>
        <v>0</v>
      </c>
      <c r="L22" s="31">
        <f t="shared" si="6"/>
        <v>0</v>
      </c>
      <c r="M22" s="72">
        <v>66000</v>
      </c>
      <c r="N22" s="40"/>
      <c r="O22" s="31">
        <f t="shared" si="3"/>
        <v>0</v>
      </c>
      <c r="P22" s="31">
        <f t="shared" si="7"/>
        <v>0</v>
      </c>
      <c r="Q22" s="72">
        <v>76000</v>
      </c>
      <c r="R22" s="40"/>
      <c r="S22" s="31">
        <f t="shared" si="4"/>
        <v>0</v>
      </c>
      <c r="T22" s="41"/>
      <c r="U22" s="37"/>
      <c r="V22" s="41"/>
      <c r="W22" s="37"/>
      <c r="X22" s="41"/>
      <c r="Y22" s="42"/>
      <c r="Z22" s="74">
        <f t="shared" si="5"/>
        <v>0</v>
      </c>
      <c r="AA22" s="75"/>
      <c r="AB22" s="76"/>
    </row>
    <row r="23" spans="1:28" ht="26.25" customHeight="1" x14ac:dyDescent="0.2">
      <c r="A23" s="3">
        <v>11</v>
      </c>
      <c r="B23" s="34" t="str">
        <f t="shared" si="0"/>
        <v>令和8年11月</v>
      </c>
      <c r="C23" s="35">
        <f t="shared" si="1"/>
        <v>0</v>
      </c>
      <c r="D23" s="90"/>
      <c r="E23" s="36">
        <f t="shared" si="8"/>
        <v>100</v>
      </c>
      <c r="F23" s="26"/>
      <c r="G23" s="27">
        <f t="shared" si="2"/>
        <v>0</v>
      </c>
      <c r="H23" s="47"/>
      <c r="I23" s="47"/>
      <c r="J23" s="38"/>
      <c r="K23" s="48"/>
      <c r="L23" s="31">
        <f t="shared" si="6"/>
        <v>0</v>
      </c>
      <c r="M23" s="72">
        <v>77000</v>
      </c>
      <c r="N23" s="40"/>
      <c r="O23" s="31">
        <f t="shared" si="3"/>
        <v>0</v>
      </c>
      <c r="P23" s="31">
        <f t="shared" si="7"/>
        <v>0</v>
      </c>
      <c r="Q23" s="72">
        <v>80000</v>
      </c>
      <c r="R23" s="40"/>
      <c r="S23" s="31">
        <f t="shared" si="4"/>
        <v>0</v>
      </c>
      <c r="T23" s="41"/>
      <c r="U23" s="37"/>
      <c r="V23" s="41"/>
      <c r="W23" s="37"/>
      <c r="X23" s="41"/>
      <c r="Y23" s="42"/>
      <c r="Z23" s="74">
        <f t="shared" si="5"/>
        <v>0</v>
      </c>
      <c r="AA23" s="75"/>
      <c r="AB23" s="76"/>
    </row>
    <row r="24" spans="1:28" ht="26.25" customHeight="1" x14ac:dyDescent="0.2">
      <c r="A24" s="3">
        <v>12</v>
      </c>
      <c r="B24" s="34" t="str">
        <f t="shared" si="0"/>
        <v>令和8年12月</v>
      </c>
      <c r="C24" s="35">
        <f t="shared" si="1"/>
        <v>0</v>
      </c>
      <c r="D24" s="90"/>
      <c r="E24" s="36">
        <f t="shared" si="8"/>
        <v>100</v>
      </c>
      <c r="F24" s="26"/>
      <c r="G24" s="27">
        <f t="shared" si="2"/>
        <v>0</v>
      </c>
      <c r="H24" s="37"/>
      <c r="I24" s="37"/>
      <c r="J24" s="38"/>
      <c r="K24" s="39"/>
      <c r="L24" s="31">
        <f t="shared" si="6"/>
        <v>0</v>
      </c>
      <c r="M24" s="72">
        <v>79000</v>
      </c>
      <c r="N24" s="40"/>
      <c r="O24" s="31">
        <f t="shared" si="3"/>
        <v>0</v>
      </c>
      <c r="P24" s="31">
        <f t="shared" si="7"/>
        <v>0</v>
      </c>
      <c r="Q24" s="72">
        <v>74000</v>
      </c>
      <c r="R24" s="40"/>
      <c r="S24" s="31">
        <f t="shared" si="4"/>
        <v>0</v>
      </c>
      <c r="T24" s="41"/>
      <c r="U24" s="37"/>
      <c r="V24" s="41"/>
      <c r="W24" s="37"/>
      <c r="X24" s="41"/>
      <c r="Y24" s="42"/>
      <c r="Z24" s="74">
        <f t="shared" si="5"/>
        <v>0</v>
      </c>
      <c r="AA24" s="75"/>
      <c r="AB24" s="76"/>
    </row>
    <row r="25" spans="1:28" ht="26.25" customHeight="1" x14ac:dyDescent="0.2">
      <c r="A25" s="3">
        <v>1</v>
      </c>
      <c r="B25" s="34" t="str">
        <f>"令和"&amp;$B$1+1&amp;"年"&amp;A25&amp;"月"</f>
        <v>令和9年1月</v>
      </c>
      <c r="C25" s="35">
        <f t="shared" si="1"/>
        <v>0</v>
      </c>
      <c r="D25" s="90"/>
      <c r="E25" s="36">
        <f t="shared" si="8"/>
        <v>100</v>
      </c>
      <c r="F25" s="26"/>
      <c r="G25" s="27">
        <f t="shared" si="2"/>
        <v>0</v>
      </c>
      <c r="H25" s="37"/>
      <c r="I25" s="37"/>
      <c r="J25" s="38"/>
      <c r="K25" s="39"/>
      <c r="L25" s="31">
        <f t="shared" si="6"/>
        <v>0</v>
      </c>
      <c r="M25" s="72">
        <v>66000</v>
      </c>
      <c r="N25" s="40"/>
      <c r="O25" s="31">
        <f t="shared" si="3"/>
        <v>0</v>
      </c>
      <c r="P25" s="31">
        <f t="shared" si="7"/>
        <v>0</v>
      </c>
      <c r="Q25" s="72">
        <v>87000</v>
      </c>
      <c r="R25" s="40"/>
      <c r="S25" s="31">
        <f t="shared" si="4"/>
        <v>0</v>
      </c>
      <c r="T25" s="41"/>
      <c r="U25" s="37"/>
      <c r="V25" s="41"/>
      <c r="W25" s="37"/>
      <c r="X25" s="41"/>
      <c r="Y25" s="42"/>
      <c r="Z25" s="74">
        <f t="shared" si="5"/>
        <v>0</v>
      </c>
      <c r="AA25" s="75"/>
      <c r="AB25" s="76"/>
    </row>
    <row r="26" spans="1:28" ht="26.25" customHeight="1" x14ac:dyDescent="0.2">
      <c r="A26" s="3">
        <v>2</v>
      </c>
      <c r="B26" s="34" t="str">
        <f>"令和"&amp;$B$1+1&amp;"年"&amp;A26&amp;"月"</f>
        <v>令和9年2月</v>
      </c>
      <c r="C26" s="35">
        <f t="shared" si="1"/>
        <v>0</v>
      </c>
      <c r="D26" s="90"/>
      <c r="E26" s="36">
        <f t="shared" si="8"/>
        <v>100</v>
      </c>
      <c r="F26" s="26"/>
      <c r="G26" s="27">
        <f t="shared" si="2"/>
        <v>0</v>
      </c>
      <c r="H26" s="37"/>
      <c r="I26" s="37"/>
      <c r="J26" s="38"/>
      <c r="K26" s="39"/>
      <c r="L26" s="31">
        <f t="shared" si="6"/>
        <v>0</v>
      </c>
      <c r="M26" s="72">
        <v>76000</v>
      </c>
      <c r="N26" s="40"/>
      <c r="O26" s="31">
        <f t="shared" si="3"/>
        <v>0</v>
      </c>
      <c r="P26" s="31">
        <f t="shared" si="7"/>
        <v>0</v>
      </c>
      <c r="Q26" s="72">
        <v>81000</v>
      </c>
      <c r="R26" s="40"/>
      <c r="S26" s="31">
        <f t="shared" si="4"/>
        <v>0</v>
      </c>
      <c r="T26" s="41"/>
      <c r="U26" s="37"/>
      <c r="V26" s="41"/>
      <c r="W26" s="37"/>
      <c r="X26" s="41"/>
      <c r="Y26" s="42"/>
      <c r="Z26" s="74">
        <f t="shared" si="5"/>
        <v>0</v>
      </c>
      <c r="AA26" s="75"/>
      <c r="AB26" s="76"/>
    </row>
    <row r="27" spans="1:28" ht="26.25" customHeight="1" thickBot="1" x14ac:dyDescent="0.25">
      <c r="A27" s="3">
        <v>3</v>
      </c>
      <c r="B27" s="49" t="str">
        <f>"令和"&amp;$B$1+1&amp;"年"&amp;A27&amp;"月"</f>
        <v>令和9年3月</v>
      </c>
      <c r="C27" s="50">
        <f t="shared" si="1"/>
        <v>0</v>
      </c>
      <c r="D27" s="91"/>
      <c r="E27" s="51">
        <f t="shared" si="8"/>
        <v>100</v>
      </c>
      <c r="F27" s="26"/>
      <c r="G27" s="68">
        <f t="shared" si="2"/>
        <v>0</v>
      </c>
      <c r="H27" s="54"/>
      <c r="I27" s="54"/>
      <c r="J27" s="69"/>
      <c r="K27" s="70"/>
      <c r="L27" s="31">
        <f t="shared" si="6"/>
        <v>0</v>
      </c>
      <c r="M27" s="73">
        <v>69000</v>
      </c>
      <c r="N27" s="52"/>
      <c r="O27" s="31">
        <f t="shared" si="3"/>
        <v>0</v>
      </c>
      <c r="P27" s="31">
        <f t="shared" si="7"/>
        <v>0</v>
      </c>
      <c r="Q27" s="72">
        <v>72000</v>
      </c>
      <c r="R27" s="52"/>
      <c r="S27" s="31">
        <f t="shared" si="4"/>
        <v>0</v>
      </c>
      <c r="T27" s="53"/>
      <c r="U27" s="54"/>
      <c r="V27" s="53"/>
      <c r="W27" s="54"/>
      <c r="X27" s="41"/>
      <c r="Y27" s="42"/>
      <c r="Z27" s="77">
        <f t="shared" si="5"/>
        <v>0</v>
      </c>
      <c r="AA27" s="78"/>
      <c r="AB27" s="79"/>
    </row>
    <row r="28" spans="1:28" ht="26.25" customHeight="1" thickTop="1" x14ac:dyDescent="0.2">
      <c r="B28" s="55" t="s">
        <v>0</v>
      </c>
      <c r="C28" s="56"/>
      <c r="D28" s="56"/>
      <c r="E28" s="56"/>
      <c r="F28" s="56"/>
      <c r="G28" s="67">
        <f>SUM(G16:G27)</f>
        <v>0</v>
      </c>
      <c r="H28" s="57"/>
      <c r="I28" s="58">
        <f>SUM(I16:I27)</f>
        <v>115000</v>
      </c>
      <c r="J28" s="67"/>
      <c r="K28" s="67">
        <f>SUM(K16:K27)</f>
        <v>0</v>
      </c>
      <c r="L28" s="56"/>
      <c r="M28" s="60">
        <f>SUM(M16:M27)</f>
        <v>780000</v>
      </c>
      <c r="N28" s="59"/>
      <c r="O28" s="65">
        <f>SUM(O16:O27)</f>
        <v>0</v>
      </c>
      <c r="P28" s="56"/>
      <c r="Q28" s="59">
        <f>SUM(Q16:Q27)</f>
        <v>953000</v>
      </c>
      <c r="R28" s="59"/>
      <c r="S28" s="65">
        <f>SUM(S16:S27)</f>
        <v>0</v>
      </c>
      <c r="T28" s="61"/>
      <c r="U28" s="61"/>
      <c r="V28" s="61"/>
      <c r="W28" s="61"/>
      <c r="X28" s="62"/>
      <c r="Y28" s="61"/>
      <c r="Z28" s="80">
        <f>SUM(Z16:AB27)</f>
        <v>0</v>
      </c>
      <c r="AA28" s="81"/>
      <c r="AB28" s="82"/>
    </row>
    <row r="29" spans="1:28" ht="21.9" customHeight="1" x14ac:dyDescent="0.2">
      <c r="B29" s="2" t="s">
        <v>14</v>
      </c>
    </row>
    <row r="30" spans="1:28" ht="21.9" customHeight="1" x14ac:dyDescent="0.2">
      <c r="B30" s="8"/>
      <c r="C30" s="9"/>
      <c r="D30" s="9"/>
      <c r="E30" s="9"/>
      <c r="F30" s="9"/>
      <c r="G30" s="9"/>
      <c r="H30" s="9"/>
      <c r="I30" s="9"/>
      <c r="J30" s="9"/>
      <c r="K30" s="9"/>
      <c r="L30" s="9"/>
      <c r="M30" s="63"/>
      <c r="N30" s="63"/>
      <c r="O30" s="9"/>
      <c r="P30" s="9"/>
      <c r="Q30" s="9"/>
      <c r="R30" s="9"/>
      <c r="S30" s="9"/>
      <c r="T30" s="9"/>
      <c r="U30" s="9"/>
      <c r="V30" s="9"/>
      <c r="W30" s="9"/>
      <c r="X30" s="9"/>
      <c r="Y30" s="9"/>
      <c r="Z30" s="9"/>
      <c r="AA30" s="9"/>
      <c r="AB30" s="10"/>
    </row>
    <row r="31" spans="1:28" ht="21.9" customHeight="1" x14ac:dyDescent="0.2">
      <c r="B31" s="12"/>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3"/>
    </row>
    <row r="32" spans="1:28" ht="21.9" customHeight="1" x14ac:dyDescent="0.2">
      <c r="B32" s="12"/>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3"/>
    </row>
    <row r="33" spans="2:28" ht="21.9" customHeight="1" x14ac:dyDescent="0.2">
      <c r="B33" s="12"/>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3"/>
    </row>
    <row r="34" spans="2:28" ht="21.9" customHeight="1" x14ac:dyDescent="0.2">
      <c r="B34" s="12"/>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3"/>
    </row>
    <row r="35" spans="2:28" ht="21.9" customHeight="1" x14ac:dyDescent="0.2">
      <c r="B35" s="1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3"/>
    </row>
    <row r="36" spans="2:28" ht="21.9" customHeight="1" x14ac:dyDescent="0.2">
      <c r="B36" s="15"/>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7"/>
    </row>
    <row r="37" spans="2:28" ht="21.9" customHeight="1" x14ac:dyDescent="0.2"/>
  </sheetData>
  <sheetProtection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2"/>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フォーム(鳴尾浜)</vt:lpstr>
      <vt:lpstr>'フォーム(鳴尾浜)'!Print_Area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2024-12-05T05:29:46Z</cp:lastPrinted>
  <dcterms:created xsi:type="dcterms:W3CDTF">2008-12-11T07:40:13Z</dcterms:created>
  <dcterms:modified xsi:type="dcterms:W3CDTF">2026-01-06T05:40:01Z</dcterms:modified>
</cp:coreProperties>
</file>