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3年度書式\R3チェックリスト\【作成中】R3介護チェックリスト\GH\令和3年度確定\"/>
    </mc:Choice>
  </mc:AlternateContent>
  <bookViews>
    <workbookView xWindow="31155" yWindow="585" windowWidth="24495" windowHeight="16995" tabRatio="911"/>
  </bookViews>
  <sheets>
    <sheet name="記入方法" sheetId="4" r:id="rId1"/>
    <sheet name="シフト記号表（勤務時間帯）" sheetId="10" r:id="rId2"/>
    <sheet name="【記載例】シフト記号表（勤務時間帯）" sheetId="5" r:id="rId3"/>
    <sheet name="認知症対応型共同生活介護（1ユニット目）" sheetId="11" r:id="rId4"/>
    <sheet name="認知症対応型共同生活介護（2ユニット目）" sheetId="13" r:id="rId5"/>
    <sheet name="認知症対応型共同生活介護（3ユニット目）" sheetId="14" r:id="rId6"/>
    <sheet name="【記載例】認知症対応型共同生活介護" sheetId="8" r:id="rId7"/>
    <sheet name="プルダウン・リスト" sheetId="3" r:id="rId8"/>
  </sheets>
  <definedNames>
    <definedName name="【記載例】シフト記号" localSheetId="1">'シフト記号表（勤務時間帯）'!$C$6:$C$47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6">【記載例】認知症対応型共同生活介護!$A$1:$BI$75</definedName>
    <definedName name="_xlnm.Print_Area" localSheetId="1">'シフト記号表（勤務時間帯）'!$B$1:$AB$52</definedName>
    <definedName name="_xlnm.Print_Area" localSheetId="0">記入方法!$B$1:$Q$84</definedName>
    <definedName name="_xlnm.Print_Area" localSheetId="3">'認知症対応型共同生活介護（1ユニット目）'!$A$1:$BI$75</definedName>
    <definedName name="_xlnm.Print_Area" localSheetId="4">'認知症対応型共同生活介護（2ユニット目）'!$A$1:$BI$75</definedName>
    <definedName name="_xlnm.Print_Area" localSheetId="5">'認知症対応型共同生活介護（3ユニット目）'!$A$1:$BI$75</definedName>
    <definedName name="_xlnm.Print_Titles" localSheetId="3">'認知症対応型共同生活介護（1ユニット目）'!$1:$20</definedName>
    <definedName name="_xlnm.Print_Titles" localSheetId="4">'認知症対応型共同生活介護（2ユニット目）'!$1:$20</definedName>
    <definedName name="_xlnm.Print_Titles" localSheetId="5">'認知症対応型共同生活介護（3ユニット目）'!$1:$20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68" i="14" l="1"/>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G68"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F67" i="14"/>
  <c r="AY65" i="14"/>
  <c r="AX65" i="14"/>
  <c r="AW65" i="14"/>
  <c r="AV65" i="14"/>
  <c r="AU65" i="14"/>
  <c r="AT65" i="14"/>
  <c r="AS65" i="14"/>
  <c r="AR65" i="14"/>
  <c r="AQ65" i="14"/>
  <c r="AP65" i="14"/>
  <c r="AO65" i="14"/>
  <c r="AN65" i="14"/>
  <c r="AM65" i="14"/>
  <c r="AL65" i="14"/>
  <c r="AK65" i="14"/>
  <c r="AJ65" i="14"/>
  <c r="AI65" i="14"/>
  <c r="AH65" i="14"/>
  <c r="AG65" i="14"/>
  <c r="AF65" i="14"/>
  <c r="AE65" i="14"/>
  <c r="AD65" i="14"/>
  <c r="AC65" i="14"/>
  <c r="AB65" i="14"/>
  <c r="AA65" i="14"/>
  <c r="Z65" i="14"/>
  <c r="Y65" i="14"/>
  <c r="X65" i="14"/>
  <c r="W65" i="14"/>
  <c r="V65" i="14"/>
  <c r="U65" i="14"/>
  <c r="G65"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W64" i="14"/>
  <c r="V64" i="14"/>
  <c r="U64" i="14"/>
  <c r="F64"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V62" i="14"/>
  <c r="U62" i="14"/>
  <c r="G62"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F61" i="14"/>
  <c r="AY59" i="14"/>
  <c r="AX59"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G59"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F58"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G56" i="14"/>
  <c r="AY55" i="14"/>
  <c r="AX55" i="14"/>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Z55" i="14"/>
  <c r="Y55" i="14"/>
  <c r="X55" i="14"/>
  <c r="W55" i="14"/>
  <c r="V55" i="14"/>
  <c r="U55" i="14"/>
  <c r="F55" i="14"/>
  <c r="AY53"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G53"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V52" i="14"/>
  <c r="U52" i="14"/>
  <c r="F52"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G50"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F49"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G47"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V46" i="14"/>
  <c r="U46" i="14"/>
  <c r="F46"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G44"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V43" i="14"/>
  <c r="U43" i="14"/>
  <c r="F43" i="14"/>
  <c r="AY41"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G41"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V40" i="14"/>
  <c r="U40" i="14"/>
  <c r="F40"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G38" i="14"/>
  <c r="AY37"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V37" i="14"/>
  <c r="U37" i="14"/>
  <c r="F37" i="14"/>
  <c r="AY35"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G35"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V34" i="14"/>
  <c r="U34" i="14"/>
  <c r="F34" i="14"/>
  <c r="B34" i="14"/>
  <c r="B37" i="14" s="1"/>
  <c r="B40" i="14" s="1"/>
  <c r="B43" i="14" s="1"/>
  <c r="B46" i="14" s="1"/>
  <c r="B49" i="14" s="1"/>
  <c r="B52" i="14" s="1"/>
  <c r="B55" i="14" s="1"/>
  <c r="B58" i="14" s="1"/>
  <c r="B61" i="14" s="1"/>
  <c r="B64" i="14" s="1"/>
  <c r="B67" i="14" s="1"/>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G32"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F31"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G29"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F28" i="14"/>
  <c r="B28" i="14"/>
  <c r="B31" i="14" s="1"/>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G26" i="14"/>
  <c r="AY73" i="14" s="1"/>
  <c r="AY25"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F25" i="14"/>
  <c r="AY72" i="14" s="1"/>
  <c r="B25"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G23"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F22" i="14"/>
  <c r="AZ16" i="14"/>
  <c r="AD2" i="14"/>
  <c r="AV19" i="14" s="1"/>
  <c r="AV20" i="14" s="1"/>
  <c r="AZ31" i="14" l="1"/>
  <c r="AZ32" i="14"/>
  <c r="AZ34" i="14"/>
  <c r="AZ35" i="14"/>
  <c r="AZ40" i="14"/>
  <c r="AZ41" i="14"/>
  <c r="AZ46" i="14"/>
  <c r="AZ47" i="14"/>
  <c r="AZ52" i="14"/>
  <c r="AZ53" i="14"/>
  <c r="AZ58" i="14"/>
  <c r="AZ59" i="14"/>
  <c r="AZ64" i="14"/>
  <c r="AZ65" i="14"/>
  <c r="AZ22" i="14"/>
  <c r="AZ23" i="14"/>
  <c r="AZ25" i="14"/>
  <c r="AZ26" i="14"/>
  <c r="AZ28" i="14"/>
  <c r="AZ29" i="14"/>
  <c r="AZ37" i="14"/>
  <c r="AZ38" i="14"/>
  <c r="AZ43" i="14"/>
  <c r="AZ44" i="14"/>
  <c r="AZ49" i="14"/>
  <c r="AZ50" i="14"/>
  <c r="AZ55" i="14"/>
  <c r="AZ56" i="14"/>
  <c r="AZ61" i="14"/>
  <c r="AZ62" i="14"/>
  <c r="AZ67" i="14"/>
  <c r="AZ68" i="14"/>
  <c r="AX72" i="14"/>
  <c r="AX18" i="14"/>
  <c r="AX19" i="14" s="1"/>
  <c r="AX20" i="14" s="1"/>
  <c r="U19" i="14"/>
  <c r="U20" i="14" s="1"/>
  <c r="W19" i="14"/>
  <c r="W20" i="14" s="1"/>
  <c r="Y19" i="14"/>
  <c r="Y20" i="14" s="1"/>
  <c r="AA19" i="14"/>
  <c r="AA20" i="14" s="1"/>
  <c r="AC19" i="14"/>
  <c r="AC20" i="14" s="1"/>
  <c r="AE19" i="14"/>
  <c r="AE20" i="14" s="1"/>
  <c r="AG19" i="14"/>
  <c r="AG20" i="14" s="1"/>
  <c r="AI19" i="14"/>
  <c r="AI20" i="14" s="1"/>
  <c r="AK19" i="14"/>
  <c r="AK20" i="14" s="1"/>
  <c r="AM19" i="14"/>
  <c r="AM20" i="14" s="1"/>
  <c r="AO19" i="14"/>
  <c r="AO20" i="14" s="1"/>
  <c r="AQ19" i="14"/>
  <c r="AQ20" i="14" s="1"/>
  <c r="AS19" i="14"/>
  <c r="AS20" i="14" s="1"/>
  <c r="AU19" i="14"/>
  <c r="AU20" i="14" s="1"/>
  <c r="U72" i="14"/>
  <c r="Y72" i="14"/>
  <c r="AC72" i="14"/>
  <c r="AG72" i="14"/>
  <c r="AK72" i="14"/>
  <c r="AO72" i="14"/>
  <c r="AS72" i="14"/>
  <c r="AW72" i="14"/>
  <c r="U73" i="14"/>
  <c r="Y73" i="14"/>
  <c r="AC73" i="14"/>
  <c r="AG73" i="14"/>
  <c r="AK73" i="14"/>
  <c r="AO73" i="14"/>
  <c r="AS73" i="14"/>
  <c r="AW73" i="14"/>
  <c r="BC8" i="14"/>
  <c r="BB37" i="14" s="1"/>
  <c r="AW18" i="14"/>
  <c r="AW19" i="14" s="1"/>
  <c r="AW20" i="14" s="1"/>
  <c r="AY18" i="14"/>
  <c r="AY19" i="14" s="1"/>
  <c r="AY20" i="14" s="1"/>
  <c r="V19" i="14"/>
  <c r="V20" i="14" s="1"/>
  <c r="X19" i="14"/>
  <c r="X20" i="14" s="1"/>
  <c r="Z19" i="14"/>
  <c r="Z20" i="14" s="1"/>
  <c r="AB19" i="14"/>
  <c r="AB20" i="14" s="1"/>
  <c r="AD19" i="14"/>
  <c r="AD20" i="14" s="1"/>
  <c r="AF19" i="14"/>
  <c r="AF20" i="14" s="1"/>
  <c r="AH19" i="14"/>
  <c r="AH20" i="14" s="1"/>
  <c r="AJ19" i="14"/>
  <c r="AJ20" i="14" s="1"/>
  <c r="AL19" i="14"/>
  <c r="AL20" i="14" s="1"/>
  <c r="AN19" i="14"/>
  <c r="AN20" i="14" s="1"/>
  <c r="AP19" i="14"/>
  <c r="AP20" i="14" s="1"/>
  <c r="AR19" i="14"/>
  <c r="AR20" i="14" s="1"/>
  <c r="AT19" i="14"/>
  <c r="AT20" i="14" s="1"/>
  <c r="AX73" i="14"/>
  <c r="W72" i="14"/>
  <c r="AA72" i="14"/>
  <c r="AE72" i="14"/>
  <c r="AI72" i="14"/>
  <c r="AM72" i="14"/>
  <c r="AQ72" i="14"/>
  <c r="AU72" i="14"/>
  <c r="W73" i="14"/>
  <c r="AA73" i="14"/>
  <c r="AE73" i="14"/>
  <c r="AI73" i="14"/>
  <c r="AM73" i="14"/>
  <c r="AQ73" i="14"/>
  <c r="AU73" i="14"/>
  <c r="V72" i="14"/>
  <c r="X72" i="14"/>
  <c r="Z72" i="14"/>
  <c r="AB72" i="14"/>
  <c r="AD72" i="14"/>
  <c r="AF72" i="14"/>
  <c r="AH72" i="14"/>
  <c r="AJ72" i="14"/>
  <c r="AL72" i="14"/>
  <c r="AN72" i="14"/>
  <c r="AP72" i="14"/>
  <c r="AR72" i="14"/>
  <c r="AT72" i="14"/>
  <c r="AV72" i="14"/>
  <c r="V73" i="14"/>
  <c r="X73" i="14"/>
  <c r="Z73" i="14"/>
  <c r="AB73" i="14"/>
  <c r="AD73" i="14"/>
  <c r="AF73" i="14"/>
  <c r="AH73" i="14"/>
  <c r="AJ73" i="14"/>
  <c r="AL73" i="14"/>
  <c r="AN73" i="14"/>
  <c r="AP73" i="14"/>
  <c r="AR73" i="14"/>
  <c r="AT73" i="14"/>
  <c r="AV73" i="14"/>
  <c r="BB64" i="14" l="1"/>
  <c r="BB53" i="14"/>
  <c r="BB41" i="14"/>
  <c r="BB32" i="14"/>
  <c r="BB26" i="14"/>
  <c r="BB23" i="14"/>
  <c r="BB67" i="14"/>
  <c r="BB61" i="14"/>
  <c r="BB55" i="14"/>
  <c r="BB49" i="14"/>
  <c r="BB43" i="14"/>
  <c r="BB58" i="14"/>
  <c r="BB47" i="14"/>
  <c r="BB40" i="14"/>
  <c r="BB35" i="14"/>
  <c r="BB22" i="14"/>
  <c r="BB52" i="14"/>
  <c r="BB28" i="14"/>
  <c r="AZ73" i="14"/>
  <c r="AZ72" i="14"/>
  <c r="BB65" i="14"/>
  <c r="BB59" i="14"/>
  <c r="BB46" i="14"/>
  <c r="BB34" i="14"/>
  <c r="BB31" i="14"/>
  <c r="BB25" i="14"/>
  <c r="BB68" i="14"/>
  <c r="BB62" i="14"/>
  <c r="BB56" i="14"/>
  <c r="BB50" i="14"/>
  <c r="BB44" i="14"/>
  <c r="BB38" i="14"/>
  <c r="BB29" i="14"/>
  <c r="AY68" i="13" l="1"/>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G68"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F6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G65"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F64"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V62" i="13"/>
  <c r="U62" i="13"/>
  <c r="G62"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V61" i="13"/>
  <c r="U61" i="13"/>
  <c r="F61"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G59"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V58" i="13"/>
  <c r="U58" i="13"/>
  <c r="F58"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G56"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F55"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G53"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F52"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G50"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F49"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G47"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F46"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G44"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F43"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U41" i="13"/>
  <c r="G41"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V40" i="13"/>
  <c r="U40" i="13"/>
  <c r="F40"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G38"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F37"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G35"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V34" i="13"/>
  <c r="U34" i="13"/>
  <c r="F34" i="13"/>
  <c r="B34" i="13"/>
  <c r="B37" i="13" s="1"/>
  <c r="B40" i="13" s="1"/>
  <c r="B43" i="13" s="1"/>
  <c r="B46" i="13" s="1"/>
  <c r="B49" i="13" s="1"/>
  <c r="B52" i="13" s="1"/>
  <c r="B55" i="13" s="1"/>
  <c r="B58" i="13" s="1"/>
  <c r="B61" i="13" s="1"/>
  <c r="B64" i="13" s="1"/>
  <c r="B67" i="13" s="1"/>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G32"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X31" i="13"/>
  <c r="W31" i="13"/>
  <c r="V31" i="13"/>
  <c r="U31" i="13"/>
  <c r="F31"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U29" i="13"/>
  <c r="G29"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F28" i="13"/>
  <c r="B28" i="13"/>
  <c r="B31" i="13" s="1"/>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G26"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F25" i="13"/>
  <c r="B25"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G23"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F22" i="13"/>
  <c r="AZ16" i="13"/>
  <c r="AD2" i="13"/>
  <c r="AV19" i="13" s="1"/>
  <c r="AV20" i="13" s="1"/>
  <c r="AX72" i="13" l="1"/>
  <c r="AZ22" i="13"/>
  <c r="AZ25" i="13"/>
  <c r="AZ26" i="13"/>
  <c r="AZ28" i="13"/>
  <c r="AZ37" i="13"/>
  <c r="AZ38" i="13"/>
  <c r="AZ43" i="13"/>
  <c r="AZ44" i="13"/>
  <c r="AZ49" i="13"/>
  <c r="AZ50" i="13"/>
  <c r="AZ55" i="13"/>
  <c r="AZ56" i="13"/>
  <c r="AZ61" i="13"/>
  <c r="AZ62" i="13"/>
  <c r="AZ67" i="13"/>
  <c r="AZ68" i="13"/>
  <c r="AZ23" i="13"/>
  <c r="AZ29" i="13"/>
  <c r="AZ31" i="13"/>
  <c r="AZ32" i="13"/>
  <c r="AZ34" i="13"/>
  <c r="AZ35" i="13"/>
  <c r="AZ40" i="13"/>
  <c r="AZ41" i="13"/>
  <c r="AZ46" i="13"/>
  <c r="AZ47" i="13"/>
  <c r="AZ52" i="13"/>
  <c r="AZ53" i="13"/>
  <c r="AZ58" i="13"/>
  <c r="AZ59" i="13"/>
  <c r="AZ64" i="13"/>
  <c r="AZ65" i="13"/>
  <c r="AW72" i="13"/>
  <c r="AY72" i="13"/>
  <c r="AY73" i="13"/>
  <c r="AX18" i="13"/>
  <c r="AX19" i="13" s="1"/>
  <c r="AX20" i="13" s="1"/>
  <c r="U19" i="13"/>
  <c r="U20" i="13" s="1"/>
  <c r="W19" i="13"/>
  <c r="W20" i="13" s="1"/>
  <c r="Y19" i="13"/>
  <c r="Y20" i="13" s="1"/>
  <c r="AA19" i="13"/>
  <c r="AA20" i="13" s="1"/>
  <c r="AC19" i="13"/>
  <c r="AC20" i="13" s="1"/>
  <c r="AE19" i="13"/>
  <c r="AE20" i="13" s="1"/>
  <c r="AG19" i="13"/>
  <c r="AG20" i="13" s="1"/>
  <c r="AI19" i="13"/>
  <c r="AI20" i="13" s="1"/>
  <c r="AK19" i="13"/>
  <c r="AK20" i="13" s="1"/>
  <c r="AM19" i="13"/>
  <c r="AM20" i="13" s="1"/>
  <c r="AO19" i="13"/>
  <c r="AO20" i="13" s="1"/>
  <c r="AQ19" i="13"/>
  <c r="AQ20" i="13" s="1"/>
  <c r="AS19" i="13"/>
  <c r="AS20" i="13" s="1"/>
  <c r="AU19" i="13"/>
  <c r="AU20" i="13" s="1"/>
  <c r="U72" i="13"/>
  <c r="Y72" i="13"/>
  <c r="AC72" i="13"/>
  <c r="AG72" i="13"/>
  <c r="AK72" i="13"/>
  <c r="AO72" i="13"/>
  <c r="AS72" i="13"/>
  <c r="U73" i="13"/>
  <c r="Y73" i="13"/>
  <c r="AC73" i="13"/>
  <c r="AG73" i="13"/>
  <c r="AK73" i="13"/>
  <c r="AO73" i="13"/>
  <c r="AS73" i="13"/>
  <c r="AW73" i="13"/>
  <c r="BC8" i="13"/>
  <c r="AW18" i="13"/>
  <c r="AW19" i="13" s="1"/>
  <c r="AW20" i="13" s="1"/>
  <c r="AY18" i="13"/>
  <c r="AY19" i="13" s="1"/>
  <c r="AY20" i="13" s="1"/>
  <c r="V19" i="13"/>
  <c r="V20" i="13" s="1"/>
  <c r="X19" i="13"/>
  <c r="X20" i="13" s="1"/>
  <c r="Z19" i="13"/>
  <c r="Z20" i="13" s="1"/>
  <c r="AB19" i="13"/>
  <c r="AB20" i="13" s="1"/>
  <c r="AD19" i="13"/>
  <c r="AD20" i="13" s="1"/>
  <c r="AF19" i="13"/>
  <c r="AF20" i="13" s="1"/>
  <c r="AH19" i="13"/>
  <c r="AH20" i="13" s="1"/>
  <c r="AJ19" i="13"/>
  <c r="AJ20" i="13" s="1"/>
  <c r="AL19" i="13"/>
  <c r="AL20" i="13" s="1"/>
  <c r="AN19" i="13"/>
  <c r="AN20" i="13" s="1"/>
  <c r="AP19" i="13"/>
  <c r="AP20" i="13" s="1"/>
  <c r="AR19" i="13"/>
  <c r="AR20" i="13" s="1"/>
  <c r="AT19" i="13"/>
  <c r="AT20" i="13" s="1"/>
  <c r="AX73" i="13"/>
  <c r="W72" i="13"/>
  <c r="AA72" i="13"/>
  <c r="AE72" i="13"/>
  <c r="AI72" i="13"/>
  <c r="AM72" i="13"/>
  <c r="AQ72" i="13"/>
  <c r="AU72" i="13"/>
  <c r="W73" i="13"/>
  <c r="AA73" i="13"/>
  <c r="AE73" i="13"/>
  <c r="AI73" i="13"/>
  <c r="AM73" i="13"/>
  <c r="AQ73" i="13"/>
  <c r="AU73" i="13"/>
  <c r="V72" i="13"/>
  <c r="X72" i="13"/>
  <c r="Z72" i="13"/>
  <c r="AB72" i="13"/>
  <c r="AD72" i="13"/>
  <c r="AF72" i="13"/>
  <c r="AH72" i="13"/>
  <c r="AJ72" i="13"/>
  <c r="AL72" i="13"/>
  <c r="AN72" i="13"/>
  <c r="AP72" i="13"/>
  <c r="AR72" i="13"/>
  <c r="AT72" i="13"/>
  <c r="AV72" i="13"/>
  <c r="V73" i="13"/>
  <c r="X73" i="13"/>
  <c r="Z73" i="13"/>
  <c r="AB73" i="13"/>
  <c r="AD73" i="13"/>
  <c r="AF73" i="13"/>
  <c r="AH73" i="13"/>
  <c r="AJ73" i="13"/>
  <c r="AL73" i="13"/>
  <c r="AN73" i="13"/>
  <c r="AP73" i="13"/>
  <c r="AR73" i="13"/>
  <c r="AT73" i="13"/>
  <c r="AV73" i="13"/>
  <c r="AZ16" i="11"/>
  <c r="AZ16" i="8"/>
  <c r="BB26" i="13" l="1"/>
  <c r="AZ72" i="13"/>
  <c r="BB65" i="13"/>
  <c r="BB53" i="13"/>
  <c r="BB41" i="13"/>
  <c r="BB32" i="13"/>
  <c r="BB23" i="13"/>
  <c r="BB67" i="13"/>
  <c r="BB61" i="13"/>
  <c r="BB55" i="13"/>
  <c r="BB49" i="13"/>
  <c r="BB43" i="13"/>
  <c r="BB37" i="13"/>
  <c r="BB47" i="13"/>
  <c r="BB35" i="13"/>
  <c r="BB64" i="13"/>
  <c r="BB59" i="13"/>
  <c r="BB52" i="13"/>
  <c r="BB40" i="13"/>
  <c r="BB28" i="13"/>
  <c r="BB22" i="13"/>
  <c r="AZ73" i="13"/>
  <c r="BB58" i="13"/>
  <c r="BB46" i="13"/>
  <c r="BB34" i="13"/>
  <c r="BB31" i="13"/>
  <c r="BB68" i="13"/>
  <c r="BB62" i="13"/>
  <c r="BB56" i="13"/>
  <c r="BB50" i="13"/>
  <c r="BB44" i="13"/>
  <c r="BB38" i="13"/>
  <c r="BB29" i="13"/>
  <c r="BB25" i="13"/>
  <c r="L47" i="5"/>
  <c r="L44" i="5"/>
  <c r="L41" i="5"/>
  <c r="L47" i="10"/>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X18" i="11" l="1"/>
  <c r="AX19" i="11" s="1"/>
  <c r="AX20" i="11" s="1"/>
  <c r="AW18" i="11"/>
  <c r="AW19" i="11" s="1"/>
  <c r="AW20" i="11" s="1"/>
  <c r="AY18" i="11"/>
  <c r="AY19" i="11" s="1"/>
  <c r="AY20" i="11" s="1"/>
  <c r="AV72" i="1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Z44" i="10"/>
  <c r="AZ31" i="11"/>
  <c r="AZ37" i="11"/>
  <c r="BB37" i="11" s="1"/>
  <c r="AZ38" i="11"/>
  <c r="AZ43" i="11"/>
  <c r="BB43" i="11" s="1"/>
  <c r="AZ46" i="11"/>
  <c r="AZ49" i="11"/>
  <c r="BB49" i="11" s="1"/>
  <c r="AZ55" i="11"/>
  <c r="AZ56" i="11"/>
  <c r="BB56" i="11" s="1"/>
  <c r="AZ61" i="11"/>
  <c r="AZ67" i="11"/>
  <c r="BB67" i="11" s="1"/>
  <c r="AZ32" i="11"/>
  <c r="AZ44" i="11"/>
  <c r="BB44" i="11" s="1"/>
  <c r="AZ50" i="11"/>
  <c r="AZ62" i="11"/>
  <c r="BB62" i="11" s="1"/>
  <c r="AZ28" i="11"/>
  <c r="AZ29" i="11"/>
  <c r="BB29" i="11" s="1"/>
  <c r="AZ34" i="11"/>
  <c r="AZ35" i="11"/>
  <c r="BB35" i="11" s="1"/>
  <c r="AZ40" i="11"/>
  <c r="AZ41" i="11"/>
  <c r="BB41" i="11" s="1"/>
  <c r="AZ47" i="11"/>
  <c r="AZ52" i="11"/>
  <c r="BB52" i="11" s="1"/>
  <c r="AZ53" i="11"/>
  <c r="AZ58" i="11"/>
  <c r="BB58" i="11" s="1"/>
  <c r="AZ59" i="11"/>
  <c r="AZ64" i="11"/>
  <c r="BB64" i="11" s="1"/>
  <c r="AZ65" i="11"/>
  <c r="AV73" i="11"/>
  <c r="AZ26" i="11"/>
  <c r="AZ25" i="11"/>
  <c r="BB25" i="11" s="1"/>
  <c r="AZ22" i="1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BB22" i="11" l="1"/>
  <c r="BB26" i="11"/>
  <c r="BB65" i="11"/>
  <c r="BB59" i="11"/>
  <c r="BB53" i="11"/>
  <c r="BB47" i="11"/>
  <c r="BB40" i="11"/>
  <c r="BB34" i="11"/>
  <c r="BB28" i="11"/>
  <c r="BB50" i="11"/>
  <c r="BB32" i="11"/>
  <c r="BB61" i="11"/>
  <c r="BB55" i="11"/>
  <c r="BB46" i="11"/>
  <c r="BB38" i="11"/>
  <c r="BB31" i="11"/>
  <c r="BB68" i="11"/>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V23" i="8"/>
  <c r="Y23" i="8"/>
  <c r="U23" i="8"/>
  <c r="W23" i="8"/>
  <c r="AZ23" i="8" l="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BB22" i="8" l="1"/>
  <c r="BB23" i="8"/>
  <c r="L45" i="5"/>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<sst xmlns="http://schemas.openxmlformats.org/spreadsheetml/2006/main" count="1796" uniqueCount="255">
  <si>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</si>
  <si>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</si>
  <si>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</si>
  <si>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</si>
  <si>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</si>
  <si>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</si>
  <si>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</si>
  <si>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</si>
  <si>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</si>
  <si>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</si>
  <si>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</si>
  <si>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</si>
  <si>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</si>
  <si>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</si>
  <si>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</si>
  <si>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</si>
  <si>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</si>
  <si>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</si>
  <si>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</si>
  <si>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</si>
  <si>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</si>
  <si>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</si>
  <si>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</si>
  <si>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</si>
  <si>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</si>
  <si>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</si>
  <si>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</si>
  <si>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</si>
  <si>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</si>
  <si>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</si>
  <si>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</si>
  <si>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</si>
  <si>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</si>
  <si>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</si>
  <si>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</si>
  <si>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</si>
  <si>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</si>
  <si>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</si>
  <si>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</si>
  <si>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</si>
  <si>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</si>
  <si>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</si>
  <si>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</si>
  <si>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</si>
  <si>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</si>
  <si>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</si>
  <si>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</si>
  <si>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</si>
  <si>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</si>
  <si>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</si>
  <si>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</si>
  <si>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</si>
  <si>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</si>
  <si>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</si>
  <si>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</si>
  <si>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</si>
  <si>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</si>
  <si>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</si>
  <si>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</si>
  <si>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</si>
  <si>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</si>
  <si>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</si>
  <si>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</si>
  <si>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</si>
  <si>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</si>
  <si>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</si>
  <si>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</si>
  <si>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</si>
  <si>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</si>
  <si>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</si>
  <si>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</si>
  <si>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</si>
  <si>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</si>
  <si>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</si>
  <si>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</si>
  <si>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</si>
  <si>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</si>
  <si>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</si>
  <si>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</si>
  <si>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</si>
  <si>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</si>
  <si>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</si>
  <si>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</si>
  <si>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</si>
  <si>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</si>
  <si>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</si>
  <si>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</si>
  <si>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</si>
  <si>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</si>
  <si>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</si>
  <si>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</si>
  <si>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</si>
  <si>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</si>
  <si>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</si>
  <si>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</si>
  <si>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</si>
  <si>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</si>
  <si>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</si>
  <si>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</si>
  <si>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</si>
  <si>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</si>
  <si>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</si>
  <si>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</si>
  <si>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</si>
  <si>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</si>
  <si>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</si>
  <si>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</si>
  <si>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</si>
  <si>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</si>
  <si>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</si>
  <si>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</si>
  <si>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</si>
  <si>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</si>
  <si>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</si>
  <si>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</si>
  <si>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</si>
  <si>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</si>
  <si>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</si>
  <si>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</si>
  <si>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</si>
  <si>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</si>
  <si>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</si>
  <si>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</si>
  <si>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</si>
  <si>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</si>
  <si>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</si>
  <si>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</si>
  <si>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</si>
  <si>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</si>
  <si>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</si>
  <si>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</si>
  <si>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</si>
  <si>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</si>
  <si>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</si>
  <si>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</si>
  <si>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</si>
  <si>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</si>
  <si>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</si>
  <si>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</si>
  <si>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</si>
  <si>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</si>
  <si>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</si>
  <si>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</si>
  <si>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</si>
  <si>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</si>
  <si>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</si>
  <si>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</si>
  <si>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</si>
  <si>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</si>
  <si>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</si>
  <si>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</si>
  <si>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</si>
  <si>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</si>
  <si>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</si>
  <si>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</si>
  <si>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</si>
  <si>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</si>
  <si>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</si>
  <si>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</si>
  <si>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</si>
  <si>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</si>
  <si>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</si>
  <si>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</si>
  <si>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</si>
  <si>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</si>
  <si>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</si>
  <si>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</si>
  <si>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</si>
  <si>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</si>
  <si>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</si>
  <si>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</si>
  <si>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</si>
  <si>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</si>
  <si>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</si>
  <si>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</si>
  <si>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</si>
  <si>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</si>
  <si>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</si>
  <si>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</si>
  <si>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</si>
  <si>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</si>
  <si>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</si>
  <si>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</si>
  <si>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</si>
  <si>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</si>
  <si>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</si>
  <si>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</si>
  <si>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</si>
  <si>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</si>
  <si>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</si>
  <si>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</si>
  <si>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</si>
  <si>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</si>
  <si>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</si>
  <si>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</si>
  <si>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</si>
  <si>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</si>
  <si>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</si>
  <si>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</si>
  <si>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</si>
  <si>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</si>
  <si>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</si>
  <si>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</si>
  <si>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</si>
  <si>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</si>
  <si>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</si>
  <si>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</si>
  <si>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</si>
  <si>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</si>
  <si>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</si>
  <si>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</si>
  <si>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</si>
  <si>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</si>
  <si>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</si>
  <si>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</si>
  <si>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</si>
  <si>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</si>
  <si>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</si>
  <si>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</si>
  <si>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</si>
  <si>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</si>
  <si>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</si>
  <si>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</si>
  <si>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</si>
  <si>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</si>
  <si>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</si>
  <si>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</si>
  <si>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</si>
  <si>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</si>
  <si>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</si>
  <si>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</si>
  <si>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</si>
  <si>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</si>
  <si>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</si>
  <si>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</si>
  <si>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</si>
  <si>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</si>
  <si>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</si>
  <si>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</si>
  <si>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</si>
  <si>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</si>
  <si>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</si>
  <si>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</si>
  <si>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</si>
  <si>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</si>
  <si>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</si>
  <si>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</si>
  <si>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暦月</t>
  </si>
  <si>
    <t>実績</t>
  </si>
  <si>
    <t>管理栄養士</t>
    <rPh sb="0" eb="2">
      <t>カンリ</t>
    </rPh>
    <rPh sb="2" eb="5">
      <t>エイヨウシ</t>
    </rPh>
    <phoneticPr fontId="2"/>
  </si>
  <si>
    <t>従業者の勤務の体制及び勤務形態一覧表　</t>
    <phoneticPr fontId="2"/>
  </si>
  <si>
    <r>
      <t>　(1) 「４週」・「暦月」のうち、</t>
    </r>
    <r>
      <rPr>
        <b/>
        <sz val="12"/>
        <color rgb="FFFF0000"/>
        <rFont val="HGSｺﾞｼｯｸM"/>
        <family val="3"/>
        <charset val="128"/>
      </rPr>
      <t>「暦月」を選択してください。</t>
    </r>
    <rPh sb="7" eb="8">
      <t>シュウ</t>
    </rPh>
    <rPh sb="11" eb="12">
      <t>レキ</t>
    </rPh>
    <rPh sb="12" eb="13">
      <t>ツキ</t>
    </rPh>
    <rPh sb="19" eb="20">
      <t>コヨミ</t>
    </rPh>
    <rPh sb="20" eb="21">
      <t>ヅキ</t>
    </rPh>
    <rPh sb="23" eb="25">
      <t>センタク</t>
    </rPh>
    <phoneticPr fontId="2"/>
  </si>
  <si>
    <r>
      <t>　(2) 「予定」・「実績」・「予定・実績」のうち、</t>
    </r>
    <r>
      <rPr>
        <b/>
        <sz val="12"/>
        <color rgb="FFFF0000"/>
        <rFont val="HGSｺﾞｼｯｸM"/>
        <family val="3"/>
        <charset val="128"/>
      </rPr>
      <t>「実績」を選択してください。</t>
    </r>
    <rPh sb="6" eb="8">
      <t>ヨテイ</t>
    </rPh>
    <rPh sb="11" eb="13">
      <t>ジッセキ</t>
    </rPh>
    <rPh sb="16" eb="18">
      <t>ヨテイ</t>
    </rPh>
    <rPh sb="19" eb="21">
      <t>ジッセキ</t>
    </rPh>
    <rPh sb="27" eb="29">
      <t>ジッセキ</t>
    </rPh>
    <rPh sb="31" eb="33">
      <t>センタク</t>
    </rPh>
    <phoneticPr fontId="2"/>
  </si>
  <si>
    <t>（介護予防）認知症対応型共同生活介護・（介護予防）共用型認知症対応型通所介護</t>
    <rPh sb="1" eb="3">
      <t>カイゴ</t>
    </rPh>
    <rPh sb="3" eb="5">
      <t>ヨボウ</t>
    </rPh>
    <rPh sb="6" eb="18">
      <t>ニンチショウタイオウガタキョウドウセイカツカイゴ</t>
    </rPh>
    <rPh sb="20" eb="22">
      <t>カイゴ</t>
    </rPh>
    <rPh sb="22" eb="24">
      <t>ヨボウ</t>
    </rPh>
    <rPh sb="25" eb="27">
      <t>キョウヨウ</t>
    </rPh>
    <rPh sb="27" eb="28">
      <t>ガタ</t>
    </rPh>
    <rPh sb="28" eb="31">
      <t>ニンチショウ</t>
    </rPh>
    <rPh sb="31" eb="33">
      <t>タイオウ</t>
    </rPh>
    <rPh sb="33" eb="34">
      <t>ガタ</t>
    </rPh>
    <rPh sb="34" eb="36">
      <t>ツウショ</t>
    </rPh>
    <rPh sb="36" eb="38">
      <t>カイゴ</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</si>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</sst>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22" fillId="3" borderId="67" xfId="0" applyFont="1" applyFill="1" applyBorder="1" applyAlignment="1">
      <alignment horizontal="center"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3" borderId="0" xfId="0" applyFont="1" applyFill="1" applyBorder="1" applyAlignment="1">
      <alignment horizontal="left" vertical="center" indent="1"/>
    </xf>
    <xf numFmtId="0" fontId="17" fillId="3" borderId="8" xfId="0" applyFont="1" applyFill="1" applyBorder="1" applyAlignment="1" applyProtection="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 fillId="0" borderId="80" xfId="0" applyFont="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3" borderId="8" xfId="0" applyFont="1" applyFill="1" applyBorder="1" applyAlignment="1" applyProtection="1">
      <alignment vertical="center" shrinkToFit="1"/>
      <protection locked="0"/>
    </xf>
    <xf numFmtId="0" fontId="19" fillId="3" borderId="28"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7" fillId="3" borderId="37" xfId="0" applyFont="1" applyFill="1" applyBorder="1" applyAlignment="1" applyProtection="1">
      <alignment vertical="center" shrinkToFit="1"/>
      <protection locked="0"/>
    </xf>
    <xf numFmtId="0" fontId="17" fillId="3" borderId="61" xfId="0" applyFont="1" applyFill="1" applyBorder="1" applyAlignment="1" applyProtection="1">
      <alignment vertical="center" shrinkToFit="1"/>
      <protection locked="0"/>
    </xf>
    <xf numFmtId="0" fontId="17" fillId="3" borderId="8" xfId="0" applyFont="1" applyFill="1" applyBorder="1" applyAlignment="1" applyProtection="1">
      <alignment vertical="center" shrinkToFit="1"/>
      <protection locked="0"/>
    </xf>
    <xf numFmtId="0" fontId="17" fillId="3" borderId="9" xfId="0" applyFont="1" applyFill="1" applyBorder="1" applyAlignment="1" applyProtection="1">
      <alignment vertical="center" shrinkToFit="1"/>
      <protection locked="0"/>
    </xf>
    <xf numFmtId="0" fontId="17" fillId="3" borderId="10" xfId="0" applyFont="1" applyFill="1" applyBorder="1" applyAlignment="1" applyProtection="1">
      <alignment vertical="center" shrinkToFit="1"/>
      <protection locked="0"/>
    </xf>
    <xf numFmtId="0" fontId="22" fillId="3" borderId="19" xfId="0" applyFont="1" applyFill="1" applyBorder="1" applyProtection="1">
      <alignment vertical="center"/>
      <protection locked="0"/>
    </xf>
    <xf numFmtId="0" fontId="22" fillId="3" borderId="17" xfId="0" applyFont="1" applyFill="1" applyBorder="1" applyProtection="1">
      <alignment vertical="center"/>
      <protection locked="0"/>
    </xf>
    <xf numFmtId="0" fontId="22" fillId="3" borderId="18" xfId="0" applyFont="1" applyFill="1" applyBorder="1" applyProtection="1">
      <alignment vertical="center"/>
      <protection locked="0"/>
    </xf>
  </cellXfs>
  <cellStyles count="2">
    <cellStyle name="桁区切り" xfId="1" builtinId="6"/>
    <cellStyle name="標準" xfId="0" builtinId="0"/>
  </cellStyles>
  <dxfs count="62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0</xdr:row>
      <xdr:rowOff>12700</xdr:rowOff>
    </xdr:from>
    <xdr:to>
      <xdr:col>5</xdr:col>
      <xdr:colOff>927100</xdr:colOff>
      <xdr:row>1</xdr:row>
      <xdr:rowOff>38100</xdr:rowOff>
    </xdr:to>
    <xdr:sp macro="" textlink="">
      <xdr:nvSpPr>
        <xdr:cNvPr id="2" name="テキスト ボックス 1"/>
        <xdr:cNvSpPr txBox="1"/>
      </xdr:nvSpPr>
      <xdr:spPr>
        <a:xfrm>
          <a:off x="1689100" y="12700"/>
          <a:ext cx="86360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記載例</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304800</xdr:colOff>
      <xdr:row>1</xdr:row>
      <xdr:rowOff>209550</xdr:rowOff>
    </xdr:from>
    <xdr:to>
      <xdr:col>77</xdr:col>
      <xdr:colOff>0</xdr:colOff>
      <xdr:row>14</xdr:row>
      <xdr:rowOff>57150</xdr:rowOff>
    </xdr:to>
    <xdr:sp macro="" textlink="">
      <xdr:nvSpPr>
        <xdr:cNvPr id="2" name="テキスト ボックス 1"/>
        <xdr:cNvSpPr txBox="1"/>
      </xdr:nvSpPr>
      <xdr:spPr>
        <a:xfrm>
          <a:off x="25450800" y="476250"/>
          <a:ext cx="51816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・作成対象年月については、チェックリストにおいて指定した年月を入力してください。</a:t>
          </a:r>
          <a:endParaRPr kumimoji="1" lang="en-US" altLang="ja-JP" sz="1600"/>
        </a:p>
        <a:p>
          <a:r>
            <a:rPr kumimoji="1" lang="ja-JP" altLang="en-US" sz="1600"/>
            <a:t>・（１）は暦月を選択してください</a:t>
          </a:r>
          <a:endParaRPr kumimoji="1" lang="en-US" altLang="ja-JP" sz="1600"/>
        </a:p>
        <a:p>
          <a:r>
            <a:rPr kumimoji="1" lang="ja-JP" altLang="en-US" sz="1600"/>
            <a:t>・（２）は実績を選択してください。</a:t>
          </a:r>
          <a:endParaRPr kumimoji="1" lang="en-US" altLang="ja-JP" sz="1600"/>
        </a:p>
        <a:p>
          <a:r>
            <a:rPr kumimoji="1" lang="ja-JP" altLang="en-US" sz="1600"/>
            <a:t>・記入方法については、記入方法シートをご確認ください。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0</xdr:colOff>
      <xdr:row>2</xdr:row>
      <xdr:rowOff>0</xdr:rowOff>
    </xdr:from>
    <xdr:to>
      <xdr:col>77</xdr:col>
      <xdr:colOff>38100</xdr:colOff>
      <xdr:row>14</xdr:row>
      <xdr:rowOff>114300</xdr:rowOff>
    </xdr:to>
    <xdr:sp macro="" textlink="">
      <xdr:nvSpPr>
        <xdr:cNvPr id="3" name="テキスト ボックス 2"/>
        <xdr:cNvSpPr txBox="1"/>
      </xdr:nvSpPr>
      <xdr:spPr>
        <a:xfrm>
          <a:off x="25488900" y="533400"/>
          <a:ext cx="51816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・作成対象年月については、チェックリストにおいて指定した年月を入力してください。</a:t>
          </a:r>
          <a:endParaRPr kumimoji="1" lang="en-US" altLang="ja-JP" sz="1600"/>
        </a:p>
        <a:p>
          <a:r>
            <a:rPr kumimoji="1" lang="ja-JP" altLang="en-US" sz="1600"/>
            <a:t>・（１）は暦月を選択してください</a:t>
          </a:r>
          <a:endParaRPr kumimoji="1" lang="en-US" altLang="ja-JP" sz="1600"/>
        </a:p>
        <a:p>
          <a:r>
            <a:rPr kumimoji="1" lang="ja-JP" altLang="en-US" sz="1600"/>
            <a:t>・（２）は実績を選択してください。</a:t>
          </a:r>
          <a:endParaRPr kumimoji="1" lang="en-US" altLang="ja-JP" sz="1600"/>
        </a:p>
        <a:p>
          <a:r>
            <a:rPr kumimoji="1" lang="ja-JP" altLang="en-US" sz="1600"/>
            <a:t>・記入方法については、記入方法シートをご確認ください。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0</xdr:colOff>
      <xdr:row>2</xdr:row>
      <xdr:rowOff>0</xdr:rowOff>
    </xdr:from>
    <xdr:to>
      <xdr:col>77</xdr:col>
      <xdr:colOff>38100</xdr:colOff>
      <xdr:row>14</xdr:row>
      <xdr:rowOff>114300</xdr:rowOff>
    </xdr:to>
    <xdr:sp macro="" textlink="">
      <xdr:nvSpPr>
        <xdr:cNvPr id="3" name="テキスト ボックス 2"/>
        <xdr:cNvSpPr txBox="1"/>
      </xdr:nvSpPr>
      <xdr:spPr>
        <a:xfrm>
          <a:off x="25488900" y="533400"/>
          <a:ext cx="51816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・作成対象年月については、チェックリストにおいて指定した年月を入力してください。</a:t>
          </a:r>
          <a:endParaRPr kumimoji="1" lang="en-US" altLang="ja-JP" sz="1600"/>
        </a:p>
        <a:p>
          <a:r>
            <a:rPr kumimoji="1" lang="ja-JP" altLang="en-US" sz="1600"/>
            <a:t>・（１）は暦月を選択してください</a:t>
          </a:r>
          <a:endParaRPr kumimoji="1" lang="en-US" altLang="ja-JP" sz="1600"/>
        </a:p>
        <a:p>
          <a:r>
            <a:rPr kumimoji="1" lang="ja-JP" altLang="en-US" sz="1600"/>
            <a:t>・（２）は実績を選択してください。</a:t>
          </a:r>
          <a:endParaRPr kumimoji="1" lang="en-US" altLang="ja-JP" sz="1600"/>
        </a:p>
        <a:p>
          <a:r>
            <a:rPr kumimoji="1" lang="ja-JP" altLang="en-US" sz="1600"/>
            <a:t>・記入方法については、記入方法シートをご確認ください。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63500</xdr:rowOff>
    </xdr:from>
    <xdr:to>
      <xdr:col>4</xdr:col>
      <xdr:colOff>76200</xdr:colOff>
      <xdr:row>3</xdr:row>
      <xdr:rowOff>57150</xdr:rowOff>
    </xdr:to>
    <xdr:sp macro="" textlink="">
      <xdr:nvSpPr>
        <xdr:cNvPr id="5" name="正方形/長方形 4"/>
        <xdr:cNvSpPr/>
      </xdr:nvSpPr>
      <xdr:spPr>
        <a:xfrm>
          <a:off x="0" y="330200"/>
          <a:ext cx="1466850" cy="527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a:solidFill>
                <a:srgbClr val="FF0000"/>
              </a:solidFill>
              <a:latin typeface="ＭＳ ゴシック" panose="020B0609070205080204" pitchFamily="49" charset="-128"/>
              <a:ea typeface="ＭＳ ゴシック" panose="020B0609070205080204" pitchFamily="49" charset="-128"/>
            </a:rPr>
            <a:t>】</a:t>
          </a:r>
          <a:endParaRPr kumimoji="1" lang="ja-JP" altLang="en-US" sz="1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tabSelected="1" topLeftCell="B1" zoomScale="85" zoomScaleNormal="85" workbookViewId="0">
      <selection activeCell="B1" sqref="B1"/>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196</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242" t="s">
        <v>142</v>
      </c>
      <c r="G4" s="242"/>
      <c r="H4" s="242"/>
      <c r="I4" s="242"/>
      <c r="J4" s="242"/>
      <c r="K4" s="242"/>
    </row>
    <row r="5" spans="2:11" s="96" customFormat="1" ht="20.25" customHeight="1" x14ac:dyDescent="0.4">
      <c r="B5" s="110"/>
      <c r="C5" s="89" t="s">
        <v>143</v>
      </c>
      <c r="D5" s="89"/>
      <c r="F5" s="242"/>
      <c r="G5" s="242"/>
      <c r="H5" s="242"/>
      <c r="I5" s="242"/>
      <c r="J5" s="242"/>
      <c r="K5" s="242"/>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251</v>
      </c>
      <c r="C10" s="90"/>
      <c r="D10" s="89"/>
      <c r="E10" s="89"/>
      <c r="F10" s="89"/>
    </row>
    <row r="11" spans="2:11" s="91" customFormat="1" ht="20.25" customHeight="1" x14ac:dyDescent="0.4">
      <c r="B11" s="89"/>
      <c r="C11" s="90"/>
      <c r="D11" s="89"/>
      <c r="E11" s="89"/>
      <c r="F11" s="89"/>
    </row>
    <row r="12" spans="2:11" s="91" customFormat="1" ht="20.25" customHeight="1" x14ac:dyDescent="0.4">
      <c r="B12" s="89" t="s">
        <v>252</v>
      </c>
      <c r="C12" s="90"/>
      <c r="D12" s="89"/>
    </row>
    <row r="13" spans="2:11" s="91" customFormat="1" ht="20.25" customHeight="1" x14ac:dyDescent="0.4">
      <c r="B13" s="89"/>
      <c r="C13" s="90"/>
      <c r="D13" s="89"/>
    </row>
    <row r="14" spans="2:11" s="91" customFormat="1" ht="20.25" customHeight="1" x14ac:dyDescent="0.4">
      <c r="B14" s="89" t="s">
        <v>187</v>
      </c>
      <c r="C14" s="90"/>
      <c r="D14" s="89"/>
    </row>
    <row r="15" spans="2:11" s="91" customFormat="1" ht="20.25" customHeight="1" x14ac:dyDescent="0.4">
      <c r="B15" s="89"/>
      <c r="C15" s="90"/>
      <c r="D15" s="89"/>
    </row>
    <row r="16" spans="2:11" s="91" customFormat="1" ht="20.25" customHeight="1" x14ac:dyDescent="0.4">
      <c r="B16" s="89" t="s">
        <v>230</v>
      </c>
      <c r="C16" s="90"/>
      <c r="D16" s="89"/>
    </row>
    <row r="17" spans="2:4" s="91" customFormat="1" ht="20.25" customHeight="1" x14ac:dyDescent="0.4">
      <c r="B17" s="89" t="s">
        <v>228</v>
      </c>
      <c r="C17" s="90"/>
      <c r="D17" s="89"/>
    </row>
    <row r="18" spans="2:4" s="91" customFormat="1" ht="20.25" customHeight="1" x14ac:dyDescent="0.4">
      <c r="B18" s="89" t="s">
        <v>229</v>
      </c>
      <c r="C18" s="90"/>
      <c r="D18" s="89"/>
    </row>
    <row r="19" spans="2:4" s="91" customFormat="1" ht="20.25" customHeight="1" x14ac:dyDescent="0.4">
      <c r="B19" s="89"/>
      <c r="C19" s="90"/>
      <c r="D19" s="89"/>
    </row>
    <row r="20" spans="2:4" s="91" customFormat="1" ht="20.25" customHeight="1" x14ac:dyDescent="0.4">
      <c r="B20" s="89" t="s">
        <v>231</v>
      </c>
      <c r="C20" s="90"/>
      <c r="D20" s="89"/>
    </row>
    <row r="21" spans="2:4" s="91" customFormat="1" ht="20.25" customHeight="1" x14ac:dyDescent="0.4">
      <c r="B21" s="89" t="s">
        <v>200</v>
      </c>
      <c r="C21" s="90"/>
      <c r="D21" s="89"/>
    </row>
    <row r="22" spans="2:4" s="91" customFormat="1" ht="20.25" customHeight="1" x14ac:dyDescent="0.4">
      <c r="B22" s="89"/>
      <c r="C22" s="90"/>
      <c r="D22" s="89"/>
    </row>
    <row r="23" spans="2:4" s="91" customFormat="1" ht="20.25" customHeight="1" x14ac:dyDescent="0.4">
      <c r="B23" s="89" t="s">
        <v>232</v>
      </c>
      <c r="C23" s="90"/>
      <c r="D23" s="89"/>
    </row>
    <row r="24" spans="2:4" s="91" customFormat="1" ht="20.25" customHeight="1" x14ac:dyDescent="0.4">
      <c r="B24" s="89"/>
      <c r="C24" s="90"/>
      <c r="D24" s="89"/>
    </row>
    <row r="25" spans="2:4" s="91" customFormat="1" ht="17.25" customHeight="1" x14ac:dyDescent="0.4">
      <c r="B25" s="89" t="s">
        <v>233</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234</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235</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236</v>
      </c>
      <c r="C50" s="89"/>
    </row>
    <row r="51" spans="2:50" s="91" customFormat="1" ht="17.25" customHeight="1" x14ac:dyDescent="0.4">
      <c r="B51" s="89"/>
      <c r="C51" s="89"/>
    </row>
    <row r="52" spans="2:50" s="91" customFormat="1" ht="17.25" customHeight="1" x14ac:dyDescent="0.4">
      <c r="B52" s="89" t="s">
        <v>237</v>
      </c>
      <c r="C52" s="89"/>
    </row>
    <row r="53" spans="2:50" s="91" customFormat="1" ht="17.25" customHeight="1" x14ac:dyDescent="0.4">
      <c r="B53" s="89" t="s">
        <v>188</v>
      </c>
      <c r="C53" s="89"/>
    </row>
    <row r="54" spans="2:50" s="91" customFormat="1" ht="17.25" customHeight="1" x14ac:dyDescent="0.4">
      <c r="B54" s="89"/>
      <c r="C54" s="89"/>
    </row>
    <row r="55" spans="2:50" s="91" customFormat="1" ht="17.25" customHeight="1" x14ac:dyDescent="0.4">
      <c r="B55" s="89" t="s">
        <v>238</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239</v>
      </c>
      <c r="C58" s="89"/>
      <c r="D58" s="89"/>
    </row>
    <row r="59" spans="2:50" s="91" customFormat="1" ht="17.25" customHeight="1" x14ac:dyDescent="0.4">
      <c r="B59" s="89"/>
      <c r="C59" s="89"/>
      <c r="D59" s="89"/>
    </row>
    <row r="60" spans="2:50" s="91" customFormat="1" ht="17.25" customHeight="1" x14ac:dyDescent="0.4">
      <c r="B60" s="96" t="s">
        <v>240</v>
      </c>
      <c r="C60" s="96"/>
      <c r="D60" s="89"/>
    </row>
    <row r="61" spans="2:50" s="91" customFormat="1" ht="17.25" customHeight="1" x14ac:dyDescent="0.4">
      <c r="B61" s="96" t="s">
        <v>117</v>
      </c>
      <c r="C61" s="96"/>
      <c r="D61" s="89"/>
    </row>
    <row r="62" spans="2:50" s="91" customFormat="1" ht="17.25" customHeight="1" x14ac:dyDescent="0.4">
      <c r="B62" s="96" t="s">
        <v>189</v>
      </c>
    </row>
    <row r="63" spans="2:50" s="91" customFormat="1" ht="17.25" customHeight="1" x14ac:dyDescent="0.4">
      <c r="B63" s="96"/>
    </row>
    <row r="64" spans="2:50" s="91" customFormat="1" ht="17.25" customHeight="1" x14ac:dyDescent="0.4">
      <c r="B64" s="91" t="s">
        <v>241</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242</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243</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244</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245</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view="pageBreakPreview" zoomScale="60" zoomScaleNormal="75" workbookViewId="0">
      <selection activeCell="C5" sqref="C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243" t="s">
        <v>34</v>
      </c>
      <c r="G4" s="243"/>
      <c r="H4" s="243"/>
      <c r="I4" s="243"/>
      <c r="J4" s="243"/>
      <c r="K4" s="243"/>
      <c r="L4" s="243"/>
      <c r="N4" s="243" t="s">
        <v>65</v>
      </c>
      <c r="O4" s="243"/>
      <c r="P4" s="243"/>
      <c r="R4" s="243" t="s">
        <v>64</v>
      </c>
      <c r="S4" s="243"/>
      <c r="T4" s="243"/>
      <c r="U4" s="243"/>
      <c r="V4" s="243"/>
      <c r="W4" s="243"/>
      <c r="X4" s="243"/>
      <c r="Z4" s="163" t="s">
        <v>74</v>
      </c>
      <c r="AB4" s="243" t="s">
        <v>170</v>
      </c>
    </row>
    <row r="5" spans="2:28" x14ac:dyDescent="0.4">
      <c r="B5" s="144" t="s">
        <v>20</v>
      </c>
      <c r="C5" s="144" t="s">
        <v>4</v>
      </c>
      <c r="F5" s="144" t="s">
        <v>166</v>
      </c>
      <c r="G5" s="144"/>
      <c r="H5" s="144" t="s">
        <v>167</v>
      </c>
      <c r="J5" s="144" t="s">
        <v>35</v>
      </c>
      <c r="L5" s="144" t="s">
        <v>34</v>
      </c>
      <c r="N5" s="144" t="s">
        <v>168</v>
      </c>
      <c r="P5" s="144" t="s">
        <v>169</v>
      </c>
      <c r="R5" s="144" t="s">
        <v>168</v>
      </c>
      <c r="T5" s="144" t="s">
        <v>169</v>
      </c>
      <c r="V5" s="144" t="s">
        <v>35</v>
      </c>
      <c r="X5" s="144" t="s">
        <v>34</v>
      </c>
      <c r="Z5" s="164" t="s">
        <v>75</v>
      </c>
      <c r="AB5" s="243"/>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c r="O6" s="144" t="s">
        <v>17</v>
      </c>
      <c r="P6" s="152"/>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v>
      </c>
      <c r="O7" s="144" t="s">
        <v>17</v>
      </c>
      <c r="P7" s="155">
        <f>$P$6</f>
        <v>0</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v>
      </c>
      <c r="O8" s="144" t="s">
        <v>17</v>
      </c>
      <c r="P8" s="155">
        <f t="shared" ref="P8:P22" si="4">$P$6</f>
        <v>0</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v>
      </c>
      <c r="O9" s="144" t="s">
        <v>17</v>
      </c>
      <c r="P9" s="155">
        <f t="shared" si="4"/>
        <v>0</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v>
      </c>
      <c r="O10" s="144" t="s">
        <v>17</v>
      </c>
      <c r="P10" s="155">
        <f t="shared" si="4"/>
        <v>0</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v>
      </c>
      <c r="O11" s="144" t="s">
        <v>17</v>
      </c>
      <c r="P11" s="155">
        <f t="shared" si="4"/>
        <v>0</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v>
      </c>
      <c r="O12" s="144" t="s">
        <v>17</v>
      </c>
      <c r="P12" s="155">
        <f t="shared" si="4"/>
        <v>0</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v>
      </c>
      <c r="O13" s="144" t="s">
        <v>17</v>
      </c>
      <c r="P13" s="155">
        <f t="shared" si="4"/>
        <v>0</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v>
      </c>
      <c r="O14" s="144" t="s">
        <v>17</v>
      </c>
      <c r="P14" s="155">
        <f t="shared" si="4"/>
        <v>0</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v>
      </c>
      <c r="O15" s="144" t="s">
        <v>17</v>
      </c>
      <c r="P15" s="155">
        <f t="shared" si="4"/>
        <v>0</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v>
      </c>
      <c r="O16" s="144" t="s">
        <v>17</v>
      </c>
      <c r="P16" s="155">
        <f t="shared" si="4"/>
        <v>0</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v>
      </c>
      <c r="O17" s="144" t="s">
        <v>17</v>
      </c>
      <c r="P17" s="155">
        <f t="shared" si="4"/>
        <v>0</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v>
      </c>
      <c r="O18" s="144" t="s">
        <v>17</v>
      </c>
      <c r="P18" s="155">
        <f t="shared" si="4"/>
        <v>0</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v>
      </c>
      <c r="O19" s="144" t="s">
        <v>17</v>
      </c>
      <c r="P19" s="155">
        <f t="shared" si="4"/>
        <v>0</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v>
      </c>
      <c r="O20" s="144" t="s">
        <v>17</v>
      </c>
      <c r="P20" s="155">
        <f t="shared" si="4"/>
        <v>0</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v>
      </c>
      <c r="O21" s="144" t="s">
        <v>17</v>
      </c>
      <c r="P21" s="155">
        <f t="shared" si="4"/>
        <v>0</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v>
      </c>
      <c r="O22" s="144" t="s">
        <v>17</v>
      </c>
      <c r="P22" s="155">
        <f t="shared" si="4"/>
        <v>0</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v>
      </c>
      <c r="O39" s="144" t="s">
        <v>17</v>
      </c>
      <c r="P39" s="155">
        <f t="shared" ref="P39:P46" si="10">$P$6</f>
        <v>0</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v>
      </c>
      <c r="O40" s="144" t="s">
        <v>17</v>
      </c>
      <c r="P40" s="155">
        <f t="shared" si="10"/>
        <v>0</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171</v>
      </c>
      <c r="W41" s="145" t="s">
        <v>2</v>
      </c>
      <c r="X41" s="157" t="str">
        <f>IF(OR(X39="",X40=""),"",X39+X40)</f>
        <v/>
      </c>
      <c r="Z41" s="157" t="str">
        <f>IF(X41="",L41,IF(OR(L41-X41=0,L41-X41&lt;0),"-",L41-X41))</f>
        <v/>
      </c>
      <c r="AB41" s="165" t="s">
        <v>172</v>
      </c>
    </row>
    <row r="42" spans="2:28" x14ac:dyDescent="0.4">
      <c r="B42" s="150"/>
      <c r="C42" s="167" t="s">
        <v>164</v>
      </c>
      <c r="D42" s="166"/>
      <c r="E42" s="150" t="s">
        <v>16</v>
      </c>
      <c r="F42" s="152"/>
      <c r="G42" s="150" t="s">
        <v>17</v>
      </c>
      <c r="H42" s="152"/>
      <c r="I42" s="153" t="s">
        <v>37</v>
      </c>
      <c r="J42" s="152">
        <v>0</v>
      </c>
      <c r="K42" s="154" t="s">
        <v>2</v>
      </c>
      <c r="L42" s="157" t="str">
        <f t="shared" ref="L42:L43" si="15">IF(OR(F42="",H42=""),"",(H42+IF(F42&gt;H42,1,0)-F42-J42)*24)</f>
        <v/>
      </c>
      <c r="N42" s="155">
        <f t="shared" si="9"/>
        <v>0</v>
      </c>
      <c r="O42" s="144" t="s">
        <v>17</v>
      </c>
      <c r="P42" s="155">
        <f t="shared" si="10"/>
        <v>0</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v>
      </c>
      <c r="O43" s="144" t="s">
        <v>17</v>
      </c>
      <c r="P43" s="155">
        <f t="shared" si="10"/>
        <v>0</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171</v>
      </c>
      <c r="W44" s="145" t="s">
        <v>2</v>
      </c>
      <c r="X44" s="157" t="str">
        <f>IF(OR(X42="",X43=""),"",X42+X43)</f>
        <v/>
      </c>
      <c r="Z44" s="157" t="str">
        <f>IF(X44="",L44,IF(OR(L44-X44=0,L44-X44&lt;0),"-",L44-X44))</f>
        <v/>
      </c>
      <c r="AB44" s="165" t="s">
        <v>173</v>
      </c>
    </row>
    <row r="45" spans="2:28" x14ac:dyDescent="0.4">
      <c r="B45" s="150"/>
      <c r="C45" s="167" t="s">
        <v>165</v>
      </c>
      <c r="D45" s="166"/>
      <c r="E45" s="150" t="s">
        <v>16</v>
      </c>
      <c r="F45" s="152"/>
      <c r="G45" s="150" t="s">
        <v>17</v>
      </c>
      <c r="H45" s="152"/>
      <c r="I45" s="153" t="s">
        <v>37</v>
      </c>
      <c r="J45" s="152">
        <v>0</v>
      </c>
      <c r="K45" s="154" t="s">
        <v>2</v>
      </c>
      <c r="L45" s="157" t="str">
        <f t="shared" ref="L45:L46" si="18">IF(OR(F45="",H45=""),"",(H45+IF(F45&gt;H45,1,0)-F45-J45)*24)</f>
        <v/>
      </c>
      <c r="N45" s="155">
        <f t="shared" si="9"/>
        <v>0</v>
      </c>
      <c r="O45" s="144" t="s">
        <v>17</v>
      </c>
      <c r="P45" s="155">
        <f t="shared" si="10"/>
        <v>0</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v>
      </c>
      <c r="O46" s="144" t="s">
        <v>17</v>
      </c>
      <c r="P46" s="155">
        <f t="shared" si="10"/>
        <v>0</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171</v>
      </c>
      <c r="W47" s="145" t="s">
        <v>2</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C8" sqref="C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243" t="s">
        <v>34</v>
      </c>
      <c r="G4" s="243"/>
      <c r="H4" s="243"/>
      <c r="I4" s="243"/>
      <c r="J4" s="243"/>
      <c r="K4" s="243"/>
      <c r="L4" s="243"/>
      <c r="N4" s="243" t="s">
        <v>65</v>
      </c>
      <c r="O4" s="243"/>
      <c r="P4" s="243"/>
      <c r="R4" s="243" t="s">
        <v>64</v>
      </c>
      <c r="S4" s="243"/>
      <c r="T4" s="243"/>
      <c r="U4" s="243"/>
      <c r="V4" s="243"/>
      <c r="W4" s="243"/>
      <c r="X4" s="243"/>
      <c r="Z4" s="163" t="s">
        <v>74</v>
      </c>
      <c r="AB4" s="243" t="s">
        <v>170</v>
      </c>
    </row>
    <row r="5" spans="2:28" x14ac:dyDescent="0.4">
      <c r="B5" s="144" t="s">
        <v>20</v>
      </c>
      <c r="C5" s="144" t="s">
        <v>4</v>
      </c>
      <c r="F5" s="144" t="s">
        <v>166</v>
      </c>
      <c r="G5" s="144"/>
      <c r="H5" s="144" t="s">
        <v>167</v>
      </c>
      <c r="J5" s="144" t="s">
        <v>35</v>
      </c>
      <c r="L5" s="144" t="s">
        <v>34</v>
      </c>
      <c r="N5" s="144" t="s">
        <v>168</v>
      </c>
      <c r="P5" s="144" t="s">
        <v>169</v>
      </c>
      <c r="R5" s="144" t="s">
        <v>168</v>
      </c>
      <c r="T5" s="144" t="s">
        <v>169</v>
      </c>
      <c r="V5" s="144" t="s">
        <v>35</v>
      </c>
      <c r="X5" s="144" t="s">
        <v>34</v>
      </c>
      <c r="Z5" s="164" t="s">
        <v>75</v>
      </c>
      <c r="AB5" s="243"/>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154</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201</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202</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161</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162</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179</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179</v>
      </c>
      <c r="D41" s="166" t="str">
        <f>C39</f>
        <v>ag</v>
      </c>
      <c r="E41" s="150" t="s">
        <v>16</v>
      </c>
      <c r="F41" s="152" t="s">
        <v>36</v>
      </c>
      <c r="G41" s="150" t="s">
        <v>17</v>
      </c>
      <c r="H41" s="152" t="s">
        <v>36</v>
      </c>
      <c r="I41" s="153" t="s">
        <v>37</v>
      </c>
      <c r="J41" s="152" t="s">
        <v>36</v>
      </c>
      <c r="K41" s="154" t="s">
        <v>2</v>
      </c>
      <c r="L41" s="157">
        <f>IF(OR(L39="",L40=""),"",L39+L40)</f>
        <v>6</v>
      </c>
      <c r="N41" s="155" t="s">
        <v>186</v>
      </c>
      <c r="O41" s="144" t="s">
        <v>17</v>
      </c>
      <c r="P41" s="155" t="s">
        <v>186</v>
      </c>
      <c r="R41" s="158" t="s">
        <v>186</v>
      </c>
      <c r="S41" s="144" t="s">
        <v>17</v>
      </c>
      <c r="T41" s="158" t="s">
        <v>186</v>
      </c>
      <c r="U41" s="156" t="s">
        <v>37</v>
      </c>
      <c r="V41" s="152" t="s">
        <v>171</v>
      </c>
      <c r="W41" s="145" t="s">
        <v>2</v>
      </c>
      <c r="X41" s="157">
        <f>IF(OR(X39="",X40=""),"",X39+X40)</f>
        <v>6</v>
      </c>
      <c r="Z41" s="157" t="str">
        <f>IF(X41="",L41,IF(OR(L41-X41=0,L41-X41&lt;0),"-",L41-X41))</f>
        <v>-</v>
      </c>
      <c r="AB41" s="165" t="s">
        <v>172</v>
      </c>
    </row>
    <row r="42" spans="2:28" x14ac:dyDescent="0.4">
      <c r="B42" s="150"/>
      <c r="C42" s="167" t="s">
        <v>164</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179</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179</v>
      </c>
      <c r="D44" s="166" t="str">
        <f>C42</f>
        <v>ah</v>
      </c>
      <c r="E44" s="150" t="s">
        <v>16</v>
      </c>
      <c r="F44" s="152" t="s">
        <v>36</v>
      </c>
      <c r="G44" s="150" t="s">
        <v>17</v>
      </c>
      <c r="H44" s="152" t="s">
        <v>36</v>
      </c>
      <c r="I44" s="153" t="s">
        <v>37</v>
      </c>
      <c r="J44" s="152" t="s">
        <v>36</v>
      </c>
      <c r="K44" s="154" t="s">
        <v>2</v>
      </c>
      <c r="L44" s="157" t="str">
        <f>IF(OR(L42="",L43=""),"",L42+L43)</f>
        <v/>
      </c>
      <c r="N44" s="155" t="s">
        <v>186</v>
      </c>
      <c r="O44" s="144" t="s">
        <v>17</v>
      </c>
      <c r="P44" s="155" t="s">
        <v>186</v>
      </c>
      <c r="R44" s="158" t="s">
        <v>186</v>
      </c>
      <c r="S44" s="144" t="s">
        <v>17</v>
      </c>
      <c r="T44" s="158" t="s">
        <v>186</v>
      </c>
      <c r="U44" s="156" t="s">
        <v>37</v>
      </c>
      <c r="V44" s="152" t="s">
        <v>171</v>
      </c>
      <c r="W44" s="145" t="s">
        <v>2</v>
      </c>
      <c r="X44" s="157" t="str">
        <f>IF(OR(X42="",X43=""),"",X42+X43)</f>
        <v/>
      </c>
      <c r="Z44" s="157" t="str">
        <f>IF(X44="",L44,IF(OR(L44-X44=0,L44-X44&lt;0),"-",L44-X44))</f>
        <v/>
      </c>
      <c r="AB44" s="165" t="s">
        <v>173</v>
      </c>
    </row>
    <row r="45" spans="2:28" x14ac:dyDescent="0.4">
      <c r="B45" s="150"/>
      <c r="C45" s="167" t="s">
        <v>165</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179</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179</v>
      </c>
      <c r="D47" s="166" t="str">
        <f>C45</f>
        <v>ai</v>
      </c>
      <c r="E47" s="150" t="s">
        <v>16</v>
      </c>
      <c r="F47" s="152" t="s">
        <v>36</v>
      </c>
      <c r="G47" s="150" t="s">
        <v>17</v>
      </c>
      <c r="H47" s="152" t="s">
        <v>36</v>
      </c>
      <c r="I47" s="153" t="s">
        <v>37</v>
      </c>
      <c r="J47" s="152" t="s">
        <v>36</v>
      </c>
      <c r="K47" s="154" t="s">
        <v>2</v>
      </c>
      <c r="L47" s="157" t="str">
        <f>IF(OR(L45="",L46=""),"",L45+L46)</f>
        <v/>
      </c>
      <c r="N47" s="155" t="s">
        <v>186</v>
      </c>
      <c r="O47" s="144" t="s">
        <v>17</v>
      </c>
      <c r="P47" s="155" t="s">
        <v>186</v>
      </c>
      <c r="R47" s="158" t="s">
        <v>186</v>
      </c>
      <c r="S47" s="144" t="s">
        <v>17</v>
      </c>
      <c r="T47" s="158" t="s">
        <v>186</v>
      </c>
      <c r="U47" s="156" t="s">
        <v>37</v>
      </c>
      <c r="V47" s="152" t="s">
        <v>171</v>
      </c>
      <c r="W47" s="145" t="s">
        <v>2</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Q1" zoomScale="50" zoomScaleNormal="55" zoomScaleSheetLayoutView="50" workbookViewId="0">
      <selection activeCell="AK22" sqref="AK2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c r="D1" s="5"/>
      <c r="E1" s="5"/>
      <c r="F1" s="5"/>
      <c r="G1" s="5"/>
      <c r="H1" s="5"/>
      <c r="K1" s="7" t="s">
        <v>0</v>
      </c>
      <c r="N1" s="5"/>
      <c r="O1" s="5"/>
      <c r="P1" s="5"/>
      <c r="Q1" s="5"/>
      <c r="R1" s="5"/>
      <c r="S1" s="5"/>
      <c r="T1" s="5"/>
      <c r="U1" s="5"/>
      <c r="AQ1" s="9" t="s">
        <v>30</v>
      </c>
      <c r="AR1" s="396" t="s">
        <v>192</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3</v>
      </c>
      <c r="AB2" s="398"/>
      <c r="AC2" s="112" t="s">
        <v>28</v>
      </c>
      <c r="AD2" s="399">
        <f>IF(AA2=0,"",YEAR(DATE(2018+AA2,1,1)))</f>
        <v>2021</v>
      </c>
      <c r="AE2" s="399"/>
      <c r="AF2" s="113" t="s">
        <v>29</v>
      </c>
      <c r="AG2" s="113" t="s">
        <v>1</v>
      </c>
      <c r="AH2" s="398">
        <v>7</v>
      </c>
      <c r="AI2" s="398"/>
      <c r="AJ2" s="113" t="s">
        <v>24</v>
      </c>
      <c r="AQ2" s="9" t="s">
        <v>31</v>
      </c>
      <c r="AR2" s="398" t="s">
        <v>197</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247</v>
      </c>
      <c r="BD3" s="389"/>
      <c r="BE3" s="389"/>
      <c r="BF3" s="390"/>
      <c r="BG3" s="9"/>
    </row>
    <row r="4" spans="2:65" s="8" customFormat="1" ht="20.25" customHeight="1" x14ac:dyDescent="0.4">
      <c r="H4" s="7"/>
      <c r="K4" s="7"/>
      <c r="M4" s="9"/>
      <c r="N4" s="9"/>
      <c r="O4" s="9"/>
      <c r="P4" s="9"/>
      <c r="Q4" s="9"/>
      <c r="R4" s="9"/>
      <c r="S4" s="9"/>
      <c r="AA4" s="35"/>
      <c r="AB4" s="35"/>
      <c r="AC4" s="36"/>
      <c r="AD4" s="37"/>
      <c r="AE4" s="36"/>
      <c r="BB4" s="38" t="s">
        <v>149</v>
      </c>
      <c r="BC4" s="388" t="s">
        <v>248</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31</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213</v>
      </c>
      <c r="AR10" s="70"/>
      <c r="AS10" s="70"/>
      <c r="AT10" s="77"/>
      <c r="AU10" s="66"/>
      <c r="AV10" s="78"/>
      <c r="AW10" s="78"/>
      <c r="AX10" s="78"/>
      <c r="AY10" s="66"/>
      <c r="AZ10" s="66"/>
      <c r="BA10" s="67" t="s">
        <v>211</v>
      </c>
      <c r="BB10" s="66"/>
      <c r="BC10" s="391"/>
      <c r="BD10" s="392"/>
      <c r="BE10" s="2" t="s">
        <v>212</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214</v>
      </c>
      <c r="AJ12" s="69"/>
      <c r="AK12" s="77"/>
      <c r="AL12" s="71"/>
      <c r="AM12" s="72"/>
      <c r="AN12" s="66"/>
      <c r="AO12" s="77"/>
      <c r="AP12" s="77"/>
      <c r="AQ12" s="77"/>
      <c r="AR12" s="77"/>
      <c r="AS12" s="73" t="s">
        <v>215</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198</v>
      </c>
      <c r="AP13" s="73"/>
      <c r="AQ13" s="79"/>
      <c r="AR13" s="79"/>
      <c r="AS13" s="73" t="s">
        <v>95</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27" t="s">
        <v>199</v>
      </c>
      <c r="AP14" s="228"/>
      <c r="AQ14" s="228"/>
      <c r="AR14" s="80"/>
      <c r="AS14" s="73" t="s">
        <v>96</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216</v>
      </c>
      <c r="D16" s="349"/>
      <c r="E16" s="366"/>
      <c r="F16" s="183"/>
      <c r="G16" s="186"/>
      <c r="H16" s="369" t="s">
        <v>217</v>
      </c>
      <c r="I16" s="372" t="s">
        <v>218</v>
      </c>
      <c r="J16" s="349"/>
      <c r="K16" s="349"/>
      <c r="L16" s="366"/>
      <c r="M16" s="372" t="s">
        <v>219</v>
      </c>
      <c r="N16" s="349"/>
      <c r="O16" s="366"/>
      <c r="P16" s="372" t="s">
        <v>97</v>
      </c>
      <c r="Q16" s="349"/>
      <c r="R16" s="349"/>
      <c r="S16" s="349"/>
      <c r="T16" s="350"/>
      <c r="U16" s="115"/>
      <c r="V16" s="116"/>
      <c r="W16" s="116"/>
      <c r="X16" s="116"/>
      <c r="Y16" s="116"/>
      <c r="Z16" s="116"/>
      <c r="AA16" s="116"/>
      <c r="AB16" s="116"/>
      <c r="AC16" s="116"/>
      <c r="AD16" s="116"/>
      <c r="AE16" s="116"/>
      <c r="AF16" s="116"/>
      <c r="AG16" s="116"/>
      <c r="AH16" s="116"/>
      <c r="AI16" s="226" t="s">
        <v>220</v>
      </c>
      <c r="AJ16" s="116"/>
      <c r="AK16" s="116"/>
      <c r="AL16" s="116"/>
      <c r="AM16" s="116"/>
      <c r="AN16" s="116" t="s">
        <v>181</v>
      </c>
      <c r="AO16" s="116"/>
      <c r="AP16" s="118"/>
      <c r="AQ16" s="117"/>
      <c r="AR16" s="116" t="s">
        <v>2</v>
      </c>
      <c r="AS16" s="116"/>
      <c r="AT16" s="116"/>
      <c r="AU16" s="116"/>
      <c r="AV16" s="116"/>
      <c r="AW16" s="116"/>
      <c r="AX16" s="116"/>
      <c r="AY16" s="119"/>
      <c r="AZ16" s="375" t="str">
        <f>IF(BC3="計画","(12)1～4週目の勤務時間数合計","(12)1か月の勤務時間数　合計")</f>
        <v>(12)1か月の勤務時間数　合計</v>
      </c>
      <c r="BA16" s="376"/>
      <c r="BB16" s="381" t="s">
        <v>221</v>
      </c>
      <c r="BC16" s="382"/>
      <c r="BD16" s="348" t="s">
        <v>222</v>
      </c>
      <c r="BE16" s="349"/>
      <c r="BF16" s="349"/>
      <c r="BG16" s="349"/>
      <c r="BH16" s="350"/>
    </row>
    <row r="17" spans="2:60" ht="20.25" customHeight="1" x14ac:dyDescent="0.4">
      <c r="B17" s="364"/>
      <c r="C17" s="351"/>
      <c r="D17" s="352"/>
      <c r="E17" s="367"/>
      <c r="F17" s="184"/>
      <c r="G17" s="187"/>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184"/>
      <c r="G18" s="187"/>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f>IF($BC$3="暦月",IF(DAY(DATE($AD$2,$AH$2,31))=31,31,""),"")</f>
        <v>31</v>
      </c>
      <c r="AZ18" s="377"/>
      <c r="BA18" s="378"/>
      <c r="BB18" s="383"/>
      <c r="BC18" s="384"/>
      <c r="BD18" s="351"/>
      <c r="BE18" s="352"/>
      <c r="BF18" s="352"/>
      <c r="BG18" s="352"/>
      <c r="BH18" s="353"/>
    </row>
    <row r="19" spans="2:60" ht="20.25" hidden="1" customHeight="1" x14ac:dyDescent="0.4">
      <c r="B19" s="364"/>
      <c r="C19" s="351"/>
      <c r="D19" s="352"/>
      <c r="E19" s="367"/>
      <c r="F19" s="184"/>
      <c r="G19" s="187"/>
      <c r="H19" s="370"/>
      <c r="I19" s="373"/>
      <c r="J19" s="352"/>
      <c r="K19" s="352"/>
      <c r="L19" s="367"/>
      <c r="M19" s="373"/>
      <c r="N19" s="352"/>
      <c r="O19" s="367"/>
      <c r="P19" s="373"/>
      <c r="Q19" s="352"/>
      <c r="R19" s="352"/>
      <c r="S19" s="352"/>
      <c r="T19" s="35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7</v>
      </c>
      <c r="AZ19" s="377"/>
      <c r="BA19" s="378"/>
      <c r="BB19" s="383"/>
      <c r="BC19" s="384"/>
      <c r="BD19" s="351"/>
      <c r="BE19" s="352"/>
      <c r="BF19" s="352"/>
      <c r="BG19" s="352"/>
      <c r="BH19" s="353"/>
    </row>
    <row r="20" spans="2:60" ht="20.25" customHeight="1" thickBot="1" x14ac:dyDescent="0.45">
      <c r="B20" s="365"/>
      <c r="C20" s="354"/>
      <c r="D20" s="355"/>
      <c r="E20" s="368"/>
      <c r="F20" s="185"/>
      <c r="G20" s="188"/>
      <c r="H20" s="371"/>
      <c r="I20" s="374"/>
      <c r="J20" s="355"/>
      <c r="K20" s="355"/>
      <c r="L20" s="368"/>
      <c r="M20" s="374"/>
      <c r="N20" s="355"/>
      <c r="O20" s="368"/>
      <c r="P20" s="374"/>
      <c r="Q20" s="355"/>
      <c r="R20" s="355"/>
      <c r="S20" s="355"/>
      <c r="T20" s="35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土</v>
      </c>
      <c r="AZ20" s="379"/>
      <c r="BA20" s="380"/>
      <c r="BB20" s="385"/>
      <c r="BC20" s="386"/>
      <c r="BD20" s="354"/>
      <c r="BE20" s="355"/>
      <c r="BF20" s="355"/>
      <c r="BG20" s="355"/>
      <c r="BH20" s="356"/>
    </row>
    <row r="21" spans="2:60" ht="20.25" customHeight="1" x14ac:dyDescent="0.4">
      <c r="B21" s="122"/>
      <c r="C21" s="337" t="s">
        <v>76</v>
      </c>
      <c r="D21" s="338"/>
      <c r="E21" s="339"/>
      <c r="F21" s="181"/>
      <c r="G21" s="182"/>
      <c r="H21" s="340"/>
      <c r="I21" s="341"/>
      <c r="J21" s="342"/>
      <c r="K21" s="342"/>
      <c r="L21" s="343"/>
      <c r="M21" s="344"/>
      <c r="N21" s="345"/>
      <c r="O21" s="346"/>
      <c r="P21" s="51" t="s">
        <v>18</v>
      </c>
      <c r="Q21" s="22"/>
      <c r="R21" s="22"/>
      <c r="S21" s="20"/>
      <c r="T21" s="52"/>
      <c r="U21" s="194"/>
      <c r="V21" s="194"/>
      <c r="W21" s="194"/>
      <c r="X21" s="194"/>
      <c r="Y21" s="194"/>
      <c r="Z21" s="194"/>
      <c r="AA21" s="195"/>
      <c r="AB21" s="196"/>
      <c r="AC21" s="194"/>
      <c r="AD21" s="194"/>
      <c r="AE21" s="194"/>
      <c r="AF21" s="194"/>
      <c r="AG21" s="194"/>
      <c r="AH21" s="195"/>
      <c r="AI21" s="196"/>
      <c r="AJ21" s="194"/>
      <c r="AK21" s="194"/>
      <c r="AL21" s="194"/>
      <c r="AM21" s="194"/>
      <c r="AN21" s="194"/>
      <c r="AO21" s="195"/>
      <c r="AP21" s="196"/>
      <c r="AQ21" s="194"/>
      <c r="AR21" s="194"/>
      <c r="AS21" s="194"/>
      <c r="AT21" s="194"/>
      <c r="AU21" s="194"/>
      <c r="AV21" s="195"/>
      <c r="AW21" s="196"/>
      <c r="AX21" s="194"/>
      <c r="AY21" s="194"/>
      <c r="AZ21" s="347"/>
      <c r="BA21" s="335"/>
      <c r="BB21" s="334"/>
      <c r="BC21" s="335"/>
      <c r="BD21" s="331"/>
      <c r="BE21" s="332"/>
      <c r="BF21" s="332"/>
      <c r="BG21" s="332"/>
      <c r="BH21" s="333"/>
    </row>
    <row r="22" spans="2:60" ht="20.25" customHeight="1" x14ac:dyDescent="0.4">
      <c r="B22" s="125">
        <v>1</v>
      </c>
      <c r="C22" s="293"/>
      <c r="D22" s="294"/>
      <c r="E22" s="295"/>
      <c r="F22" s="178" t="str">
        <f>C21</f>
        <v>管理者</v>
      </c>
      <c r="G22" s="174"/>
      <c r="H22" s="300"/>
      <c r="I22" s="305"/>
      <c r="J22" s="306"/>
      <c r="K22" s="306"/>
      <c r="L22" s="307"/>
      <c r="M22" s="314"/>
      <c r="N22" s="315"/>
      <c r="O22" s="316"/>
      <c r="P22" s="23" t="s">
        <v>72</v>
      </c>
      <c r="Q22" s="24"/>
      <c r="R22" s="24"/>
      <c r="S22" s="19"/>
      <c r="T22" s="53"/>
      <c r="U22" s="197" t="str">
        <f>IF(U21="","",VLOOKUP(U21,'シフト記号表（勤務時間帯）'!$D$6:$X$47,21,FALSE))</f>
        <v/>
      </c>
      <c r="V22" s="198" t="str">
        <f>IF(V21="","",VLOOKUP(V21,'シフト記号表（勤務時間帯）'!$D$6:$X$47,21,FALSE))</f>
        <v/>
      </c>
      <c r="W22" s="198" t="str">
        <f>IF(W21="","",VLOOKUP(W21,'シフト記号表（勤務時間帯）'!$D$6:$X$47,21,FALSE))</f>
        <v/>
      </c>
      <c r="X22" s="198" t="str">
        <f>IF(X21="","",VLOOKUP(X21,'シフト記号表（勤務時間帯）'!$D$6:$X$47,21,FALSE))</f>
        <v/>
      </c>
      <c r="Y22" s="198" t="str">
        <f>IF(Y21="","",VLOOKUP(Y21,'シフト記号表（勤務時間帯）'!$D$6:$X$47,21,FALSE))</f>
        <v/>
      </c>
      <c r="Z22" s="198" t="str">
        <f>IF(Z21="","",VLOOKUP(Z21,'シフト記号表（勤務時間帯）'!$D$6:$X$47,21,FALSE))</f>
        <v/>
      </c>
      <c r="AA22" s="199" t="str">
        <f>IF(AA21="","",VLOOKUP(AA21,'シフト記号表（勤務時間帯）'!$D$6:$X$47,21,FALSE))</f>
        <v/>
      </c>
      <c r="AB22" s="197" t="str">
        <f>IF(AB21="","",VLOOKUP(AB21,'シフト記号表（勤務時間帯）'!$D$6:$X$47,21,FALSE))</f>
        <v/>
      </c>
      <c r="AC22" s="198" t="str">
        <f>IF(AC21="","",VLOOKUP(AC21,'シフト記号表（勤務時間帯）'!$D$6:$X$47,21,FALSE))</f>
        <v/>
      </c>
      <c r="AD22" s="198" t="str">
        <f>IF(AD21="","",VLOOKUP(AD21,'シフト記号表（勤務時間帯）'!$D$6:$X$47,21,FALSE))</f>
        <v/>
      </c>
      <c r="AE22" s="198" t="str">
        <f>IF(AE21="","",VLOOKUP(AE21,'シフト記号表（勤務時間帯）'!$D$6:$X$47,21,FALSE))</f>
        <v/>
      </c>
      <c r="AF22" s="198" t="str">
        <f>IF(AF21="","",VLOOKUP(AF21,'シフト記号表（勤務時間帯）'!$D$6:$X$47,21,FALSE))</f>
        <v/>
      </c>
      <c r="AG22" s="198" t="str">
        <f>IF(AG21="","",VLOOKUP(AG21,'シフト記号表（勤務時間帯）'!$D$6:$X$47,21,FALSE))</f>
        <v/>
      </c>
      <c r="AH22" s="199" t="str">
        <f>IF(AH21="","",VLOOKUP(AH21,'シフト記号表（勤務時間帯）'!$D$6:$X$47,21,FALSE))</f>
        <v/>
      </c>
      <c r="AI22" s="197" t="str">
        <f>IF(AI21="","",VLOOKUP(AI21,'シフト記号表（勤務時間帯）'!$D$6:$X$47,21,FALSE))</f>
        <v/>
      </c>
      <c r="AJ22" s="198" t="str">
        <f>IF(AJ21="","",VLOOKUP(AJ21,'シフト記号表（勤務時間帯）'!$D$6:$X$47,21,FALSE))</f>
        <v/>
      </c>
      <c r="AK22" s="198" t="str">
        <f>IF(AK21="","",VLOOKUP(AK21,'シフト記号表（勤務時間帯）'!$D$6:$X$47,21,FALSE))</f>
        <v/>
      </c>
      <c r="AL22" s="198" t="str">
        <f>IF(AL21="","",VLOOKUP(AL21,'シフト記号表（勤務時間帯）'!$D$6:$X$47,21,FALSE))</f>
        <v/>
      </c>
      <c r="AM22" s="198" t="str">
        <f>IF(AM21="","",VLOOKUP(AM21,'シフト記号表（勤務時間帯）'!$D$6:$X$47,21,FALSE))</f>
        <v/>
      </c>
      <c r="AN22" s="198" t="str">
        <f>IF(AN21="","",VLOOKUP(AN21,'シフト記号表（勤務時間帯）'!$D$6:$X$47,21,FALSE))</f>
        <v/>
      </c>
      <c r="AO22" s="199" t="str">
        <f>IF(AO21="","",VLOOKUP(AO21,'シフト記号表（勤務時間帯）'!$D$6:$X$47,21,FALSE))</f>
        <v/>
      </c>
      <c r="AP22" s="197" t="str">
        <f>IF(AP21="","",VLOOKUP(AP21,'シフト記号表（勤務時間帯）'!$D$6:$X$47,21,FALSE))</f>
        <v/>
      </c>
      <c r="AQ22" s="198" t="str">
        <f>IF(AQ21="","",VLOOKUP(AQ21,'シフト記号表（勤務時間帯）'!$D$6:$X$47,21,FALSE))</f>
        <v/>
      </c>
      <c r="AR22" s="198" t="str">
        <f>IF(AR21="","",VLOOKUP(AR21,'シフト記号表（勤務時間帯）'!$D$6:$X$47,21,FALSE))</f>
        <v/>
      </c>
      <c r="AS22" s="198" t="str">
        <f>IF(AS21="","",VLOOKUP(AS21,'シフト記号表（勤務時間帯）'!$D$6:$X$47,21,FALSE))</f>
        <v/>
      </c>
      <c r="AT22" s="198" t="str">
        <f>IF(AT21="","",VLOOKUP(AT21,'シフト記号表（勤務時間帯）'!$D$6:$X$47,21,FALSE))</f>
        <v/>
      </c>
      <c r="AU22" s="198" t="str">
        <f>IF(AU21="","",VLOOKUP(AU21,'シフト記号表（勤務時間帯）'!$D$6:$X$47,21,FALSE))</f>
        <v/>
      </c>
      <c r="AV22" s="199" t="str">
        <f>IF(AV21="","",VLOOKUP(AV21,'シフト記号表（勤務時間帯）'!$D$6:$X$47,21,FALSE))</f>
        <v/>
      </c>
      <c r="AW22" s="197" t="str">
        <f>IF(AW21="","",VLOOKUP(AW21,'シフト記号表（勤務時間帯）'!$D$6:$X$47,21,FALSE))</f>
        <v/>
      </c>
      <c r="AX22" s="198" t="str">
        <f>IF(AX21="","",VLOOKUP(AX21,'シフト記号表（勤務時間帯）'!$D$6:$X$47,21,FALSE))</f>
        <v/>
      </c>
      <c r="AY22" s="198" t="str">
        <f>IF(AY21="","",VLOOKUP(AY21,'シフト記号表（勤務時間帯）'!$D$6:$X$47,21,FALSE))</f>
        <v/>
      </c>
      <c r="AZ22" s="281">
        <f>IF($BC$3="４週",SUM(U22:AV22),IF($BC$3="暦月",SUM(U22:AY22),""))</f>
        <v>0</v>
      </c>
      <c r="BA22" s="282"/>
      <c r="BB22" s="283">
        <f>IF($BC$3="４週",AZ22/4,IF($BC$3="暦月",(AZ22/($BC$8/7)),""))</f>
        <v>0</v>
      </c>
      <c r="BC22" s="282"/>
      <c r="BD22" s="278"/>
      <c r="BE22" s="279"/>
      <c r="BF22" s="279"/>
      <c r="BG22" s="279"/>
      <c r="BH22" s="280"/>
    </row>
    <row r="23" spans="2:60" ht="20.25" customHeight="1" x14ac:dyDescent="0.4">
      <c r="B23" s="127"/>
      <c r="C23" s="321"/>
      <c r="D23" s="322"/>
      <c r="E23" s="323"/>
      <c r="F23" s="179"/>
      <c r="G23" s="175" t="str">
        <f>C21</f>
        <v>管理者</v>
      </c>
      <c r="H23" s="324"/>
      <c r="I23" s="325"/>
      <c r="J23" s="326"/>
      <c r="K23" s="326"/>
      <c r="L23" s="327"/>
      <c r="M23" s="328"/>
      <c r="N23" s="329"/>
      <c r="O23" s="330"/>
      <c r="P23" s="25" t="s">
        <v>73</v>
      </c>
      <c r="Q23" s="26"/>
      <c r="R23" s="26"/>
      <c r="S23" s="17"/>
      <c r="T23" s="54"/>
      <c r="U23" s="200" t="str">
        <f>IF(U21="","",VLOOKUP(U21,'シフト記号表（勤務時間帯）'!$D$6:$Z$47,23,FALSE))</f>
        <v/>
      </c>
      <c r="V23" s="201" t="str">
        <f>IF(V21="","",VLOOKUP(V21,'シフト記号表（勤務時間帯）'!$D$6:$Z$47,23,FALSE))</f>
        <v/>
      </c>
      <c r="W23" s="201" t="str">
        <f>IF(W21="","",VLOOKUP(W21,'シフト記号表（勤務時間帯）'!$D$6:$Z$47,23,FALSE))</f>
        <v/>
      </c>
      <c r="X23" s="201" t="str">
        <f>IF(X21="","",VLOOKUP(X21,'シフト記号表（勤務時間帯）'!$D$6:$Z$47,23,FALSE))</f>
        <v/>
      </c>
      <c r="Y23" s="201" t="str">
        <f>IF(Y21="","",VLOOKUP(Y21,'シフト記号表（勤務時間帯）'!$D$6:$Z$47,23,FALSE))</f>
        <v/>
      </c>
      <c r="Z23" s="201" t="str">
        <f>IF(Z21="","",VLOOKUP(Z21,'シフト記号表（勤務時間帯）'!$D$6:$Z$47,23,FALSE))</f>
        <v/>
      </c>
      <c r="AA23" s="202" t="str">
        <f>IF(AA21="","",VLOOKUP(AA21,'シフト記号表（勤務時間帯）'!$D$6:$Z$47,23,FALSE))</f>
        <v/>
      </c>
      <c r="AB23" s="200" t="str">
        <f>IF(AB21="","",VLOOKUP(AB21,'シフト記号表（勤務時間帯）'!$D$6:$Z$47,23,FALSE))</f>
        <v/>
      </c>
      <c r="AC23" s="201" t="str">
        <f>IF(AC21="","",VLOOKUP(AC21,'シフト記号表（勤務時間帯）'!$D$6:$Z$47,23,FALSE))</f>
        <v/>
      </c>
      <c r="AD23" s="201" t="str">
        <f>IF(AD21="","",VLOOKUP(AD21,'シフト記号表（勤務時間帯）'!$D$6:$Z$47,23,FALSE))</f>
        <v/>
      </c>
      <c r="AE23" s="201" t="str">
        <f>IF(AE21="","",VLOOKUP(AE21,'シフト記号表（勤務時間帯）'!$D$6:$Z$47,23,FALSE))</f>
        <v/>
      </c>
      <c r="AF23" s="201" t="str">
        <f>IF(AF21="","",VLOOKUP(AF21,'シフト記号表（勤務時間帯）'!$D$6:$Z$47,23,FALSE))</f>
        <v/>
      </c>
      <c r="AG23" s="201" t="str">
        <f>IF(AG21="","",VLOOKUP(AG21,'シフト記号表（勤務時間帯）'!$D$6:$Z$47,23,FALSE))</f>
        <v/>
      </c>
      <c r="AH23" s="202" t="str">
        <f>IF(AH21="","",VLOOKUP(AH21,'シフト記号表（勤務時間帯）'!$D$6:$Z$47,23,FALSE))</f>
        <v/>
      </c>
      <c r="AI23" s="200" t="str">
        <f>IF(AI21="","",VLOOKUP(AI21,'シフト記号表（勤務時間帯）'!$D$6:$Z$47,23,FALSE))</f>
        <v/>
      </c>
      <c r="AJ23" s="201" t="str">
        <f>IF(AJ21="","",VLOOKUP(AJ21,'シフト記号表（勤務時間帯）'!$D$6:$Z$47,23,FALSE))</f>
        <v/>
      </c>
      <c r="AK23" s="201" t="str">
        <f>IF(AK21="","",VLOOKUP(AK21,'シフト記号表（勤務時間帯）'!$D$6:$Z$47,23,FALSE))</f>
        <v/>
      </c>
      <c r="AL23" s="201" t="str">
        <f>IF(AL21="","",VLOOKUP(AL21,'シフト記号表（勤務時間帯）'!$D$6:$Z$47,23,FALSE))</f>
        <v/>
      </c>
      <c r="AM23" s="201" t="str">
        <f>IF(AM21="","",VLOOKUP(AM21,'シフト記号表（勤務時間帯）'!$D$6:$Z$47,23,FALSE))</f>
        <v/>
      </c>
      <c r="AN23" s="201" t="str">
        <f>IF(AN21="","",VLOOKUP(AN21,'シフト記号表（勤務時間帯）'!$D$6:$Z$47,23,FALSE))</f>
        <v/>
      </c>
      <c r="AO23" s="202" t="str">
        <f>IF(AO21="","",VLOOKUP(AO21,'シフト記号表（勤務時間帯）'!$D$6:$Z$47,23,FALSE))</f>
        <v/>
      </c>
      <c r="AP23" s="200" t="str">
        <f>IF(AP21="","",VLOOKUP(AP21,'シフト記号表（勤務時間帯）'!$D$6:$Z$47,23,FALSE))</f>
        <v/>
      </c>
      <c r="AQ23" s="201" t="str">
        <f>IF(AQ21="","",VLOOKUP(AQ21,'シフト記号表（勤務時間帯）'!$D$6:$Z$47,23,FALSE))</f>
        <v/>
      </c>
      <c r="AR23" s="201" t="str">
        <f>IF(AR21="","",VLOOKUP(AR21,'シフト記号表（勤務時間帯）'!$D$6:$Z$47,23,FALSE))</f>
        <v/>
      </c>
      <c r="AS23" s="201" t="str">
        <f>IF(AS21="","",VLOOKUP(AS21,'シフト記号表（勤務時間帯）'!$D$6:$Z$47,23,FALSE))</f>
        <v/>
      </c>
      <c r="AT23" s="201" t="str">
        <f>IF(AT21="","",VLOOKUP(AT21,'シフト記号表（勤務時間帯）'!$D$6:$Z$47,23,FALSE))</f>
        <v/>
      </c>
      <c r="AU23" s="201" t="str">
        <f>IF(AU21="","",VLOOKUP(AU21,'シフト記号表（勤務時間帯）'!$D$6:$Z$47,23,FALSE))</f>
        <v/>
      </c>
      <c r="AV23" s="202" t="str">
        <f>IF(AV21="","",VLOOKUP(AV21,'シフト記号表（勤務時間帯）'!$D$6:$Z$47,23,FALSE))</f>
        <v/>
      </c>
      <c r="AW23" s="200" t="str">
        <f>IF(AW21="","",VLOOKUP(AW21,'シフト記号表（勤務時間帯）'!$D$6:$Z$47,23,FALSE))</f>
        <v/>
      </c>
      <c r="AX23" s="201" t="str">
        <f>IF(AX21="","",VLOOKUP(AX21,'シフト記号表（勤務時間帯）'!$D$6:$Z$47,23,FALSE))</f>
        <v/>
      </c>
      <c r="AY23" s="201" t="str">
        <f>IF(AY21="","",VLOOKUP(AY21,'シフト記号表（勤務時間帯）'!$D$6:$Z$47,23,FALSE))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t="s">
        <v>82</v>
      </c>
      <c r="D24" s="291"/>
      <c r="E24" s="292"/>
      <c r="F24" s="177"/>
      <c r="G24" s="173"/>
      <c r="H24" s="336"/>
      <c r="I24" s="302"/>
      <c r="J24" s="303"/>
      <c r="K24" s="303"/>
      <c r="L24" s="304"/>
      <c r="M24" s="311"/>
      <c r="N24" s="312"/>
      <c r="O24" s="313"/>
      <c r="P24" s="21" t="s">
        <v>18</v>
      </c>
      <c r="Q24" s="27"/>
      <c r="R24" s="27"/>
      <c r="S24" s="15"/>
      <c r="T24" s="55"/>
      <c r="U24" s="203"/>
      <c r="V24" s="204"/>
      <c r="W24" s="204"/>
      <c r="X24" s="204"/>
      <c r="Y24" s="204"/>
      <c r="Z24" s="204"/>
      <c r="AA24" s="205"/>
      <c r="AB24" s="203"/>
      <c r="AC24" s="204"/>
      <c r="AD24" s="204"/>
      <c r="AE24" s="204"/>
      <c r="AF24" s="204"/>
      <c r="AG24" s="204"/>
      <c r="AH24" s="205"/>
      <c r="AI24" s="203"/>
      <c r="AJ24" s="204"/>
      <c r="AK24" s="204"/>
      <c r="AL24" s="204"/>
      <c r="AM24" s="204"/>
      <c r="AN24" s="204"/>
      <c r="AO24" s="205"/>
      <c r="AP24" s="203"/>
      <c r="AQ24" s="204"/>
      <c r="AR24" s="204"/>
      <c r="AS24" s="204"/>
      <c r="AT24" s="204"/>
      <c r="AU24" s="204"/>
      <c r="AV24" s="205"/>
      <c r="AW24" s="203"/>
      <c r="AX24" s="204"/>
      <c r="AY24" s="204"/>
      <c r="AZ24" s="320"/>
      <c r="BA24" s="274"/>
      <c r="BB24" s="273"/>
      <c r="BC24" s="274"/>
      <c r="BD24" s="275"/>
      <c r="BE24" s="276"/>
      <c r="BF24" s="276"/>
      <c r="BG24" s="276"/>
      <c r="BH24" s="277"/>
    </row>
    <row r="25" spans="2:60" ht="20.25" customHeight="1" x14ac:dyDescent="0.4">
      <c r="B25" s="125">
        <f>B22+1</f>
        <v>2</v>
      </c>
      <c r="C25" s="293"/>
      <c r="D25" s="294"/>
      <c r="E25" s="295"/>
      <c r="F25" s="178" t="str">
        <f>C24</f>
        <v>計画作成担当者</v>
      </c>
      <c r="G25" s="174"/>
      <c r="H25" s="300"/>
      <c r="I25" s="305"/>
      <c r="J25" s="306"/>
      <c r="K25" s="306"/>
      <c r="L25" s="307"/>
      <c r="M25" s="314"/>
      <c r="N25" s="315"/>
      <c r="O25" s="316"/>
      <c r="P25" s="23" t="s">
        <v>72</v>
      </c>
      <c r="Q25" s="24"/>
      <c r="R25" s="24"/>
      <c r="S25" s="19"/>
      <c r="T25" s="53"/>
      <c r="U25" s="197" t="str">
        <f>IF(U24="","",VLOOKUP(U24,'シフト記号表（勤務時間帯）'!$D$6:$X$47,21,FALSE))</f>
        <v/>
      </c>
      <c r="V25" s="198" t="str">
        <f>IF(V24="","",VLOOKUP(V24,'シフト記号表（勤務時間帯）'!$D$6:$X$47,21,FALSE))</f>
        <v/>
      </c>
      <c r="W25" s="198" t="str">
        <f>IF(W24="","",VLOOKUP(W24,'シフト記号表（勤務時間帯）'!$D$6:$X$47,21,FALSE))</f>
        <v/>
      </c>
      <c r="X25" s="198" t="str">
        <f>IF(X24="","",VLOOKUP(X24,'シフト記号表（勤務時間帯）'!$D$6:$X$47,21,FALSE))</f>
        <v/>
      </c>
      <c r="Y25" s="198" t="str">
        <f>IF(Y24="","",VLOOKUP(Y24,'シフト記号表（勤務時間帯）'!$D$6:$X$47,21,FALSE))</f>
        <v/>
      </c>
      <c r="Z25" s="198" t="str">
        <f>IF(Z24="","",VLOOKUP(Z24,'シフト記号表（勤務時間帯）'!$D$6:$X$47,21,FALSE))</f>
        <v/>
      </c>
      <c r="AA25" s="199" t="str">
        <f>IF(AA24="","",VLOOKUP(AA24,'シフト記号表（勤務時間帯）'!$D$6:$X$47,21,FALSE))</f>
        <v/>
      </c>
      <c r="AB25" s="197" t="str">
        <f>IF(AB24="","",VLOOKUP(AB24,'シフト記号表（勤務時間帯）'!$D$6:$X$47,21,FALSE))</f>
        <v/>
      </c>
      <c r="AC25" s="198" t="str">
        <f>IF(AC24="","",VLOOKUP(AC24,'シフト記号表（勤務時間帯）'!$D$6:$X$47,21,FALSE))</f>
        <v/>
      </c>
      <c r="AD25" s="198" t="str">
        <f>IF(AD24="","",VLOOKUP(AD24,'シフト記号表（勤務時間帯）'!$D$6:$X$47,21,FALSE))</f>
        <v/>
      </c>
      <c r="AE25" s="198" t="str">
        <f>IF(AE24="","",VLOOKUP(AE24,'シフト記号表（勤務時間帯）'!$D$6:$X$47,21,FALSE))</f>
        <v/>
      </c>
      <c r="AF25" s="198" t="str">
        <f>IF(AF24="","",VLOOKUP(AF24,'シフト記号表（勤務時間帯）'!$D$6:$X$47,21,FALSE))</f>
        <v/>
      </c>
      <c r="AG25" s="198" t="str">
        <f>IF(AG24="","",VLOOKUP(AG24,'シフト記号表（勤務時間帯）'!$D$6:$X$47,21,FALSE))</f>
        <v/>
      </c>
      <c r="AH25" s="199" t="str">
        <f>IF(AH24="","",VLOOKUP(AH24,'シフト記号表（勤務時間帯）'!$D$6:$X$47,21,FALSE))</f>
        <v/>
      </c>
      <c r="AI25" s="197" t="str">
        <f>IF(AI24="","",VLOOKUP(AI24,'シフト記号表（勤務時間帯）'!$D$6:$X$47,21,FALSE))</f>
        <v/>
      </c>
      <c r="AJ25" s="198" t="str">
        <f>IF(AJ24="","",VLOOKUP(AJ24,'シフト記号表（勤務時間帯）'!$D$6:$X$47,21,FALSE))</f>
        <v/>
      </c>
      <c r="AK25" s="198" t="str">
        <f>IF(AK24="","",VLOOKUP(AK24,'シフト記号表（勤務時間帯）'!$D$6:$X$47,21,FALSE))</f>
        <v/>
      </c>
      <c r="AL25" s="198" t="str">
        <f>IF(AL24="","",VLOOKUP(AL24,'シフト記号表（勤務時間帯）'!$D$6:$X$47,21,FALSE))</f>
        <v/>
      </c>
      <c r="AM25" s="198" t="str">
        <f>IF(AM24="","",VLOOKUP(AM24,'シフト記号表（勤務時間帯）'!$D$6:$X$47,21,FALSE))</f>
        <v/>
      </c>
      <c r="AN25" s="198" t="str">
        <f>IF(AN24="","",VLOOKUP(AN24,'シフト記号表（勤務時間帯）'!$D$6:$X$47,21,FALSE))</f>
        <v/>
      </c>
      <c r="AO25" s="199" t="str">
        <f>IF(AO24="","",VLOOKUP(AO24,'シフト記号表（勤務時間帯）'!$D$6:$X$47,21,FALSE))</f>
        <v/>
      </c>
      <c r="AP25" s="197" t="str">
        <f>IF(AP24="","",VLOOKUP(AP24,'シフト記号表（勤務時間帯）'!$D$6:$X$47,21,FALSE))</f>
        <v/>
      </c>
      <c r="AQ25" s="198" t="str">
        <f>IF(AQ24="","",VLOOKUP(AQ24,'シフト記号表（勤務時間帯）'!$D$6:$X$47,21,FALSE))</f>
        <v/>
      </c>
      <c r="AR25" s="198" t="str">
        <f>IF(AR24="","",VLOOKUP(AR24,'シフト記号表（勤務時間帯）'!$D$6:$X$47,21,FALSE))</f>
        <v/>
      </c>
      <c r="AS25" s="198" t="str">
        <f>IF(AS24="","",VLOOKUP(AS24,'シフト記号表（勤務時間帯）'!$D$6:$X$47,21,FALSE))</f>
        <v/>
      </c>
      <c r="AT25" s="198" t="str">
        <f>IF(AT24="","",VLOOKUP(AT24,'シフト記号表（勤務時間帯）'!$D$6:$X$47,21,FALSE))</f>
        <v/>
      </c>
      <c r="AU25" s="198" t="str">
        <f>IF(AU24="","",VLOOKUP(AU24,'シフト記号表（勤務時間帯）'!$D$6:$X$47,21,FALSE))</f>
        <v/>
      </c>
      <c r="AV25" s="199" t="str">
        <f>IF(AV24="","",VLOOKUP(AV24,'シフト記号表（勤務時間帯）'!$D$6:$X$47,21,FALSE))</f>
        <v/>
      </c>
      <c r="AW25" s="197" t="str">
        <f>IF(AW24="","",VLOOKUP(AW24,'シフト記号表（勤務時間帯）'!$D$6:$X$47,21,FALSE))</f>
        <v/>
      </c>
      <c r="AX25" s="198" t="str">
        <f>IF(AX24="","",VLOOKUP(AX24,'シフト記号表（勤務時間帯）'!$D$6:$X$47,21,FALSE))</f>
        <v/>
      </c>
      <c r="AY25" s="198" t="str">
        <f>IF(AY24="","",VLOOKUP(AY24,'シフト記号表（勤務時間帯）'!$D$6:$X$47,21,FALSE))</f>
        <v/>
      </c>
      <c r="AZ25" s="281">
        <f>IF($BC$3="４週",SUM(U25:AV25),IF($BC$3="暦月",SUM(U25:AY25),""))</f>
        <v>0</v>
      </c>
      <c r="BA25" s="282"/>
      <c r="BB25" s="283">
        <f>IF($BC$3="４週",AZ25/4,IF($BC$3="暦月",(AZ25/($BC$8/7)),""))</f>
        <v>0</v>
      </c>
      <c r="BC25" s="282"/>
      <c r="BD25" s="278"/>
      <c r="BE25" s="279"/>
      <c r="BF25" s="279"/>
      <c r="BG25" s="279"/>
      <c r="BH25" s="280"/>
    </row>
    <row r="26" spans="2:60" ht="20.25" customHeight="1" x14ac:dyDescent="0.4">
      <c r="B26" s="127"/>
      <c r="C26" s="321"/>
      <c r="D26" s="322"/>
      <c r="E26" s="323"/>
      <c r="F26" s="179"/>
      <c r="G26" s="175" t="str">
        <f>C24</f>
        <v>計画作成担当者</v>
      </c>
      <c r="H26" s="324"/>
      <c r="I26" s="325"/>
      <c r="J26" s="326"/>
      <c r="K26" s="326"/>
      <c r="L26" s="327"/>
      <c r="M26" s="328"/>
      <c r="N26" s="329"/>
      <c r="O26" s="330"/>
      <c r="P26" s="25" t="s">
        <v>73</v>
      </c>
      <c r="Q26" s="26"/>
      <c r="R26" s="26"/>
      <c r="S26" s="17"/>
      <c r="T26" s="54"/>
      <c r="U26" s="200" t="str">
        <f>IF(U24="","",VLOOKUP(U24,'シフト記号表（勤務時間帯）'!$D$6:$Z$47,23,FALSE))</f>
        <v/>
      </c>
      <c r="V26" s="201" t="str">
        <f>IF(V24="","",VLOOKUP(V24,'シフト記号表（勤務時間帯）'!$D$6:$Z$47,23,FALSE))</f>
        <v/>
      </c>
      <c r="W26" s="201" t="str">
        <f>IF(W24="","",VLOOKUP(W24,'シフト記号表（勤務時間帯）'!$D$6:$Z$47,23,FALSE))</f>
        <v/>
      </c>
      <c r="X26" s="201" t="str">
        <f>IF(X24="","",VLOOKUP(X24,'シフト記号表（勤務時間帯）'!$D$6:$Z$47,23,FALSE))</f>
        <v/>
      </c>
      <c r="Y26" s="201" t="str">
        <f>IF(Y24="","",VLOOKUP(Y24,'シフト記号表（勤務時間帯）'!$D$6:$Z$47,23,FALSE))</f>
        <v/>
      </c>
      <c r="Z26" s="201" t="str">
        <f>IF(Z24="","",VLOOKUP(Z24,'シフト記号表（勤務時間帯）'!$D$6:$Z$47,23,FALSE))</f>
        <v/>
      </c>
      <c r="AA26" s="202" t="str">
        <f>IF(AA24="","",VLOOKUP(AA24,'シフト記号表（勤務時間帯）'!$D$6:$Z$47,23,FALSE))</f>
        <v/>
      </c>
      <c r="AB26" s="200" t="str">
        <f>IF(AB24="","",VLOOKUP(AB24,'シフト記号表（勤務時間帯）'!$D$6:$Z$47,23,FALSE))</f>
        <v/>
      </c>
      <c r="AC26" s="201" t="str">
        <f>IF(AC24="","",VLOOKUP(AC24,'シフト記号表（勤務時間帯）'!$D$6:$Z$47,23,FALSE))</f>
        <v/>
      </c>
      <c r="AD26" s="201" t="str">
        <f>IF(AD24="","",VLOOKUP(AD24,'シフト記号表（勤務時間帯）'!$D$6:$Z$47,23,FALSE))</f>
        <v/>
      </c>
      <c r="AE26" s="201" t="str">
        <f>IF(AE24="","",VLOOKUP(AE24,'シフト記号表（勤務時間帯）'!$D$6:$Z$47,23,FALSE))</f>
        <v/>
      </c>
      <c r="AF26" s="201" t="str">
        <f>IF(AF24="","",VLOOKUP(AF24,'シフト記号表（勤務時間帯）'!$D$6:$Z$47,23,FALSE))</f>
        <v/>
      </c>
      <c r="AG26" s="201" t="str">
        <f>IF(AG24="","",VLOOKUP(AG24,'シフト記号表（勤務時間帯）'!$D$6:$Z$47,23,FALSE))</f>
        <v/>
      </c>
      <c r="AH26" s="202" t="str">
        <f>IF(AH24="","",VLOOKUP(AH24,'シフト記号表（勤務時間帯）'!$D$6:$Z$47,23,FALSE))</f>
        <v/>
      </c>
      <c r="AI26" s="200" t="str">
        <f>IF(AI24="","",VLOOKUP(AI24,'シフト記号表（勤務時間帯）'!$D$6:$Z$47,23,FALSE))</f>
        <v/>
      </c>
      <c r="AJ26" s="201" t="str">
        <f>IF(AJ24="","",VLOOKUP(AJ24,'シフト記号表（勤務時間帯）'!$D$6:$Z$47,23,FALSE))</f>
        <v/>
      </c>
      <c r="AK26" s="201" t="str">
        <f>IF(AK24="","",VLOOKUP(AK24,'シフト記号表（勤務時間帯）'!$D$6:$Z$47,23,FALSE))</f>
        <v/>
      </c>
      <c r="AL26" s="201" t="str">
        <f>IF(AL24="","",VLOOKUP(AL24,'シフト記号表（勤務時間帯）'!$D$6:$Z$47,23,FALSE))</f>
        <v/>
      </c>
      <c r="AM26" s="201" t="str">
        <f>IF(AM24="","",VLOOKUP(AM24,'シフト記号表（勤務時間帯）'!$D$6:$Z$47,23,FALSE))</f>
        <v/>
      </c>
      <c r="AN26" s="201" t="str">
        <f>IF(AN24="","",VLOOKUP(AN24,'シフト記号表（勤務時間帯）'!$D$6:$Z$47,23,FALSE))</f>
        <v/>
      </c>
      <c r="AO26" s="202" t="str">
        <f>IF(AO24="","",VLOOKUP(AO24,'シフト記号表（勤務時間帯）'!$D$6:$Z$47,23,FALSE))</f>
        <v/>
      </c>
      <c r="AP26" s="200" t="str">
        <f>IF(AP24="","",VLOOKUP(AP24,'シフト記号表（勤務時間帯）'!$D$6:$Z$47,23,FALSE))</f>
        <v/>
      </c>
      <c r="AQ26" s="201" t="str">
        <f>IF(AQ24="","",VLOOKUP(AQ24,'シフト記号表（勤務時間帯）'!$D$6:$Z$47,23,FALSE))</f>
        <v/>
      </c>
      <c r="AR26" s="201" t="str">
        <f>IF(AR24="","",VLOOKUP(AR24,'シフト記号表（勤務時間帯）'!$D$6:$Z$47,23,FALSE))</f>
        <v/>
      </c>
      <c r="AS26" s="201" t="str">
        <f>IF(AS24="","",VLOOKUP(AS24,'シフト記号表（勤務時間帯）'!$D$6:$Z$47,23,FALSE))</f>
        <v/>
      </c>
      <c r="AT26" s="201" t="str">
        <f>IF(AT24="","",VLOOKUP(AT24,'シフト記号表（勤務時間帯）'!$D$6:$Z$47,23,FALSE))</f>
        <v/>
      </c>
      <c r="AU26" s="201" t="str">
        <f>IF(AU24="","",VLOOKUP(AU24,'シフト記号表（勤務時間帯）'!$D$6:$Z$47,23,FALSE))</f>
        <v/>
      </c>
      <c r="AV26" s="202" t="str">
        <f>IF(AV24="","",VLOOKUP(AV24,'シフト記号表（勤務時間帯）'!$D$6:$Z$47,23,FALSE))</f>
        <v/>
      </c>
      <c r="AW26" s="200" t="str">
        <f>IF(AW24="","",VLOOKUP(AW24,'シフト記号表（勤務時間帯）'!$D$6:$Z$47,23,FALSE))</f>
        <v/>
      </c>
      <c r="AX26" s="201" t="str">
        <f>IF(AX24="","",VLOOKUP(AX24,'シフト記号表（勤務時間帯）'!$D$6:$Z$47,23,FALSE))</f>
        <v/>
      </c>
      <c r="AY26" s="201" t="str">
        <f>IF(AY24="","",VLOOKUP(AY24,'シフト記号表（勤務時間帯）'!$D$6:$Z$47,23,FALSE))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c r="D27" s="291"/>
      <c r="E27" s="292"/>
      <c r="F27" s="178"/>
      <c r="G27" s="174"/>
      <c r="H27" s="299"/>
      <c r="I27" s="302"/>
      <c r="J27" s="303"/>
      <c r="K27" s="303"/>
      <c r="L27" s="304"/>
      <c r="M27" s="311"/>
      <c r="N27" s="312"/>
      <c r="O27" s="313"/>
      <c r="P27" s="21" t="s">
        <v>18</v>
      </c>
      <c r="Q27" s="27"/>
      <c r="R27" s="27"/>
      <c r="S27" s="15"/>
      <c r="T27" s="55"/>
      <c r="U27" s="203"/>
      <c r="V27" s="204"/>
      <c r="W27" s="204"/>
      <c r="X27" s="204"/>
      <c r="Y27" s="204"/>
      <c r="Z27" s="204"/>
      <c r="AA27" s="205"/>
      <c r="AB27" s="203"/>
      <c r="AC27" s="204"/>
      <c r="AD27" s="204"/>
      <c r="AE27" s="204"/>
      <c r="AF27" s="204"/>
      <c r="AG27" s="204"/>
      <c r="AH27" s="205"/>
      <c r="AI27" s="203"/>
      <c r="AJ27" s="204"/>
      <c r="AK27" s="204"/>
      <c r="AL27" s="204"/>
      <c r="AM27" s="204"/>
      <c r="AN27" s="204"/>
      <c r="AO27" s="205"/>
      <c r="AP27" s="203"/>
      <c r="AQ27" s="204"/>
      <c r="AR27" s="204"/>
      <c r="AS27" s="204"/>
      <c r="AT27" s="204"/>
      <c r="AU27" s="204"/>
      <c r="AV27" s="205"/>
      <c r="AW27" s="203"/>
      <c r="AX27" s="204"/>
      <c r="AY27" s="204"/>
      <c r="AZ27" s="320"/>
      <c r="BA27" s="274"/>
      <c r="BB27" s="273"/>
      <c r="BC27" s="274"/>
      <c r="BD27" s="275"/>
      <c r="BE27" s="276"/>
      <c r="BF27" s="276"/>
      <c r="BG27" s="276"/>
      <c r="BH27" s="277"/>
    </row>
    <row r="28" spans="2:60" ht="20.25" customHeight="1" x14ac:dyDescent="0.4">
      <c r="B28" s="125">
        <f>B25+1</f>
        <v>3</v>
      </c>
      <c r="C28" s="293"/>
      <c r="D28" s="294"/>
      <c r="E28" s="295"/>
      <c r="F28" s="178">
        <f>C27</f>
        <v>0</v>
      </c>
      <c r="G28" s="174"/>
      <c r="H28" s="300"/>
      <c r="I28" s="305"/>
      <c r="J28" s="306"/>
      <c r="K28" s="306"/>
      <c r="L28" s="307"/>
      <c r="M28" s="314"/>
      <c r="N28" s="315"/>
      <c r="O28" s="316"/>
      <c r="P28" s="23" t="s">
        <v>72</v>
      </c>
      <c r="Q28" s="24"/>
      <c r="R28" s="24"/>
      <c r="S28" s="19"/>
      <c r="T28" s="53"/>
      <c r="U28" s="197" t="str">
        <f>IF(U27="","",VLOOKUP(U27,'シフト記号表（勤務時間帯）'!$D$6:$X$47,21,FALSE))</f>
        <v/>
      </c>
      <c r="V28" s="198" t="str">
        <f>IF(V27="","",VLOOKUP(V27,'シフト記号表（勤務時間帯）'!$D$6:$X$47,21,FALSE))</f>
        <v/>
      </c>
      <c r="W28" s="198" t="str">
        <f>IF(W27="","",VLOOKUP(W27,'シフト記号表（勤務時間帯）'!$D$6:$X$47,21,FALSE))</f>
        <v/>
      </c>
      <c r="X28" s="198" t="str">
        <f>IF(X27="","",VLOOKUP(X27,'シフト記号表（勤務時間帯）'!$D$6:$X$47,21,FALSE))</f>
        <v/>
      </c>
      <c r="Y28" s="198" t="str">
        <f>IF(Y27="","",VLOOKUP(Y27,'シフト記号表（勤務時間帯）'!$D$6:$X$47,21,FALSE))</f>
        <v/>
      </c>
      <c r="Z28" s="198" t="str">
        <f>IF(Z27="","",VLOOKUP(Z27,'シフト記号表（勤務時間帯）'!$D$6:$X$47,21,FALSE))</f>
        <v/>
      </c>
      <c r="AA28" s="199" t="str">
        <f>IF(AA27="","",VLOOKUP(AA27,'シフト記号表（勤務時間帯）'!$D$6:$X$47,21,FALSE))</f>
        <v/>
      </c>
      <c r="AB28" s="197" t="str">
        <f>IF(AB27="","",VLOOKUP(AB27,'シフト記号表（勤務時間帯）'!$D$6:$X$47,21,FALSE))</f>
        <v/>
      </c>
      <c r="AC28" s="198" t="str">
        <f>IF(AC27="","",VLOOKUP(AC27,'シフト記号表（勤務時間帯）'!$D$6:$X$47,21,FALSE))</f>
        <v/>
      </c>
      <c r="AD28" s="198" t="str">
        <f>IF(AD27="","",VLOOKUP(AD27,'シフト記号表（勤務時間帯）'!$D$6:$X$47,21,FALSE))</f>
        <v/>
      </c>
      <c r="AE28" s="198" t="str">
        <f>IF(AE27="","",VLOOKUP(AE27,'シフト記号表（勤務時間帯）'!$D$6:$X$47,21,FALSE))</f>
        <v/>
      </c>
      <c r="AF28" s="198" t="str">
        <f>IF(AF27="","",VLOOKUP(AF27,'シフト記号表（勤務時間帯）'!$D$6:$X$47,21,FALSE))</f>
        <v/>
      </c>
      <c r="AG28" s="198" t="str">
        <f>IF(AG27="","",VLOOKUP(AG27,'シフト記号表（勤務時間帯）'!$D$6:$X$47,21,FALSE))</f>
        <v/>
      </c>
      <c r="AH28" s="199" t="str">
        <f>IF(AH27="","",VLOOKUP(AH27,'シフト記号表（勤務時間帯）'!$D$6:$X$47,21,FALSE))</f>
        <v/>
      </c>
      <c r="AI28" s="197" t="str">
        <f>IF(AI27="","",VLOOKUP(AI27,'シフト記号表（勤務時間帯）'!$D$6:$X$47,21,FALSE))</f>
        <v/>
      </c>
      <c r="AJ28" s="198" t="str">
        <f>IF(AJ27="","",VLOOKUP(AJ27,'シフト記号表（勤務時間帯）'!$D$6:$X$47,21,FALSE))</f>
        <v/>
      </c>
      <c r="AK28" s="198" t="str">
        <f>IF(AK27="","",VLOOKUP(AK27,'シフト記号表（勤務時間帯）'!$D$6:$X$47,21,FALSE))</f>
        <v/>
      </c>
      <c r="AL28" s="198" t="str">
        <f>IF(AL27="","",VLOOKUP(AL27,'シフト記号表（勤務時間帯）'!$D$6:$X$47,21,FALSE))</f>
        <v/>
      </c>
      <c r="AM28" s="198" t="str">
        <f>IF(AM27="","",VLOOKUP(AM27,'シフト記号表（勤務時間帯）'!$D$6:$X$47,21,FALSE))</f>
        <v/>
      </c>
      <c r="AN28" s="198" t="str">
        <f>IF(AN27="","",VLOOKUP(AN27,'シフト記号表（勤務時間帯）'!$D$6:$X$47,21,FALSE))</f>
        <v/>
      </c>
      <c r="AO28" s="199" t="str">
        <f>IF(AO27="","",VLOOKUP(AO27,'シフト記号表（勤務時間帯）'!$D$6:$X$47,21,FALSE))</f>
        <v/>
      </c>
      <c r="AP28" s="197" t="str">
        <f>IF(AP27="","",VLOOKUP(AP27,'シフト記号表（勤務時間帯）'!$D$6:$X$47,21,FALSE))</f>
        <v/>
      </c>
      <c r="AQ28" s="198" t="str">
        <f>IF(AQ27="","",VLOOKUP(AQ27,'シフト記号表（勤務時間帯）'!$D$6:$X$47,21,FALSE))</f>
        <v/>
      </c>
      <c r="AR28" s="198" t="str">
        <f>IF(AR27="","",VLOOKUP(AR27,'シフト記号表（勤務時間帯）'!$D$6:$X$47,21,FALSE))</f>
        <v/>
      </c>
      <c r="AS28" s="198" t="str">
        <f>IF(AS27="","",VLOOKUP(AS27,'シフト記号表（勤務時間帯）'!$D$6:$X$47,21,FALSE))</f>
        <v/>
      </c>
      <c r="AT28" s="198" t="str">
        <f>IF(AT27="","",VLOOKUP(AT27,'シフト記号表（勤務時間帯）'!$D$6:$X$47,21,FALSE))</f>
        <v/>
      </c>
      <c r="AU28" s="198" t="str">
        <f>IF(AU27="","",VLOOKUP(AU27,'シフト記号表（勤務時間帯）'!$D$6:$X$47,21,FALSE))</f>
        <v/>
      </c>
      <c r="AV28" s="199" t="str">
        <f>IF(AV27="","",VLOOKUP(AV27,'シフト記号表（勤務時間帯）'!$D$6:$X$47,21,FALSE))</f>
        <v/>
      </c>
      <c r="AW28" s="197" t="str">
        <f>IF(AW27="","",VLOOKUP(AW27,'シフト記号表（勤務時間帯）'!$D$6:$X$47,21,FALSE))</f>
        <v/>
      </c>
      <c r="AX28" s="198" t="str">
        <f>IF(AX27="","",VLOOKUP(AX27,'シフト記号表（勤務時間帯）'!$D$6:$X$47,21,FALSE))</f>
        <v/>
      </c>
      <c r="AY28" s="198" t="str">
        <f>IF(AY27="","",VLOOKUP(AY27,'シフト記号表（勤務時間帯）'!$D$6:$X$47,21,FALSE))</f>
        <v/>
      </c>
      <c r="AZ28" s="281">
        <f>IF($BC$3="４週",SUM(U28:AV28),IF($BC$3="暦月",SUM(U28:AY28),""))</f>
        <v>0</v>
      </c>
      <c r="BA28" s="282"/>
      <c r="BB28" s="283">
        <f>IF($BC$3="４週",AZ28/4,IF($BC$3="暦月",(AZ28/($BC$8/7)),""))</f>
        <v>0</v>
      </c>
      <c r="BC28" s="282"/>
      <c r="BD28" s="278"/>
      <c r="BE28" s="279"/>
      <c r="BF28" s="279"/>
      <c r="BG28" s="279"/>
      <c r="BH28" s="280"/>
    </row>
    <row r="29" spans="2:60" ht="20.25" customHeight="1" x14ac:dyDescent="0.4">
      <c r="B29" s="127"/>
      <c r="C29" s="321"/>
      <c r="D29" s="322"/>
      <c r="E29" s="323"/>
      <c r="F29" s="179"/>
      <c r="G29" s="175">
        <f>C27</f>
        <v>0</v>
      </c>
      <c r="H29" s="324"/>
      <c r="I29" s="325"/>
      <c r="J29" s="326"/>
      <c r="K29" s="326"/>
      <c r="L29" s="327"/>
      <c r="M29" s="328"/>
      <c r="N29" s="329"/>
      <c r="O29" s="330"/>
      <c r="P29" s="25" t="s">
        <v>73</v>
      </c>
      <c r="Q29" s="28"/>
      <c r="R29" s="28"/>
      <c r="S29" s="16"/>
      <c r="T29" s="56"/>
      <c r="U29" s="200" t="str">
        <f>IF(U27="","",VLOOKUP(U27,'シフト記号表（勤務時間帯）'!$D$6:$Z$47,23,FALSE))</f>
        <v/>
      </c>
      <c r="V29" s="201" t="str">
        <f>IF(V27="","",VLOOKUP(V27,'シフト記号表（勤務時間帯）'!$D$6:$Z$47,23,FALSE))</f>
        <v/>
      </c>
      <c r="W29" s="201" t="str">
        <f>IF(W27="","",VLOOKUP(W27,'シフト記号表（勤務時間帯）'!$D$6:$Z$47,23,FALSE))</f>
        <v/>
      </c>
      <c r="X29" s="201" t="str">
        <f>IF(X27="","",VLOOKUP(X27,'シフト記号表（勤務時間帯）'!$D$6:$Z$47,23,FALSE))</f>
        <v/>
      </c>
      <c r="Y29" s="201" t="str">
        <f>IF(Y27="","",VLOOKUP(Y27,'シフト記号表（勤務時間帯）'!$D$6:$Z$47,23,FALSE))</f>
        <v/>
      </c>
      <c r="Z29" s="201" t="str">
        <f>IF(Z27="","",VLOOKUP(Z27,'シフト記号表（勤務時間帯）'!$D$6:$Z$47,23,FALSE))</f>
        <v/>
      </c>
      <c r="AA29" s="202" t="str">
        <f>IF(AA27="","",VLOOKUP(AA27,'シフト記号表（勤務時間帯）'!$D$6:$Z$47,23,FALSE))</f>
        <v/>
      </c>
      <c r="AB29" s="200" t="str">
        <f>IF(AB27="","",VLOOKUP(AB27,'シフト記号表（勤務時間帯）'!$D$6:$Z$47,23,FALSE))</f>
        <v/>
      </c>
      <c r="AC29" s="201" t="str">
        <f>IF(AC27="","",VLOOKUP(AC27,'シフト記号表（勤務時間帯）'!$D$6:$Z$47,23,FALSE))</f>
        <v/>
      </c>
      <c r="AD29" s="201" t="str">
        <f>IF(AD27="","",VLOOKUP(AD27,'シフト記号表（勤務時間帯）'!$D$6:$Z$47,23,FALSE))</f>
        <v/>
      </c>
      <c r="AE29" s="201" t="str">
        <f>IF(AE27="","",VLOOKUP(AE27,'シフト記号表（勤務時間帯）'!$D$6:$Z$47,23,FALSE))</f>
        <v/>
      </c>
      <c r="AF29" s="201" t="str">
        <f>IF(AF27="","",VLOOKUP(AF27,'シフト記号表（勤務時間帯）'!$D$6:$Z$47,23,FALSE))</f>
        <v/>
      </c>
      <c r="AG29" s="201" t="str">
        <f>IF(AG27="","",VLOOKUP(AG27,'シフト記号表（勤務時間帯）'!$D$6:$Z$47,23,FALSE))</f>
        <v/>
      </c>
      <c r="AH29" s="202" t="str">
        <f>IF(AH27="","",VLOOKUP(AH27,'シフト記号表（勤務時間帯）'!$D$6:$Z$47,23,FALSE))</f>
        <v/>
      </c>
      <c r="AI29" s="200" t="str">
        <f>IF(AI27="","",VLOOKUP(AI27,'シフト記号表（勤務時間帯）'!$D$6:$Z$47,23,FALSE))</f>
        <v/>
      </c>
      <c r="AJ29" s="201" t="str">
        <f>IF(AJ27="","",VLOOKUP(AJ27,'シフト記号表（勤務時間帯）'!$D$6:$Z$47,23,FALSE))</f>
        <v/>
      </c>
      <c r="AK29" s="201" t="str">
        <f>IF(AK27="","",VLOOKUP(AK27,'シフト記号表（勤務時間帯）'!$D$6:$Z$47,23,FALSE))</f>
        <v/>
      </c>
      <c r="AL29" s="201" t="str">
        <f>IF(AL27="","",VLOOKUP(AL27,'シフト記号表（勤務時間帯）'!$D$6:$Z$47,23,FALSE))</f>
        <v/>
      </c>
      <c r="AM29" s="201" t="str">
        <f>IF(AM27="","",VLOOKUP(AM27,'シフト記号表（勤務時間帯）'!$D$6:$Z$47,23,FALSE))</f>
        <v/>
      </c>
      <c r="AN29" s="201" t="str">
        <f>IF(AN27="","",VLOOKUP(AN27,'シフト記号表（勤務時間帯）'!$D$6:$Z$47,23,FALSE))</f>
        <v/>
      </c>
      <c r="AO29" s="202" t="str">
        <f>IF(AO27="","",VLOOKUP(AO27,'シフト記号表（勤務時間帯）'!$D$6:$Z$47,23,FALSE))</f>
        <v/>
      </c>
      <c r="AP29" s="200" t="str">
        <f>IF(AP27="","",VLOOKUP(AP27,'シフト記号表（勤務時間帯）'!$D$6:$Z$47,23,FALSE))</f>
        <v/>
      </c>
      <c r="AQ29" s="201" t="str">
        <f>IF(AQ27="","",VLOOKUP(AQ27,'シフト記号表（勤務時間帯）'!$D$6:$Z$47,23,FALSE))</f>
        <v/>
      </c>
      <c r="AR29" s="201" t="str">
        <f>IF(AR27="","",VLOOKUP(AR27,'シフト記号表（勤務時間帯）'!$D$6:$Z$47,23,FALSE))</f>
        <v/>
      </c>
      <c r="AS29" s="201" t="str">
        <f>IF(AS27="","",VLOOKUP(AS27,'シフト記号表（勤務時間帯）'!$D$6:$Z$47,23,FALSE))</f>
        <v/>
      </c>
      <c r="AT29" s="201" t="str">
        <f>IF(AT27="","",VLOOKUP(AT27,'シフト記号表（勤務時間帯）'!$D$6:$Z$47,23,FALSE))</f>
        <v/>
      </c>
      <c r="AU29" s="201" t="str">
        <f>IF(AU27="","",VLOOKUP(AU27,'シフト記号表（勤務時間帯）'!$D$6:$Z$47,23,FALSE))</f>
        <v/>
      </c>
      <c r="AV29" s="202" t="str">
        <f>IF(AV27="","",VLOOKUP(AV27,'シフト記号表（勤務時間帯）'!$D$6:$Z$47,23,FALSE))</f>
        <v/>
      </c>
      <c r="AW29" s="200" t="str">
        <f>IF(AW27="","",VLOOKUP(AW27,'シフト記号表（勤務時間帯）'!$D$6:$Z$47,23,FALSE))</f>
        <v/>
      </c>
      <c r="AX29" s="201" t="str">
        <f>IF(AX27="","",VLOOKUP(AX27,'シフト記号表（勤務時間帯）'!$D$6:$Z$47,23,FALSE))</f>
        <v/>
      </c>
      <c r="AY29" s="201" t="str">
        <f>IF(AY27="","",VLOOKUP(AY27,'シフト記号表（勤務時間帯）'!$D$6:$Z$47,23,FALSE))</f>
        <v/>
      </c>
      <c r="AZ29" s="284">
        <f>IF($BC$3="４週",SUM(U29:AV29),IF($BC$3="暦月",SUM(U29:AY29),""))</f>
        <v>0</v>
      </c>
      <c r="BA29" s="285"/>
      <c r="BB29" s="286">
        <f>IF($BC$3="４週",AZ29/4,IF($BC$3="暦月",(AZ29/($BC$8/7)),""))</f>
        <v>0</v>
      </c>
      <c r="BC29" s="285"/>
      <c r="BD29" s="287"/>
      <c r="BE29" s="288"/>
      <c r="BF29" s="288"/>
      <c r="BG29" s="288"/>
      <c r="BH29" s="289"/>
    </row>
    <row r="30" spans="2:60" ht="20.25" customHeight="1" x14ac:dyDescent="0.4">
      <c r="B30" s="129"/>
      <c r="C30" s="290"/>
      <c r="D30" s="291"/>
      <c r="E30" s="292"/>
      <c r="F30" s="178"/>
      <c r="G30" s="174"/>
      <c r="H30" s="299"/>
      <c r="I30" s="302"/>
      <c r="J30" s="303"/>
      <c r="K30" s="303"/>
      <c r="L30" s="304"/>
      <c r="M30" s="311"/>
      <c r="N30" s="312"/>
      <c r="O30" s="313"/>
      <c r="P30" s="21" t="s">
        <v>18</v>
      </c>
      <c r="Q30" s="27"/>
      <c r="R30" s="27"/>
      <c r="S30" s="15"/>
      <c r="T30" s="55"/>
      <c r="U30" s="203"/>
      <c r="V30" s="204"/>
      <c r="W30" s="204"/>
      <c r="X30" s="204"/>
      <c r="Y30" s="204"/>
      <c r="Z30" s="204"/>
      <c r="AA30" s="205"/>
      <c r="AB30" s="203"/>
      <c r="AC30" s="204"/>
      <c r="AD30" s="204"/>
      <c r="AE30" s="204"/>
      <c r="AF30" s="204"/>
      <c r="AG30" s="204"/>
      <c r="AH30" s="205"/>
      <c r="AI30" s="203"/>
      <c r="AJ30" s="204"/>
      <c r="AK30" s="204"/>
      <c r="AL30" s="204"/>
      <c r="AM30" s="204"/>
      <c r="AN30" s="204"/>
      <c r="AO30" s="205"/>
      <c r="AP30" s="203"/>
      <c r="AQ30" s="204"/>
      <c r="AR30" s="204"/>
      <c r="AS30" s="204"/>
      <c r="AT30" s="204"/>
      <c r="AU30" s="204"/>
      <c r="AV30" s="205"/>
      <c r="AW30" s="203"/>
      <c r="AX30" s="204"/>
      <c r="AY30" s="204"/>
      <c r="AZ30" s="320"/>
      <c r="BA30" s="274"/>
      <c r="BB30" s="273"/>
      <c r="BC30" s="274"/>
      <c r="BD30" s="275"/>
      <c r="BE30" s="276"/>
      <c r="BF30" s="276"/>
      <c r="BG30" s="276"/>
      <c r="BH30" s="277"/>
    </row>
    <row r="31" spans="2:60" ht="20.25" customHeight="1" x14ac:dyDescent="0.4">
      <c r="B31" s="125">
        <f>B28+1</f>
        <v>4</v>
      </c>
      <c r="C31" s="293"/>
      <c r="D31" s="294"/>
      <c r="E31" s="295"/>
      <c r="F31" s="178">
        <f>C30</f>
        <v>0</v>
      </c>
      <c r="G31" s="174"/>
      <c r="H31" s="300"/>
      <c r="I31" s="305"/>
      <c r="J31" s="306"/>
      <c r="K31" s="306"/>
      <c r="L31" s="307"/>
      <c r="M31" s="314"/>
      <c r="N31" s="315"/>
      <c r="O31" s="316"/>
      <c r="P31" s="23" t="s">
        <v>72</v>
      </c>
      <c r="Q31" s="24"/>
      <c r="R31" s="24"/>
      <c r="S31" s="19"/>
      <c r="T31" s="53"/>
      <c r="U31" s="197" t="str">
        <f>IF(U30="","",VLOOKUP(U30,'シフト記号表（勤務時間帯）'!$D$6:$X$47,21,FALSE))</f>
        <v/>
      </c>
      <c r="V31" s="198" t="str">
        <f>IF(V30="","",VLOOKUP(V30,'シフト記号表（勤務時間帯）'!$D$6:$X$47,21,FALSE))</f>
        <v/>
      </c>
      <c r="W31" s="198" t="str">
        <f>IF(W30="","",VLOOKUP(W30,'シフト記号表（勤務時間帯）'!$D$6:$X$47,21,FALSE))</f>
        <v/>
      </c>
      <c r="X31" s="198" t="str">
        <f>IF(X30="","",VLOOKUP(X30,'シフト記号表（勤務時間帯）'!$D$6:$X$47,21,FALSE))</f>
        <v/>
      </c>
      <c r="Y31" s="198" t="str">
        <f>IF(Y30="","",VLOOKUP(Y30,'シフト記号表（勤務時間帯）'!$D$6:$X$47,21,FALSE))</f>
        <v/>
      </c>
      <c r="Z31" s="198" t="str">
        <f>IF(Z30="","",VLOOKUP(Z30,'シフト記号表（勤務時間帯）'!$D$6:$X$47,21,FALSE))</f>
        <v/>
      </c>
      <c r="AA31" s="199" t="str">
        <f>IF(AA30="","",VLOOKUP(AA30,'シフト記号表（勤務時間帯）'!$D$6:$X$47,21,FALSE))</f>
        <v/>
      </c>
      <c r="AB31" s="197" t="str">
        <f>IF(AB30="","",VLOOKUP(AB30,'シフト記号表（勤務時間帯）'!$D$6:$X$47,21,FALSE))</f>
        <v/>
      </c>
      <c r="AC31" s="198" t="str">
        <f>IF(AC30="","",VLOOKUP(AC30,'シフト記号表（勤務時間帯）'!$D$6:$X$47,21,FALSE))</f>
        <v/>
      </c>
      <c r="AD31" s="198" t="str">
        <f>IF(AD30="","",VLOOKUP(AD30,'シフト記号表（勤務時間帯）'!$D$6:$X$47,21,FALSE))</f>
        <v/>
      </c>
      <c r="AE31" s="198" t="str">
        <f>IF(AE30="","",VLOOKUP(AE30,'シフト記号表（勤務時間帯）'!$D$6:$X$47,21,FALSE))</f>
        <v/>
      </c>
      <c r="AF31" s="198" t="str">
        <f>IF(AF30="","",VLOOKUP(AF30,'シフト記号表（勤務時間帯）'!$D$6:$X$47,21,FALSE))</f>
        <v/>
      </c>
      <c r="AG31" s="198" t="str">
        <f>IF(AG30="","",VLOOKUP(AG30,'シフト記号表（勤務時間帯）'!$D$6:$X$47,21,FALSE))</f>
        <v/>
      </c>
      <c r="AH31" s="199" t="str">
        <f>IF(AH30="","",VLOOKUP(AH30,'シフト記号表（勤務時間帯）'!$D$6:$X$47,21,FALSE))</f>
        <v/>
      </c>
      <c r="AI31" s="197" t="str">
        <f>IF(AI30="","",VLOOKUP(AI30,'シフト記号表（勤務時間帯）'!$D$6:$X$47,21,FALSE))</f>
        <v/>
      </c>
      <c r="AJ31" s="198" t="str">
        <f>IF(AJ30="","",VLOOKUP(AJ30,'シフト記号表（勤務時間帯）'!$D$6:$X$47,21,FALSE))</f>
        <v/>
      </c>
      <c r="AK31" s="198" t="str">
        <f>IF(AK30="","",VLOOKUP(AK30,'シフト記号表（勤務時間帯）'!$D$6:$X$47,21,FALSE))</f>
        <v/>
      </c>
      <c r="AL31" s="198" t="str">
        <f>IF(AL30="","",VLOOKUP(AL30,'シフト記号表（勤務時間帯）'!$D$6:$X$47,21,FALSE))</f>
        <v/>
      </c>
      <c r="AM31" s="198" t="str">
        <f>IF(AM30="","",VLOOKUP(AM30,'シフト記号表（勤務時間帯）'!$D$6:$X$47,21,FALSE))</f>
        <v/>
      </c>
      <c r="AN31" s="198" t="str">
        <f>IF(AN30="","",VLOOKUP(AN30,'シフト記号表（勤務時間帯）'!$D$6:$X$47,21,FALSE))</f>
        <v/>
      </c>
      <c r="AO31" s="199" t="str">
        <f>IF(AO30="","",VLOOKUP(AO30,'シフト記号表（勤務時間帯）'!$D$6:$X$47,21,FALSE))</f>
        <v/>
      </c>
      <c r="AP31" s="197" t="str">
        <f>IF(AP30="","",VLOOKUP(AP30,'シフト記号表（勤務時間帯）'!$D$6:$X$47,21,FALSE))</f>
        <v/>
      </c>
      <c r="AQ31" s="198" t="str">
        <f>IF(AQ30="","",VLOOKUP(AQ30,'シフト記号表（勤務時間帯）'!$D$6:$X$47,21,FALSE))</f>
        <v/>
      </c>
      <c r="AR31" s="198" t="str">
        <f>IF(AR30="","",VLOOKUP(AR30,'シフト記号表（勤務時間帯）'!$D$6:$X$47,21,FALSE))</f>
        <v/>
      </c>
      <c r="AS31" s="198" t="str">
        <f>IF(AS30="","",VLOOKUP(AS30,'シフト記号表（勤務時間帯）'!$D$6:$X$47,21,FALSE))</f>
        <v/>
      </c>
      <c r="AT31" s="198" t="str">
        <f>IF(AT30="","",VLOOKUP(AT30,'シフト記号表（勤務時間帯）'!$D$6:$X$47,21,FALSE))</f>
        <v/>
      </c>
      <c r="AU31" s="198" t="str">
        <f>IF(AU30="","",VLOOKUP(AU30,'シフト記号表（勤務時間帯）'!$D$6:$X$47,21,FALSE))</f>
        <v/>
      </c>
      <c r="AV31" s="199" t="str">
        <f>IF(AV30="","",VLOOKUP(AV30,'シフト記号表（勤務時間帯）'!$D$6:$X$47,21,FALSE))</f>
        <v/>
      </c>
      <c r="AW31" s="197" t="str">
        <f>IF(AW30="","",VLOOKUP(AW30,'シフト記号表（勤務時間帯）'!$D$6:$X$47,21,FALSE))</f>
        <v/>
      </c>
      <c r="AX31" s="198" t="str">
        <f>IF(AX30="","",VLOOKUP(AX30,'シフト記号表（勤務時間帯）'!$D$6:$X$47,21,FALSE))</f>
        <v/>
      </c>
      <c r="AY31" s="198" t="str">
        <f>IF(AY30="","",VLOOKUP(AY30,'シフト記号表（勤務時間帯）'!$D$6:$X$47,21,FALSE))</f>
        <v/>
      </c>
      <c r="AZ31" s="281">
        <f>IF($BC$3="４週",SUM(U31:AV31),IF($BC$3="暦月",SUM(U31:AY31),""))</f>
        <v>0</v>
      </c>
      <c r="BA31" s="282"/>
      <c r="BB31" s="283">
        <f>IF($BC$3="４週",AZ31/4,IF($BC$3="暦月",(AZ31/($BC$8/7)),""))</f>
        <v>0</v>
      </c>
      <c r="BC31" s="282"/>
      <c r="BD31" s="278"/>
      <c r="BE31" s="279"/>
      <c r="BF31" s="279"/>
      <c r="BG31" s="279"/>
      <c r="BH31" s="280"/>
    </row>
    <row r="32" spans="2:60" ht="20.25" customHeight="1" x14ac:dyDescent="0.4">
      <c r="B32" s="127"/>
      <c r="C32" s="321"/>
      <c r="D32" s="322"/>
      <c r="E32" s="323"/>
      <c r="F32" s="179"/>
      <c r="G32" s="175">
        <f>C30</f>
        <v>0</v>
      </c>
      <c r="H32" s="324"/>
      <c r="I32" s="325"/>
      <c r="J32" s="326"/>
      <c r="K32" s="326"/>
      <c r="L32" s="327"/>
      <c r="M32" s="328"/>
      <c r="N32" s="329"/>
      <c r="O32" s="330"/>
      <c r="P32" s="25" t="s">
        <v>73</v>
      </c>
      <c r="Q32" s="29"/>
      <c r="R32" s="29"/>
      <c r="S32" s="17"/>
      <c r="T32" s="54"/>
      <c r="U32" s="200" t="str">
        <f>IF(U30="","",VLOOKUP(U30,'シフト記号表（勤務時間帯）'!$D$6:$Z$47,23,FALSE))</f>
        <v/>
      </c>
      <c r="V32" s="201" t="str">
        <f>IF(V30="","",VLOOKUP(V30,'シフト記号表（勤務時間帯）'!$D$6:$Z$47,23,FALSE))</f>
        <v/>
      </c>
      <c r="W32" s="201" t="str">
        <f>IF(W30="","",VLOOKUP(W30,'シフト記号表（勤務時間帯）'!$D$6:$Z$47,23,FALSE))</f>
        <v/>
      </c>
      <c r="X32" s="201" t="str">
        <f>IF(X30="","",VLOOKUP(X30,'シフト記号表（勤務時間帯）'!$D$6:$Z$47,23,FALSE))</f>
        <v/>
      </c>
      <c r="Y32" s="201" t="str">
        <f>IF(Y30="","",VLOOKUP(Y30,'シフト記号表（勤務時間帯）'!$D$6:$Z$47,23,FALSE))</f>
        <v/>
      </c>
      <c r="Z32" s="201" t="str">
        <f>IF(Z30="","",VLOOKUP(Z30,'シフト記号表（勤務時間帯）'!$D$6:$Z$47,23,FALSE))</f>
        <v/>
      </c>
      <c r="AA32" s="202" t="str">
        <f>IF(AA30="","",VLOOKUP(AA30,'シフト記号表（勤務時間帯）'!$D$6:$Z$47,23,FALSE))</f>
        <v/>
      </c>
      <c r="AB32" s="200" t="str">
        <f>IF(AB30="","",VLOOKUP(AB30,'シフト記号表（勤務時間帯）'!$D$6:$Z$47,23,FALSE))</f>
        <v/>
      </c>
      <c r="AC32" s="201" t="str">
        <f>IF(AC30="","",VLOOKUP(AC30,'シフト記号表（勤務時間帯）'!$D$6:$Z$47,23,FALSE))</f>
        <v/>
      </c>
      <c r="AD32" s="201" t="str">
        <f>IF(AD30="","",VLOOKUP(AD30,'シフト記号表（勤務時間帯）'!$D$6:$Z$47,23,FALSE))</f>
        <v/>
      </c>
      <c r="AE32" s="201" t="str">
        <f>IF(AE30="","",VLOOKUP(AE30,'シフト記号表（勤務時間帯）'!$D$6:$Z$47,23,FALSE))</f>
        <v/>
      </c>
      <c r="AF32" s="201" t="str">
        <f>IF(AF30="","",VLOOKUP(AF30,'シフト記号表（勤務時間帯）'!$D$6:$Z$47,23,FALSE))</f>
        <v/>
      </c>
      <c r="AG32" s="201" t="str">
        <f>IF(AG30="","",VLOOKUP(AG30,'シフト記号表（勤務時間帯）'!$D$6:$Z$47,23,FALSE))</f>
        <v/>
      </c>
      <c r="AH32" s="202" t="str">
        <f>IF(AH30="","",VLOOKUP(AH30,'シフト記号表（勤務時間帯）'!$D$6:$Z$47,23,FALSE))</f>
        <v/>
      </c>
      <c r="AI32" s="200" t="str">
        <f>IF(AI30="","",VLOOKUP(AI30,'シフト記号表（勤務時間帯）'!$D$6:$Z$47,23,FALSE))</f>
        <v/>
      </c>
      <c r="AJ32" s="201" t="str">
        <f>IF(AJ30="","",VLOOKUP(AJ30,'シフト記号表（勤務時間帯）'!$D$6:$Z$47,23,FALSE))</f>
        <v/>
      </c>
      <c r="AK32" s="201" t="str">
        <f>IF(AK30="","",VLOOKUP(AK30,'シフト記号表（勤務時間帯）'!$D$6:$Z$47,23,FALSE))</f>
        <v/>
      </c>
      <c r="AL32" s="201" t="str">
        <f>IF(AL30="","",VLOOKUP(AL30,'シフト記号表（勤務時間帯）'!$D$6:$Z$47,23,FALSE))</f>
        <v/>
      </c>
      <c r="AM32" s="201" t="str">
        <f>IF(AM30="","",VLOOKUP(AM30,'シフト記号表（勤務時間帯）'!$D$6:$Z$47,23,FALSE))</f>
        <v/>
      </c>
      <c r="AN32" s="201" t="str">
        <f>IF(AN30="","",VLOOKUP(AN30,'シフト記号表（勤務時間帯）'!$D$6:$Z$47,23,FALSE))</f>
        <v/>
      </c>
      <c r="AO32" s="202" t="str">
        <f>IF(AO30="","",VLOOKUP(AO30,'シフト記号表（勤務時間帯）'!$D$6:$Z$47,23,FALSE))</f>
        <v/>
      </c>
      <c r="AP32" s="200" t="str">
        <f>IF(AP30="","",VLOOKUP(AP30,'シフト記号表（勤務時間帯）'!$D$6:$Z$47,23,FALSE))</f>
        <v/>
      </c>
      <c r="AQ32" s="201" t="str">
        <f>IF(AQ30="","",VLOOKUP(AQ30,'シフト記号表（勤務時間帯）'!$D$6:$Z$47,23,FALSE))</f>
        <v/>
      </c>
      <c r="AR32" s="201" t="str">
        <f>IF(AR30="","",VLOOKUP(AR30,'シフト記号表（勤務時間帯）'!$D$6:$Z$47,23,FALSE))</f>
        <v/>
      </c>
      <c r="AS32" s="201" t="str">
        <f>IF(AS30="","",VLOOKUP(AS30,'シフト記号表（勤務時間帯）'!$D$6:$Z$47,23,FALSE))</f>
        <v/>
      </c>
      <c r="AT32" s="201" t="str">
        <f>IF(AT30="","",VLOOKUP(AT30,'シフト記号表（勤務時間帯）'!$D$6:$Z$47,23,FALSE))</f>
        <v/>
      </c>
      <c r="AU32" s="201" t="str">
        <f>IF(AU30="","",VLOOKUP(AU30,'シフト記号表（勤務時間帯）'!$D$6:$Z$47,23,FALSE))</f>
        <v/>
      </c>
      <c r="AV32" s="202" t="str">
        <f>IF(AV30="","",VLOOKUP(AV30,'シフト記号表（勤務時間帯）'!$D$6:$Z$47,23,FALSE))</f>
        <v/>
      </c>
      <c r="AW32" s="200" t="str">
        <f>IF(AW30="","",VLOOKUP(AW30,'シフト記号表（勤務時間帯）'!$D$6:$Z$47,23,FALSE))</f>
        <v/>
      </c>
      <c r="AX32" s="201" t="str">
        <f>IF(AX30="","",VLOOKUP(AX30,'シフト記号表（勤務時間帯）'!$D$6:$Z$47,23,FALSE))</f>
        <v/>
      </c>
      <c r="AY32" s="201" t="str">
        <f>IF(AY30="","",VLOOKUP(AY30,'シフト記号表（勤務時間帯）'!$D$6:$Z$47,23,FALSE))</f>
        <v/>
      </c>
      <c r="AZ32" s="284">
        <f>IF($BC$3="４週",SUM(U32:AV32),IF($BC$3="暦月",SUM(U32:AY32),""))</f>
        <v>0</v>
      </c>
      <c r="BA32" s="285"/>
      <c r="BB32" s="286">
        <f>IF($BC$3="４週",AZ32/4,IF($BC$3="暦月",(AZ32/($BC$8/7)),""))</f>
        <v>0</v>
      </c>
      <c r="BC32" s="285"/>
      <c r="BD32" s="287"/>
      <c r="BE32" s="288"/>
      <c r="BF32" s="288"/>
      <c r="BG32" s="288"/>
      <c r="BH32" s="289"/>
    </row>
    <row r="33" spans="2:60" ht="20.25" customHeight="1" x14ac:dyDescent="0.4">
      <c r="B33" s="129"/>
      <c r="C33" s="290"/>
      <c r="D33" s="291"/>
      <c r="E33" s="292"/>
      <c r="F33" s="178"/>
      <c r="G33" s="174"/>
      <c r="H33" s="299"/>
      <c r="I33" s="302"/>
      <c r="J33" s="303"/>
      <c r="K33" s="303"/>
      <c r="L33" s="304"/>
      <c r="M33" s="311"/>
      <c r="N33" s="312"/>
      <c r="O33" s="313"/>
      <c r="P33" s="21" t="s">
        <v>18</v>
      </c>
      <c r="Q33" s="27"/>
      <c r="R33" s="27"/>
      <c r="S33" s="15"/>
      <c r="T33" s="55"/>
      <c r="U33" s="203"/>
      <c r="V33" s="204"/>
      <c r="W33" s="204"/>
      <c r="X33" s="204"/>
      <c r="Y33" s="204"/>
      <c r="Z33" s="204"/>
      <c r="AA33" s="205"/>
      <c r="AB33" s="203"/>
      <c r="AC33" s="204"/>
      <c r="AD33" s="204"/>
      <c r="AE33" s="204"/>
      <c r="AF33" s="204"/>
      <c r="AG33" s="204"/>
      <c r="AH33" s="205"/>
      <c r="AI33" s="203"/>
      <c r="AJ33" s="204"/>
      <c r="AK33" s="204"/>
      <c r="AL33" s="204"/>
      <c r="AM33" s="204"/>
      <c r="AN33" s="204"/>
      <c r="AO33" s="205"/>
      <c r="AP33" s="203"/>
      <c r="AQ33" s="204"/>
      <c r="AR33" s="204"/>
      <c r="AS33" s="204"/>
      <c r="AT33" s="204"/>
      <c r="AU33" s="204"/>
      <c r="AV33" s="205"/>
      <c r="AW33" s="203"/>
      <c r="AX33" s="204"/>
      <c r="AY33" s="204"/>
      <c r="AZ33" s="320"/>
      <c r="BA33" s="274"/>
      <c r="BB33" s="273"/>
      <c r="BC33" s="274"/>
      <c r="BD33" s="275"/>
      <c r="BE33" s="276"/>
      <c r="BF33" s="276"/>
      <c r="BG33" s="276"/>
      <c r="BH33" s="277"/>
    </row>
    <row r="34" spans="2:60" ht="20.25" customHeight="1" x14ac:dyDescent="0.4">
      <c r="B34" s="125">
        <f>B31+1</f>
        <v>5</v>
      </c>
      <c r="C34" s="293"/>
      <c r="D34" s="294"/>
      <c r="E34" s="295"/>
      <c r="F34" s="178">
        <f>C33</f>
        <v>0</v>
      </c>
      <c r="G34" s="174"/>
      <c r="H34" s="300"/>
      <c r="I34" s="305"/>
      <c r="J34" s="306"/>
      <c r="K34" s="306"/>
      <c r="L34" s="307"/>
      <c r="M34" s="314"/>
      <c r="N34" s="315"/>
      <c r="O34" s="316"/>
      <c r="P34" s="23" t="s">
        <v>72</v>
      </c>
      <c r="Q34" s="24"/>
      <c r="R34" s="24"/>
      <c r="S34" s="19"/>
      <c r="T34" s="53"/>
      <c r="U34" s="197" t="str">
        <f>IF(U33="","",VLOOKUP(U33,'シフト記号表（勤務時間帯）'!$D$6:$X$47,21,FALSE))</f>
        <v/>
      </c>
      <c r="V34" s="198" t="str">
        <f>IF(V33="","",VLOOKUP(V33,'シフト記号表（勤務時間帯）'!$D$6:$X$47,21,FALSE))</f>
        <v/>
      </c>
      <c r="W34" s="198" t="str">
        <f>IF(W33="","",VLOOKUP(W33,'シフト記号表（勤務時間帯）'!$D$6:$X$47,21,FALSE))</f>
        <v/>
      </c>
      <c r="X34" s="198" t="str">
        <f>IF(X33="","",VLOOKUP(X33,'シフト記号表（勤務時間帯）'!$D$6:$X$47,21,FALSE))</f>
        <v/>
      </c>
      <c r="Y34" s="198" t="str">
        <f>IF(Y33="","",VLOOKUP(Y33,'シフト記号表（勤務時間帯）'!$D$6:$X$47,21,FALSE))</f>
        <v/>
      </c>
      <c r="Z34" s="198" t="str">
        <f>IF(Z33="","",VLOOKUP(Z33,'シフト記号表（勤務時間帯）'!$D$6:$X$47,21,FALSE))</f>
        <v/>
      </c>
      <c r="AA34" s="199" t="str">
        <f>IF(AA33="","",VLOOKUP(AA33,'シフト記号表（勤務時間帯）'!$D$6:$X$47,21,FALSE))</f>
        <v/>
      </c>
      <c r="AB34" s="197" t="str">
        <f>IF(AB33="","",VLOOKUP(AB33,'シフト記号表（勤務時間帯）'!$D$6:$X$47,21,FALSE))</f>
        <v/>
      </c>
      <c r="AC34" s="198" t="str">
        <f>IF(AC33="","",VLOOKUP(AC33,'シフト記号表（勤務時間帯）'!$D$6:$X$47,21,FALSE))</f>
        <v/>
      </c>
      <c r="AD34" s="198" t="str">
        <f>IF(AD33="","",VLOOKUP(AD33,'シフト記号表（勤務時間帯）'!$D$6:$X$47,21,FALSE))</f>
        <v/>
      </c>
      <c r="AE34" s="198" t="str">
        <f>IF(AE33="","",VLOOKUP(AE33,'シフト記号表（勤務時間帯）'!$D$6:$X$47,21,FALSE))</f>
        <v/>
      </c>
      <c r="AF34" s="198" t="str">
        <f>IF(AF33="","",VLOOKUP(AF33,'シフト記号表（勤務時間帯）'!$D$6:$X$47,21,FALSE))</f>
        <v/>
      </c>
      <c r="AG34" s="198" t="str">
        <f>IF(AG33="","",VLOOKUP(AG33,'シフト記号表（勤務時間帯）'!$D$6:$X$47,21,FALSE))</f>
        <v/>
      </c>
      <c r="AH34" s="199" t="str">
        <f>IF(AH33="","",VLOOKUP(AH33,'シフト記号表（勤務時間帯）'!$D$6:$X$47,21,FALSE))</f>
        <v/>
      </c>
      <c r="AI34" s="197" t="str">
        <f>IF(AI33="","",VLOOKUP(AI33,'シフト記号表（勤務時間帯）'!$D$6:$X$47,21,FALSE))</f>
        <v/>
      </c>
      <c r="AJ34" s="198" t="str">
        <f>IF(AJ33="","",VLOOKUP(AJ33,'シフト記号表（勤務時間帯）'!$D$6:$X$47,21,FALSE))</f>
        <v/>
      </c>
      <c r="AK34" s="198" t="str">
        <f>IF(AK33="","",VLOOKUP(AK33,'シフト記号表（勤務時間帯）'!$D$6:$X$47,21,FALSE))</f>
        <v/>
      </c>
      <c r="AL34" s="198" t="str">
        <f>IF(AL33="","",VLOOKUP(AL33,'シフト記号表（勤務時間帯）'!$D$6:$X$47,21,FALSE))</f>
        <v/>
      </c>
      <c r="AM34" s="198" t="str">
        <f>IF(AM33="","",VLOOKUP(AM33,'シフト記号表（勤務時間帯）'!$D$6:$X$47,21,FALSE))</f>
        <v/>
      </c>
      <c r="AN34" s="198" t="str">
        <f>IF(AN33="","",VLOOKUP(AN33,'シフト記号表（勤務時間帯）'!$D$6:$X$47,21,FALSE))</f>
        <v/>
      </c>
      <c r="AO34" s="199" t="str">
        <f>IF(AO33="","",VLOOKUP(AO33,'シフト記号表（勤務時間帯）'!$D$6:$X$47,21,FALSE))</f>
        <v/>
      </c>
      <c r="AP34" s="197" t="str">
        <f>IF(AP33="","",VLOOKUP(AP33,'シフト記号表（勤務時間帯）'!$D$6:$X$47,21,FALSE))</f>
        <v/>
      </c>
      <c r="AQ34" s="198" t="str">
        <f>IF(AQ33="","",VLOOKUP(AQ33,'シフト記号表（勤務時間帯）'!$D$6:$X$47,21,FALSE))</f>
        <v/>
      </c>
      <c r="AR34" s="198" t="str">
        <f>IF(AR33="","",VLOOKUP(AR33,'シフト記号表（勤務時間帯）'!$D$6:$X$47,21,FALSE))</f>
        <v/>
      </c>
      <c r="AS34" s="198" t="str">
        <f>IF(AS33="","",VLOOKUP(AS33,'シフト記号表（勤務時間帯）'!$D$6:$X$47,21,FALSE))</f>
        <v/>
      </c>
      <c r="AT34" s="198" t="str">
        <f>IF(AT33="","",VLOOKUP(AT33,'シフト記号表（勤務時間帯）'!$D$6:$X$47,21,FALSE))</f>
        <v/>
      </c>
      <c r="AU34" s="198" t="str">
        <f>IF(AU33="","",VLOOKUP(AU33,'シフト記号表（勤務時間帯）'!$D$6:$X$47,21,FALSE))</f>
        <v/>
      </c>
      <c r="AV34" s="199" t="str">
        <f>IF(AV33="","",VLOOKUP(AV33,'シフト記号表（勤務時間帯）'!$D$6:$X$47,21,FALSE))</f>
        <v/>
      </c>
      <c r="AW34" s="197" t="str">
        <f>IF(AW33="","",VLOOKUP(AW33,'シフト記号表（勤務時間帯）'!$D$6:$X$47,21,FALSE))</f>
        <v/>
      </c>
      <c r="AX34" s="198" t="str">
        <f>IF(AX33="","",VLOOKUP(AX33,'シフト記号表（勤務時間帯）'!$D$6:$X$47,21,FALSE))</f>
        <v/>
      </c>
      <c r="AY34" s="198" t="str">
        <f>IF(AY33="","",VLOOKUP(AY33,'シフト記号表（勤務時間帯）'!$D$6:$X$47,21,FALSE))</f>
        <v/>
      </c>
      <c r="AZ34" s="281">
        <f>IF($BC$3="４週",SUM(U34:AV34),IF($BC$3="暦月",SUM(U34:AY34),""))</f>
        <v>0</v>
      </c>
      <c r="BA34" s="282"/>
      <c r="BB34" s="283">
        <f>IF($BC$3="４週",AZ34/4,IF($BC$3="暦月",(AZ34/($BC$8/7)),""))</f>
        <v>0</v>
      </c>
      <c r="BC34" s="282"/>
      <c r="BD34" s="278"/>
      <c r="BE34" s="279"/>
      <c r="BF34" s="279"/>
      <c r="BG34" s="279"/>
      <c r="BH34" s="280"/>
    </row>
    <row r="35" spans="2:60" ht="20.25" customHeight="1" x14ac:dyDescent="0.4">
      <c r="B35" s="127"/>
      <c r="C35" s="321"/>
      <c r="D35" s="322"/>
      <c r="E35" s="323"/>
      <c r="F35" s="179"/>
      <c r="G35" s="175">
        <f>C33</f>
        <v>0</v>
      </c>
      <c r="H35" s="324"/>
      <c r="I35" s="325"/>
      <c r="J35" s="326"/>
      <c r="K35" s="326"/>
      <c r="L35" s="327"/>
      <c r="M35" s="328"/>
      <c r="N35" s="329"/>
      <c r="O35" s="330"/>
      <c r="P35" s="25" t="s">
        <v>73</v>
      </c>
      <c r="Q35" s="26"/>
      <c r="R35" s="26"/>
      <c r="S35" s="18"/>
      <c r="T35" s="57"/>
      <c r="U35" s="200" t="str">
        <f>IF(U33="","",VLOOKUP(U33,'シフト記号表（勤務時間帯）'!$D$6:$Z$47,23,FALSE))</f>
        <v/>
      </c>
      <c r="V35" s="201" t="str">
        <f>IF(V33="","",VLOOKUP(V33,'シフト記号表（勤務時間帯）'!$D$6:$Z$47,23,FALSE))</f>
        <v/>
      </c>
      <c r="W35" s="201" t="str">
        <f>IF(W33="","",VLOOKUP(W33,'シフト記号表（勤務時間帯）'!$D$6:$Z$47,23,FALSE))</f>
        <v/>
      </c>
      <c r="X35" s="201" t="str">
        <f>IF(X33="","",VLOOKUP(X33,'シフト記号表（勤務時間帯）'!$D$6:$Z$47,23,FALSE))</f>
        <v/>
      </c>
      <c r="Y35" s="201" t="str">
        <f>IF(Y33="","",VLOOKUP(Y33,'シフト記号表（勤務時間帯）'!$D$6:$Z$47,23,FALSE))</f>
        <v/>
      </c>
      <c r="Z35" s="201" t="str">
        <f>IF(Z33="","",VLOOKUP(Z33,'シフト記号表（勤務時間帯）'!$D$6:$Z$47,23,FALSE))</f>
        <v/>
      </c>
      <c r="AA35" s="202" t="str">
        <f>IF(AA33="","",VLOOKUP(AA33,'シフト記号表（勤務時間帯）'!$D$6:$Z$47,23,FALSE))</f>
        <v/>
      </c>
      <c r="AB35" s="200" t="str">
        <f>IF(AB33="","",VLOOKUP(AB33,'シフト記号表（勤務時間帯）'!$D$6:$Z$47,23,FALSE))</f>
        <v/>
      </c>
      <c r="AC35" s="201" t="str">
        <f>IF(AC33="","",VLOOKUP(AC33,'シフト記号表（勤務時間帯）'!$D$6:$Z$47,23,FALSE))</f>
        <v/>
      </c>
      <c r="AD35" s="201" t="str">
        <f>IF(AD33="","",VLOOKUP(AD33,'シフト記号表（勤務時間帯）'!$D$6:$Z$47,23,FALSE))</f>
        <v/>
      </c>
      <c r="AE35" s="201" t="str">
        <f>IF(AE33="","",VLOOKUP(AE33,'シフト記号表（勤務時間帯）'!$D$6:$Z$47,23,FALSE))</f>
        <v/>
      </c>
      <c r="AF35" s="201" t="str">
        <f>IF(AF33="","",VLOOKUP(AF33,'シフト記号表（勤務時間帯）'!$D$6:$Z$47,23,FALSE))</f>
        <v/>
      </c>
      <c r="AG35" s="201" t="str">
        <f>IF(AG33="","",VLOOKUP(AG33,'シフト記号表（勤務時間帯）'!$D$6:$Z$47,23,FALSE))</f>
        <v/>
      </c>
      <c r="AH35" s="202" t="str">
        <f>IF(AH33="","",VLOOKUP(AH33,'シフト記号表（勤務時間帯）'!$D$6:$Z$47,23,FALSE))</f>
        <v/>
      </c>
      <c r="AI35" s="200" t="str">
        <f>IF(AI33="","",VLOOKUP(AI33,'シフト記号表（勤務時間帯）'!$D$6:$Z$47,23,FALSE))</f>
        <v/>
      </c>
      <c r="AJ35" s="201" t="str">
        <f>IF(AJ33="","",VLOOKUP(AJ33,'シフト記号表（勤務時間帯）'!$D$6:$Z$47,23,FALSE))</f>
        <v/>
      </c>
      <c r="AK35" s="201" t="str">
        <f>IF(AK33="","",VLOOKUP(AK33,'シフト記号表（勤務時間帯）'!$D$6:$Z$47,23,FALSE))</f>
        <v/>
      </c>
      <c r="AL35" s="201" t="str">
        <f>IF(AL33="","",VLOOKUP(AL33,'シフト記号表（勤務時間帯）'!$D$6:$Z$47,23,FALSE))</f>
        <v/>
      </c>
      <c r="AM35" s="201" t="str">
        <f>IF(AM33="","",VLOOKUP(AM33,'シフト記号表（勤務時間帯）'!$D$6:$Z$47,23,FALSE))</f>
        <v/>
      </c>
      <c r="AN35" s="201" t="str">
        <f>IF(AN33="","",VLOOKUP(AN33,'シフト記号表（勤務時間帯）'!$D$6:$Z$47,23,FALSE))</f>
        <v/>
      </c>
      <c r="AO35" s="202" t="str">
        <f>IF(AO33="","",VLOOKUP(AO33,'シフト記号表（勤務時間帯）'!$D$6:$Z$47,23,FALSE))</f>
        <v/>
      </c>
      <c r="AP35" s="200" t="str">
        <f>IF(AP33="","",VLOOKUP(AP33,'シフト記号表（勤務時間帯）'!$D$6:$Z$47,23,FALSE))</f>
        <v/>
      </c>
      <c r="AQ35" s="201" t="str">
        <f>IF(AQ33="","",VLOOKUP(AQ33,'シフト記号表（勤務時間帯）'!$D$6:$Z$47,23,FALSE))</f>
        <v/>
      </c>
      <c r="AR35" s="201" t="str">
        <f>IF(AR33="","",VLOOKUP(AR33,'シフト記号表（勤務時間帯）'!$D$6:$Z$47,23,FALSE))</f>
        <v/>
      </c>
      <c r="AS35" s="201" t="str">
        <f>IF(AS33="","",VLOOKUP(AS33,'シフト記号表（勤務時間帯）'!$D$6:$Z$47,23,FALSE))</f>
        <v/>
      </c>
      <c r="AT35" s="201" t="str">
        <f>IF(AT33="","",VLOOKUP(AT33,'シフト記号表（勤務時間帯）'!$D$6:$Z$47,23,FALSE))</f>
        <v/>
      </c>
      <c r="AU35" s="201" t="str">
        <f>IF(AU33="","",VLOOKUP(AU33,'シフト記号表（勤務時間帯）'!$D$6:$Z$47,23,FALSE))</f>
        <v/>
      </c>
      <c r="AV35" s="202" t="str">
        <f>IF(AV33="","",VLOOKUP(AV33,'シフト記号表（勤務時間帯）'!$D$6:$Z$47,23,FALSE))</f>
        <v/>
      </c>
      <c r="AW35" s="200" t="str">
        <f>IF(AW33="","",VLOOKUP(AW33,'シフト記号表（勤務時間帯）'!$D$6:$Z$47,23,FALSE))</f>
        <v/>
      </c>
      <c r="AX35" s="201" t="str">
        <f>IF(AX33="","",VLOOKUP(AX33,'シフト記号表（勤務時間帯）'!$D$6:$Z$47,23,FALSE))</f>
        <v/>
      </c>
      <c r="AY35" s="201" t="str">
        <f>IF(AY33="","",VLOOKUP(AY33,'シフト記号表（勤務時間帯）'!$D$6:$Z$47,23,FALSE))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c r="D36" s="291"/>
      <c r="E36" s="292"/>
      <c r="F36" s="178"/>
      <c r="G36" s="174"/>
      <c r="H36" s="299"/>
      <c r="I36" s="302"/>
      <c r="J36" s="303"/>
      <c r="K36" s="303"/>
      <c r="L36" s="304"/>
      <c r="M36" s="311"/>
      <c r="N36" s="312"/>
      <c r="O36" s="313"/>
      <c r="P36" s="21" t="s">
        <v>18</v>
      </c>
      <c r="Q36" s="28"/>
      <c r="R36" s="28"/>
      <c r="S36" s="16"/>
      <c r="T36" s="58"/>
      <c r="U36" s="203"/>
      <c r="V36" s="204"/>
      <c r="W36" s="204"/>
      <c r="X36" s="204"/>
      <c r="Y36" s="204"/>
      <c r="Z36" s="204"/>
      <c r="AA36" s="205"/>
      <c r="AB36" s="203"/>
      <c r="AC36" s="204"/>
      <c r="AD36" s="204"/>
      <c r="AE36" s="204"/>
      <c r="AF36" s="204"/>
      <c r="AG36" s="204"/>
      <c r="AH36" s="205"/>
      <c r="AI36" s="203"/>
      <c r="AJ36" s="204"/>
      <c r="AK36" s="204"/>
      <c r="AL36" s="204"/>
      <c r="AM36" s="204"/>
      <c r="AN36" s="204"/>
      <c r="AO36" s="205"/>
      <c r="AP36" s="203"/>
      <c r="AQ36" s="204"/>
      <c r="AR36" s="204"/>
      <c r="AS36" s="204"/>
      <c r="AT36" s="204"/>
      <c r="AU36" s="204"/>
      <c r="AV36" s="205"/>
      <c r="AW36" s="203"/>
      <c r="AX36" s="204"/>
      <c r="AY36" s="204"/>
      <c r="AZ36" s="320"/>
      <c r="BA36" s="274"/>
      <c r="BB36" s="273"/>
      <c r="BC36" s="274"/>
      <c r="BD36" s="275"/>
      <c r="BE36" s="276"/>
      <c r="BF36" s="276"/>
      <c r="BG36" s="276"/>
      <c r="BH36" s="277"/>
    </row>
    <row r="37" spans="2:60" ht="20.25" customHeight="1" x14ac:dyDescent="0.4">
      <c r="B37" s="125">
        <f>B34+1</f>
        <v>6</v>
      </c>
      <c r="C37" s="293"/>
      <c r="D37" s="294"/>
      <c r="E37" s="295"/>
      <c r="F37" s="178">
        <f>C36</f>
        <v>0</v>
      </c>
      <c r="G37" s="174"/>
      <c r="H37" s="300"/>
      <c r="I37" s="305"/>
      <c r="J37" s="306"/>
      <c r="K37" s="306"/>
      <c r="L37" s="307"/>
      <c r="M37" s="314"/>
      <c r="N37" s="315"/>
      <c r="O37" s="316"/>
      <c r="P37" s="23" t="s">
        <v>72</v>
      </c>
      <c r="Q37" s="24"/>
      <c r="R37" s="24"/>
      <c r="S37" s="19"/>
      <c r="T37" s="53"/>
      <c r="U37" s="197" t="str">
        <f>IF(U36="","",VLOOKUP(U36,'シフト記号表（勤務時間帯）'!$D$6:$X$47,21,FALSE))</f>
        <v/>
      </c>
      <c r="V37" s="198" t="str">
        <f>IF(V36="","",VLOOKUP(V36,'シフト記号表（勤務時間帯）'!$D$6:$X$47,21,FALSE))</f>
        <v/>
      </c>
      <c r="W37" s="198" t="str">
        <f>IF(W36="","",VLOOKUP(W36,'シフト記号表（勤務時間帯）'!$D$6:$X$47,21,FALSE))</f>
        <v/>
      </c>
      <c r="X37" s="198" t="str">
        <f>IF(X36="","",VLOOKUP(X36,'シフト記号表（勤務時間帯）'!$D$6:$X$47,21,FALSE))</f>
        <v/>
      </c>
      <c r="Y37" s="198" t="str">
        <f>IF(Y36="","",VLOOKUP(Y36,'シフト記号表（勤務時間帯）'!$D$6:$X$47,21,FALSE))</f>
        <v/>
      </c>
      <c r="Z37" s="198" t="str">
        <f>IF(Z36="","",VLOOKUP(Z36,'シフト記号表（勤務時間帯）'!$D$6:$X$47,21,FALSE))</f>
        <v/>
      </c>
      <c r="AA37" s="199" t="str">
        <f>IF(AA36="","",VLOOKUP(AA36,'シフト記号表（勤務時間帯）'!$D$6:$X$47,21,FALSE))</f>
        <v/>
      </c>
      <c r="AB37" s="197" t="str">
        <f>IF(AB36="","",VLOOKUP(AB36,'シフト記号表（勤務時間帯）'!$D$6:$X$47,21,FALSE))</f>
        <v/>
      </c>
      <c r="AC37" s="198" t="str">
        <f>IF(AC36="","",VLOOKUP(AC36,'シフト記号表（勤務時間帯）'!$D$6:$X$47,21,FALSE))</f>
        <v/>
      </c>
      <c r="AD37" s="198" t="str">
        <f>IF(AD36="","",VLOOKUP(AD36,'シフト記号表（勤務時間帯）'!$D$6:$X$47,21,FALSE))</f>
        <v/>
      </c>
      <c r="AE37" s="198" t="str">
        <f>IF(AE36="","",VLOOKUP(AE36,'シフト記号表（勤務時間帯）'!$D$6:$X$47,21,FALSE))</f>
        <v/>
      </c>
      <c r="AF37" s="198" t="str">
        <f>IF(AF36="","",VLOOKUP(AF36,'シフト記号表（勤務時間帯）'!$D$6:$X$47,21,FALSE))</f>
        <v/>
      </c>
      <c r="AG37" s="198" t="str">
        <f>IF(AG36="","",VLOOKUP(AG36,'シフト記号表（勤務時間帯）'!$D$6:$X$47,21,FALSE))</f>
        <v/>
      </c>
      <c r="AH37" s="199" t="str">
        <f>IF(AH36="","",VLOOKUP(AH36,'シフト記号表（勤務時間帯）'!$D$6:$X$47,21,FALSE))</f>
        <v/>
      </c>
      <c r="AI37" s="197" t="str">
        <f>IF(AI36="","",VLOOKUP(AI36,'シフト記号表（勤務時間帯）'!$D$6:$X$47,21,FALSE))</f>
        <v/>
      </c>
      <c r="AJ37" s="198" t="str">
        <f>IF(AJ36="","",VLOOKUP(AJ36,'シフト記号表（勤務時間帯）'!$D$6:$X$47,21,FALSE))</f>
        <v/>
      </c>
      <c r="AK37" s="198" t="str">
        <f>IF(AK36="","",VLOOKUP(AK36,'シフト記号表（勤務時間帯）'!$D$6:$X$47,21,FALSE))</f>
        <v/>
      </c>
      <c r="AL37" s="198" t="str">
        <f>IF(AL36="","",VLOOKUP(AL36,'シフト記号表（勤務時間帯）'!$D$6:$X$47,21,FALSE))</f>
        <v/>
      </c>
      <c r="AM37" s="198" t="str">
        <f>IF(AM36="","",VLOOKUP(AM36,'シフト記号表（勤務時間帯）'!$D$6:$X$47,21,FALSE))</f>
        <v/>
      </c>
      <c r="AN37" s="198" t="str">
        <f>IF(AN36="","",VLOOKUP(AN36,'シフト記号表（勤務時間帯）'!$D$6:$X$47,21,FALSE))</f>
        <v/>
      </c>
      <c r="AO37" s="199" t="str">
        <f>IF(AO36="","",VLOOKUP(AO36,'シフト記号表（勤務時間帯）'!$D$6:$X$47,21,FALSE))</f>
        <v/>
      </c>
      <c r="AP37" s="197" t="str">
        <f>IF(AP36="","",VLOOKUP(AP36,'シフト記号表（勤務時間帯）'!$D$6:$X$47,21,FALSE))</f>
        <v/>
      </c>
      <c r="AQ37" s="198" t="str">
        <f>IF(AQ36="","",VLOOKUP(AQ36,'シフト記号表（勤務時間帯）'!$D$6:$X$47,21,FALSE))</f>
        <v/>
      </c>
      <c r="AR37" s="198" t="str">
        <f>IF(AR36="","",VLOOKUP(AR36,'シフト記号表（勤務時間帯）'!$D$6:$X$47,21,FALSE))</f>
        <v/>
      </c>
      <c r="AS37" s="198" t="str">
        <f>IF(AS36="","",VLOOKUP(AS36,'シフト記号表（勤務時間帯）'!$D$6:$X$47,21,FALSE))</f>
        <v/>
      </c>
      <c r="AT37" s="198" t="str">
        <f>IF(AT36="","",VLOOKUP(AT36,'シフト記号表（勤務時間帯）'!$D$6:$X$47,21,FALSE))</f>
        <v/>
      </c>
      <c r="AU37" s="198" t="str">
        <f>IF(AU36="","",VLOOKUP(AU36,'シフト記号表（勤務時間帯）'!$D$6:$X$47,21,FALSE))</f>
        <v/>
      </c>
      <c r="AV37" s="199" t="str">
        <f>IF(AV36="","",VLOOKUP(AV36,'シフト記号表（勤務時間帯）'!$D$6:$X$47,21,FALSE))</f>
        <v/>
      </c>
      <c r="AW37" s="197" t="str">
        <f>IF(AW36="","",VLOOKUP(AW36,'シフト記号表（勤務時間帯）'!$D$6:$X$47,21,FALSE))</f>
        <v/>
      </c>
      <c r="AX37" s="198" t="str">
        <f>IF(AX36="","",VLOOKUP(AX36,'シフト記号表（勤務時間帯）'!$D$6:$X$47,21,FALSE))</f>
        <v/>
      </c>
      <c r="AY37" s="198" t="str">
        <f>IF(AY36="","",VLOOKUP(AY36,'シフト記号表（勤務時間帯）'!$D$6:$X$47,21,FALSE))</f>
        <v/>
      </c>
      <c r="AZ37" s="281">
        <f>IF($BC$3="４週",SUM(U37:AV37),IF($BC$3="暦月",SUM(U37:AY37),""))</f>
        <v>0</v>
      </c>
      <c r="BA37" s="282"/>
      <c r="BB37" s="283">
        <f>IF($BC$3="４週",AZ37/4,IF($BC$3="暦月",(AZ37/($BC$8/7)),""))</f>
        <v>0</v>
      </c>
      <c r="BC37" s="282"/>
      <c r="BD37" s="278"/>
      <c r="BE37" s="279"/>
      <c r="BF37" s="279"/>
      <c r="BG37" s="279"/>
      <c r="BH37" s="280"/>
    </row>
    <row r="38" spans="2:60" ht="20.25" customHeight="1" x14ac:dyDescent="0.4">
      <c r="B38" s="127"/>
      <c r="C38" s="321"/>
      <c r="D38" s="322"/>
      <c r="E38" s="323"/>
      <c r="F38" s="179"/>
      <c r="G38" s="175">
        <f>C36</f>
        <v>0</v>
      </c>
      <c r="H38" s="324"/>
      <c r="I38" s="325"/>
      <c r="J38" s="326"/>
      <c r="K38" s="326"/>
      <c r="L38" s="327"/>
      <c r="M38" s="328"/>
      <c r="N38" s="329"/>
      <c r="O38" s="330"/>
      <c r="P38" s="25" t="s">
        <v>73</v>
      </c>
      <c r="Q38" s="29"/>
      <c r="R38" s="29"/>
      <c r="S38" s="17"/>
      <c r="T38" s="54"/>
      <c r="U38" s="200" t="str">
        <f>IF(U36="","",VLOOKUP(U36,'シフト記号表（勤務時間帯）'!$D$6:$Z$47,23,FALSE))</f>
        <v/>
      </c>
      <c r="V38" s="201" t="str">
        <f>IF(V36="","",VLOOKUP(V36,'シフト記号表（勤務時間帯）'!$D$6:$Z$47,23,FALSE))</f>
        <v/>
      </c>
      <c r="W38" s="201" t="str">
        <f>IF(W36="","",VLOOKUP(W36,'シフト記号表（勤務時間帯）'!$D$6:$Z$47,23,FALSE))</f>
        <v/>
      </c>
      <c r="X38" s="201" t="str">
        <f>IF(X36="","",VLOOKUP(X36,'シフト記号表（勤務時間帯）'!$D$6:$Z$47,23,FALSE))</f>
        <v/>
      </c>
      <c r="Y38" s="201" t="str">
        <f>IF(Y36="","",VLOOKUP(Y36,'シフト記号表（勤務時間帯）'!$D$6:$Z$47,23,FALSE))</f>
        <v/>
      </c>
      <c r="Z38" s="201" t="str">
        <f>IF(Z36="","",VLOOKUP(Z36,'シフト記号表（勤務時間帯）'!$D$6:$Z$47,23,FALSE))</f>
        <v/>
      </c>
      <c r="AA38" s="202" t="str">
        <f>IF(AA36="","",VLOOKUP(AA36,'シフト記号表（勤務時間帯）'!$D$6:$Z$47,23,FALSE))</f>
        <v/>
      </c>
      <c r="AB38" s="200" t="str">
        <f>IF(AB36="","",VLOOKUP(AB36,'シフト記号表（勤務時間帯）'!$D$6:$Z$47,23,FALSE))</f>
        <v/>
      </c>
      <c r="AC38" s="201" t="str">
        <f>IF(AC36="","",VLOOKUP(AC36,'シフト記号表（勤務時間帯）'!$D$6:$Z$47,23,FALSE))</f>
        <v/>
      </c>
      <c r="AD38" s="201" t="str">
        <f>IF(AD36="","",VLOOKUP(AD36,'シフト記号表（勤務時間帯）'!$D$6:$Z$47,23,FALSE))</f>
        <v/>
      </c>
      <c r="AE38" s="201" t="str">
        <f>IF(AE36="","",VLOOKUP(AE36,'シフト記号表（勤務時間帯）'!$D$6:$Z$47,23,FALSE))</f>
        <v/>
      </c>
      <c r="AF38" s="201" t="str">
        <f>IF(AF36="","",VLOOKUP(AF36,'シフト記号表（勤務時間帯）'!$D$6:$Z$47,23,FALSE))</f>
        <v/>
      </c>
      <c r="AG38" s="201" t="str">
        <f>IF(AG36="","",VLOOKUP(AG36,'シフト記号表（勤務時間帯）'!$D$6:$Z$47,23,FALSE))</f>
        <v/>
      </c>
      <c r="AH38" s="202" t="str">
        <f>IF(AH36="","",VLOOKUP(AH36,'シフト記号表（勤務時間帯）'!$D$6:$Z$47,23,FALSE))</f>
        <v/>
      </c>
      <c r="AI38" s="200" t="str">
        <f>IF(AI36="","",VLOOKUP(AI36,'シフト記号表（勤務時間帯）'!$D$6:$Z$47,23,FALSE))</f>
        <v/>
      </c>
      <c r="AJ38" s="201" t="str">
        <f>IF(AJ36="","",VLOOKUP(AJ36,'シフト記号表（勤務時間帯）'!$D$6:$Z$47,23,FALSE))</f>
        <v/>
      </c>
      <c r="AK38" s="201" t="str">
        <f>IF(AK36="","",VLOOKUP(AK36,'シフト記号表（勤務時間帯）'!$D$6:$Z$47,23,FALSE))</f>
        <v/>
      </c>
      <c r="AL38" s="201" t="str">
        <f>IF(AL36="","",VLOOKUP(AL36,'シフト記号表（勤務時間帯）'!$D$6:$Z$47,23,FALSE))</f>
        <v/>
      </c>
      <c r="AM38" s="201" t="str">
        <f>IF(AM36="","",VLOOKUP(AM36,'シフト記号表（勤務時間帯）'!$D$6:$Z$47,23,FALSE))</f>
        <v/>
      </c>
      <c r="AN38" s="201" t="str">
        <f>IF(AN36="","",VLOOKUP(AN36,'シフト記号表（勤務時間帯）'!$D$6:$Z$47,23,FALSE))</f>
        <v/>
      </c>
      <c r="AO38" s="202" t="str">
        <f>IF(AO36="","",VLOOKUP(AO36,'シフト記号表（勤務時間帯）'!$D$6:$Z$47,23,FALSE))</f>
        <v/>
      </c>
      <c r="AP38" s="200" t="str">
        <f>IF(AP36="","",VLOOKUP(AP36,'シフト記号表（勤務時間帯）'!$D$6:$Z$47,23,FALSE))</f>
        <v/>
      </c>
      <c r="AQ38" s="201" t="str">
        <f>IF(AQ36="","",VLOOKUP(AQ36,'シフト記号表（勤務時間帯）'!$D$6:$Z$47,23,FALSE))</f>
        <v/>
      </c>
      <c r="AR38" s="201" t="str">
        <f>IF(AR36="","",VLOOKUP(AR36,'シフト記号表（勤務時間帯）'!$D$6:$Z$47,23,FALSE))</f>
        <v/>
      </c>
      <c r="AS38" s="201" t="str">
        <f>IF(AS36="","",VLOOKUP(AS36,'シフト記号表（勤務時間帯）'!$D$6:$Z$47,23,FALSE))</f>
        <v/>
      </c>
      <c r="AT38" s="201" t="str">
        <f>IF(AT36="","",VLOOKUP(AT36,'シフト記号表（勤務時間帯）'!$D$6:$Z$47,23,FALSE))</f>
        <v/>
      </c>
      <c r="AU38" s="201" t="str">
        <f>IF(AU36="","",VLOOKUP(AU36,'シフト記号表（勤務時間帯）'!$D$6:$Z$47,23,FALSE))</f>
        <v/>
      </c>
      <c r="AV38" s="202" t="str">
        <f>IF(AV36="","",VLOOKUP(AV36,'シフト記号表（勤務時間帯）'!$D$6:$Z$47,23,FALSE))</f>
        <v/>
      </c>
      <c r="AW38" s="200" t="str">
        <f>IF(AW36="","",VLOOKUP(AW36,'シフト記号表（勤務時間帯）'!$D$6:$Z$47,23,FALSE))</f>
        <v/>
      </c>
      <c r="AX38" s="201" t="str">
        <f>IF(AX36="","",VLOOKUP(AX36,'シフト記号表（勤務時間帯）'!$D$6:$Z$47,23,FALSE))</f>
        <v/>
      </c>
      <c r="AY38" s="201" t="str">
        <f>IF(AY36="","",VLOOKUP(AY36,'シフト記号表（勤務時間帯）'!$D$6:$Z$47,23,FALSE))</f>
        <v/>
      </c>
      <c r="AZ38" s="284">
        <f>IF($BC$3="４週",SUM(U38:AV38),IF($BC$3="暦月",SUM(U38:AY38),""))</f>
        <v>0</v>
      </c>
      <c r="BA38" s="285"/>
      <c r="BB38" s="286">
        <f>IF($BC$3="４週",AZ38/4,IF($BC$3="暦月",(AZ38/($BC$8/7)),""))</f>
        <v>0</v>
      </c>
      <c r="BC38" s="285"/>
      <c r="BD38" s="287"/>
      <c r="BE38" s="288"/>
      <c r="BF38" s="288"/>
      <c r="BG38" s="288"/>
      <c r="BH38" s="289"/>
    </row>
    <row r="39" spans="2:60" ht="20.25" customHeight="1" x14ac:dyDescent="0.4">
      <c r="B39" s="129"/>
      <c r="C39" s="290"/>
      <c r="D39" s="291"/>
      <c r="E39" s="292"/>
      <c r="F39" s="178"/>
      <c r="G39" s="174"/>
      <c r="H39" s="299"/>
      <c r="I39" s="302"/>
      <c r="J39" s="303"/>
      <c r="K39" s="303"/>
      <c r="L39" s="304"/>
      <c r="M39" s="311"/>
      <c r="N39" s="312"/>
      <c r="O39" s="313"/>
      <c r="P39" s="21" t="s">
        <v>18</v>
      </c>
      <c r="Q39" s="27"/>
      <c r="R39" s="27"/>
      <c r="S39" s="15"/>
      <c r="T39" s="55"/>
      <c r="U39" s="203"/>
      <c r="V39" s="204"/>
      <c r="W39" s="204"/>
      <c r="X39" s="204"/>
      <c r="Y39" s="204"/>
      <c r="Z39" s="204"/>
      <c r="AA39" s="205"/>
      <c r="AB39" s="203"/>
      <c r="AC39" s="204"/>
      <c r="AD39" s="204"/>
      <c r="AE39" s="204"/>
      <c r="AF39" s="204"/>
      <c r="AG39" s="204"/>
      <c r="AH39" s="205"/>
      <c r="AI39" s="203"/>
      <c r="AJ39" s="204"/>
      <c r="AK39" s="204"/>
      <c r="AL39" s="204"/>
      <c r="AM39" s="204"/>
      <c r="AN39" s="204"/>
      <c r="AO39" s="205"/>
      <c r="AP39" s="203"/>
      <c r="AQ39" s="204"/>
      <c r="AR39" s="204"/>
      <c r="AS39" s="204"/>
      <c r="AT39" s="204"/>
      <c r="AU39" s="204"/>
      <c r="AV39" s="205"/>
      <c r="AW39" s="203"/>
      <c r="AX39" s="204"/>
      <c r="AY39" s="204"/>
      <c r="AZ39" s="320"/>
      <c r="BA39" s="274"/>
      <c r="BB39" s="273"/>
      <c r="BC39" s="274"/>
      <c r="BD39" s="275"/>
      <c r="BE39" s="276"/>
      <c r="BF39" s="276"/>
      <c r="BG39" s="276"/>
      <c r="BH39" s="277"/>
    </row>
    <row r="40" spans="2:60" ht="20.25" customHeight="1" x14ac:dyDescent="0.4">
      <c r="B40" s="125">
        <f>B37+1</f>
        <v>7</v>
      </c>
      <c r="C40" s="293"/>
      <c r="D40" s="294"/>
      <c r="E40" s="295"/>
      <c r="F40" s="178">
        <f>C39</f>
        <v>0</v>
      </c>
      <c r="G40" s="174"/>
      <c r="H40" s="300"/>
      <c r="I40" s="305"/>
      <c r="J40" s="306"/>
      <c r="K40" s="306"/>
      <c r="L40" s="307"/>
      <c r="M40" s="314"/>
      <c r="N40" s="315"/>
      <c r="O40" s="316"/>
      <c r="P40" s="23" t="s">
        <v>72</v>
      </c>
      <c r="Q40" s="24"/>
      <c r="R40" s="24"/>
      <c r="S40" s="19"/>
      <c r="T40" s="53"/>
      <c r="U40" s="197" t="str">
        <f>IF(U39="","",VLOOKUP(U39,'シフト記号表（勤務時間帯）'!$D$6:$X$47,21,FALSE))</f>
        <v/>
      </c>
      <c r="V40" s="198" t="str">
        <f>IF(V39="","",VLOOKUP(V39,'シフト記号表（勤務時間帯）'!$D$6:$X$47,21,FALSE))</f>
        <v/>
      </c>
      <c r="W40" s="198" t="str">
        <f>IF(W39="","",VLOOKUP(W39,'シフト記号表（勤務時間帯）'!$D$6:$X$47,21,FALSE))</f>
        <v/>
      </c>
      <c r="X40" s="198" t="str">
        <f>IF(X39="","",VLOOKUP(X39,'シフト記号表（勤務時間帯）'!$D$6:$X$47,21,FALSE))</f>
        <v/>
      </c>
      <c r="Y40" s="198" t="str">
        <f>IF(Y39="","",VLOOKUP(Y39,'シフト記号表（勤務時間帯）'!$D$6:$X$47,21,FALSE))</f>
        <v/>
      </c>
      <c r="Z40" s="198" t="str">
        <f>IF(Z39="","",VLOOKUP(Z39,'シフト記号表（勤務時間帯）'!$D$6:$X$47,21,FALSE))</f>
        <v/>
      </c>
      <c r="AA40" s="199" t="str">
        <f>IF(AA39="","",VLOOKUP(AA39,'シフト記号表（勤務時間帯）'!$D$6:$X$47,21,FALSE))</f>
        <v/>
      </c>
      <c r="AB40" s="197" t="str">
        <f>IF(AB39="","",VLOOKUP(AB39,'シフト記号表（勤務時間帯）'!$D$6:$X$47,21,FALSE))</f>
        <v/>
      </c>
      <c r="AC40" s="198" t="str">
        <f>IF(AC39="","",VLOOKUP(AC39,'シフト記号表（勤務時間帯）'!$D$6:$X$47,21,FALSE))</f>
        <v/>
      </c>
      <c r="AD40" s="198" t="str">
        <f>IF(AD39="","",VLOOKUP(AD39,'シフト記号表（勤務時間帯）'!$D$6:$X$47,21,FALSE))</f>
        <v/>
      </c>
      <c r="AE40" s="198" t="str">
        <f>IF(AE39="","",VLOOKUP(AE39,'シフト記号表（勤務時間帯）'!$D$6:$X$47,21,FALSE))</f>
        <v/>
      </c>
      <c r="AF40" s="198" t="str">
        <f>IF(AF39="","",VLOOKUP(AF39,'シフト記号表（勤務時間帯）'!$D$6:$X$47,21,FALSE))</f>
        <v/>
      </c>
      <c r="AG40" s="198" t="str">
        <f>IF(AG39="","",VLOOKUP(AG39,'シフト記号表（勤務時間帯）'!$D$6:$X$47,21,FALSE))</f>
        <v/>
      </c>
      <c r="AH40" s="199" t="str">
        <f>IF(AH39="","",VLOOKUP(AH39,'シフト記号表（勤務時間帯）'!$D$6:$X$47,21,FALSE))</f>
        <v/>
      </c>
      <c r="AI40" s="197" t="str">
        <f>IF(AI39="","",VLOOKUP(AI39,'シフト記号表（勤務時間帯）'!$D$6:$X$47,21,FALSE))</f>
        <v/>
      </c>
      <c r="AJ40" s="198" t="str">
        <f>IF(AJ39="","",VLOOKUP(AJ39,'シフト記号表（勤務時間帯）'!$D$6:$X$47,21,FALSE))</f>
        <v/>
      </c>
      <c r="AK40" s="198" t="str">
        <f>IF(AK39="","",VLOOKUP(AK39,'シフト記号表（勤務時間帯）'!$D$6:$X$47,21,FALSE))</f>
        <v/>
      </c>
      <c r="AL40" s="198" t="str">
        <f>IF(AL39="","",VLOOKUP(AL39,'シフト記号表（勤務時間帯）'!$D$6:$X$47,21,FALSE))</f>
        <v/>
      </c>
      <c r="AM40" s="198" t="str">
        <f>IF(AM39="","",VLOOKUP(AM39,'シフト記号表（勤務時間帯）'!$D$6:$X$47,21,FALSE))</f>
        <v/>
      </c>
      <c r="AN40" s="198" t="str">
        <f>IF(AN39="","",VLOOKUP(AN39,'シフト記号表（勤務時間帯）'!$D$6:$X$47,21,FALSE))</f>
        <v/>
      </c>
      <c r="AO40" s="199" t="str">
        <f>IF(AO39="","",VLOOKUP(AO39,'シフト記号表（勤務時間帯）'!$D$6:$X$47,21,FALSE))</f>
        <v/>
      </c>
      <c r="AP40" s="197" t="str">
        <f>IF(AP39="","",VLOOKUP(AP39,'シフト記号表（勤務時間帯）'!$D$6:$X$47,21,FALSE))</f>
        <v/>
      </c>
      <c r="AQ40" s="198" t="str">
        <f>IF(AQ39="","",VLOOKUP(AQ39,'シフト記号表（勤務時間帯）'!$D$6:$X$47,21,FALSE))</f>
        <v/>
      </c>
      <c r="AR40" s="198" t="str">
        <f>IF(AR39="","",VLOOKUP(AR39,'シフト記号表（勤務時間帯）'!$D$6:$X$47,21,FALSE))</f>
        <v/>
      </c>
      <c r="AS40" s="198" t="str">
        <f>IF(AS39="","",VLOOKUP(AS39,'シフト記号表（勤務時間帯）'!$D$6:$X$47,21,FALSE))</f>
        <v/>
      </c>
      <c r="AT40" s="198" t="str">
        <f>IF(AT39="","",VLOOKUP(AT39,'シフト記号表（勤務時間帯）'!$D$6:$X$47,21,FALSE))</f>
        <v/>
      </c>
      <c r="AU40" s="198" t="str">
        <f>IF(AU39="","",VLOOKUP(AU39,'シフト記号表（勤務時間帯）'!$D$6:$X$47,21,FALSE))</f>
        <v/>
      </c>
      <c r="AV40" s="199" t="str">
        <f>IF(AV39="","",VLOOKUP(AV39,'シフト記号表（勤務時間帯）'!$D$6:$X$47,21,FALSE))</f>
        <v/>
      </c>
      <c r="AW40" s="197" t="str">
        <f>IF(AW39="","",VLOOKUP(AW39,'シフト記号表（勤務時間帯）'!$D$6:$X$47,21,FALSE))</f>
        <v/>
      </c>
      <c r="AX40" s="198" t="str">
        <f>IF(AX39="","",VLOOKUP(AX39,'シフト記号表（勤務時間帯）'!$D$6:$X$47,21,FALSE))</f>
        <v/>
      </c>
      <c r="AY40" s="198" t="str">
        <f>IF(AY39="","",VLOOKUP(AY39,'シフト記号表（勤務時間帯）'!$D$6:$X$47,21,FALSE))</f>
        <v/>
      </c>
      <c r="AZ40" s="281">
        <f>IF($BC$3="４週",SUM(U40:AV40),IF($BC$3="暦月",SUM(U40:AY40),""))</f>
        <v>0</v>
      </c>
      <c r="BA40" s="282"/>
      <c r="BB40" s="283">
        <f>IF($BC$3="４週",AZ40/4,IF($BC$3="暦月",(AZ40/($BC$8/7)),""))</f>
        <v>0</v>
      </c>
      <c r="BC40" s="282"/>
      <c r="BD40" s="278"/>
      <c r="BE40" s="279"/>
      <c r="BF40" s="279"/>
      <c r="BG40" s="279"/>
      <c r="BH40" s="280"/>
    </row>
    <row r="41" spans="2:60" ht="20.25" customHeight="1" x14ac:dyDescent="0.4">
      <c r="B41" s="127"/>
      <c r="C41" s="321"/>
      <c r="D41" s="322"/>
      <c r="E41" s="323"/>
      <c r="F41" s="179"/>
      <c r="G41" s="175">
        <f>C39</f>
        <v>0</v>
      </c>
      <c r="H41" s="324"/>
      <c r="I41" s="325"/>
      <c r="J41" s="326"/>
      <c r="K41" s="326"/>
      <c r="L41" s="327"/>
      <c r="M41" s="328"/>
      <c r="N41" s="329"/>
      <c r="O41" s="330"/>
      <c r="P41" s="25" t="s">
        <v>73</v>
      </c>
      <c r="Q41" s="28"/>
      <c r="R41" s="28"/>
      <c r="S41" s="16"/>
      <c r="T41" s="56"/>
      <c r="U41" s="200" t="str">
        <f>IF(U39="","",VLOOKUP(U39,'シフト記号表（勤務時間帯）'!$D$6:$Z$47,23,FALSE))</f>
        <v/>
      </c>
      <c r="V41" s="201" t="str">
        <f>IF(V39="","",VLOOKUP(V39,'シフト記号表（勤務時間帯）'!$D$6:$Z$47,23,FALSE))</f>
        <v/>
      </c>
      <c r="W41" s="201" t="str">
        <f>IF(W39="","",VLOOKUP(W39,'シフト記号表（勤務時間帯）'!$D$6:$Z$47,23,FALSE))</f>
        <v/>
      </c>
      <c r="X41" s="201" t="str">
        <f>IF(X39="","",VLOOKUP(X39,'シフト記号表（勤務時間帯）'!$D$6:$Z$47,23,FALSE))</f>
        <v/>
      </c>
      <c r="Y41" s="201" t="str">
        <f>IF(Y39="","",VLOOKUP(Y39,'シフト記号表（勤務時間帯）'!$D$6:$Z$47,23,FALSE))</f>
        <v/>
      </c>
      <c r="Z41" s="201" t="str">
        <f>IF(Z39="","",VLOOKUP(Z39,'シフト記号表（勤務時間帯）'!$D$6:$Z$47,23,FALSE))</f>
        <v/>
      </c>
      <c r="AA41" s="202" t="str">
        <f>IF(AA39="","",VLOOKUP(AA39,'シフト記号表（勤務時間帯）'!$D$6:$Z$47,23,FALSE))</f>
        <v/>
      </c>
      <c r="AB41" s="200" t="str">
        <f>IF(AB39="","",VLOOKUP(AB39,'シフト記号表（勤務時間帯）'!$D$6:$Z$47,23,FALSE))</f>
        <v/>
      </c>
      <c r="AC41" s="201" t="str">
        <f>IF(AC39="","",VLOOKUP(AC39,'シフト記号表（勤務時間帯）'!$D$6:$Z$47,23,FALSE))</f>
        <v/>
      </c>
      <c r="AD41" s="201" t="str">
        <f>IF(AD39="","",VLOOKUP(AD39,'シフト記号表（勤務時間帯）'!$D$6:$Z$47,23,FALSE))</f>
        <v/>
      </c>
      <c r="AE41" s="201" t="str">
        <f>IF(AE39="","",VLOOKUP(AE39,'シフト記号表（勤務時間帯）'!$D$6:$Z$47,23,FALSE))</f>
        <v/>
      </c>
      <c r="AF41" s="201" t="str">
        <f>IF(AF39="","",VLOOKUP(AF39,'シフト記号表（勤務時間帯）'!$D$6:$Z$47,23,FALSE))</f>
        <v/>
      </c>
      <c r="AG41" s="201" t="str">
        <f>IF(AG39="","",VLOOKUP(AG39,'シフト記号表（勤務時間帯）'!$D$6:$Z$47,23,FALSE))</f>
        <v/>
      </c>
      <c r="AH41" s="202" t="str">
        <f>IF(AH39="","",VLOOKUP(AH39,'シフト記号表（勤務時間帯）'!$D$6:$Z$47,23,FALSE))</f>
        <v/>
      </c>
      <c r="AI41" s="200" t="str">
        <f>IF(AI39="","",VLOOKUP(AI39,'シフト記号表（勤務時間帯）'!$D$6:$Z$47,23,FALSE))</f>
        <v/>
      </c>
      <c r="AJ41" s="201" t="str">
        <f>IF(AJ39="","",VLOOKUP(AJ39,'シフト記号表（勤務時間帯）'!$D$6:$Z$47,23,FALSE))</f>
        <v/>
      </c>
      <c r="AK41" s="201" t="str">
        <f>IF(AK39="","",VLOOKUP(AK39,'シフト記号表（勤務時間帯）'!$D$6:$Z$47,23,FALSE))</f>
        <v/>
      </c>
      <c r="AL41" s="201" t="str">
        <f>IF(AL39="","",VLOOKUP(AL39,'シフト記号表（勤務時間帯）'!$D$6:$Z$47,23,FALSE))</f>
        <v/>
      </c>
      <c r="AM41" s="201" t="str">
        <f>IF(AM39="","",VLOOKUP(AM39,'シフト記号表（勤務時間帯）'!$D$6:$Z$47,23,FALSE))</f>
        <v/>
      </c>
      <c r="AN41" s="201" t="str">
        <f>IF(AN39="","",VLOOKUP(AN39,'シフト記号表（勤務時間帯）'!$D$6:$Z$47,23,FALSE))</f>
        <v/>
      </c>
      <c r="AO41" s="202" t="str">
        <f>IF(AO39="","",VLOOKUP(AO39,'シフト記号表（勤務時間帯）'!$D$6:$Z$47,23,FALSE))</f>
        <v/>
      </c>
      <c r="AP41" s="200" t="str">
        <f>IF(AP39="","",VLOOKUP(AP39,'シフト記号表（勤務時間帯）'!$D$6:$Z$47,23,FALSE))</f>
        <v/>
      </c>
      <c r="AQ41" s="201" t="str">
        <f>IF(AQ39="","",VLOOKUP(AQ39,'シフト記号表（勤務時間帯）'!$D$6:$Z$47,23,FALSE))</f>
        <v/>
      </c>
      <c r="AR41" s="201" t="str">
        <f>IF(AR39="","",VLOOKUP(AR39,'シフト記号表（勤務時間帯）'!$D$6:$Z$47,23,FALSE))</f>
        <v/>
      </c>
      <c r="AS41" s="201" t="str">
        <f>IF(AS39="","",VLOOKUP(AS39,'シフト記号表（勤務時間帯）'!$D$6:$Z$47,23,FALSE))</f>
        <v/>
      </c>
      <c r="AT41" s="201" t="str">
        <f>IF(AT39="","",VLOOKUP(AT39,'シフト記号表（勤務時間帯）'!$D$6:$Z$47,23,FALSE))</f>
        <v/>
      </c>
      <c r="AU41" s="201" t="str">
        <f>IF(AU39="","",VLOOKUP(AU39,'シフト記号表（勤務時間帯）'!$D$6:$Z$47,23,FALSE))</f>
        <v/>
      </c>
      <c r="AV41" s="202" t="str">
        <f>IF(AV39="","",VLOOKUP(AV39,'シフト記号表（勤務時間帯）'!$D$6:$Z$47,23,FALSE))</f>
        <v/>
      </c>
      <c r="AW41" s="200" t="str">
        <f>IF(AW39="","",VLOOKUP(AW39,'シフト記号表（勤務時間帯）'!$D$6:$Z$47,23,FALSE))</f>
        <v/>
      </c>
      <c r="AX41" s="201" t="str">
        <f>IF(AX39="","",VLOOKUP(AX39,'シフト記号表（勤務時間帯）'!$D$6:$Z$47,23,FALSE))</f>
        <v/>
      </c>
      <c r="AY41" s="201" t="str">
        <f>IF(AY39="","",VLOOKUP(AY39,'シフト記号表（勤務時間帯）'!$D$6:$Z$47,23,FALSE))</f>
        <v/>
      </c>
      <c r="AZ41" s="284">
        <f>IF($BC$3="４週",SUM(U41:AV41),IF($BC$3="暦月",SUM(U41:AY41),""))</f>
        <v>0</v>
      </c>
      <c r="BA41" s="285"/>
      <c r="BB41" s="286">
        <f>IF($BC$3="４週",AZ41/4,IF($BC$3="暦月",(AZ41/($BC$8/7)),""))</f>
        <v>0</v>
      </c>
      <c r="BC41" s="285"/>
      <c r="BD41" s="287"/>
      <c r="BE41" s="288"/>
      <c r="BF41" s="288"/>
      <c r="BG41" s="288"/>
      <c r="BH41" s="289"/>
    </row>
    <row r="42" spans="2:60" ht="20.25" customHeight="1" x14ac:dyDescent="0.4">
      <c r="B42" s="129"/>
      <c r="C42" s="290"/>
      <c r="D42" s="291"/>
      <c r="E42" s="292"/>
      <c r="F42" s="178"/>
      <c r="G42" s="174"/>
      <c r="H42" s="299"/>
      <c r="I42" s="302"/>
      <c r="J42" s="303"/>
      <c r="K42" s="303"/>
      <c r="L42" s="304"/>
      <c r="M42" s="311"/>
      <c r="N42" s="312"/>
      <c r="O42" s="313"/>
      <c r="P42" s="21" t="s">
        <v>18</v>
      </c>
      <c r="Q42" s="27"/>
      <c r="R42" s="27"/>
      <c r="S42" s="15"/>
      <c r="T42" s="55"/>
      <c r="U42" s="203"/>
      <c r="V42" s="204"/>
      <c r="W42" s="204"/>
      <c r="X42" s="204"/>
      <c r="Y42" s="204"/>
      <c r="Z42" s="204"/>
      <c r="AA42" s="205"/>
      <c r="AB42" s="203"/>
      <c r="AC42" s="204"/>
      <c r="AD42" s="204"/>
      <c r="AE42" s="204"/>
      <c r="AF42" s="204"/>
      <c r="AG42" s="204"/>
      <c r="AH42" s="205"/>
      <c r="AI42" s="203"/>
      <c r="AJ42" s="204"/>
      <c r="AK42" s="204"/>
      <c r="AL42" s="204"/>
      <c r="AM42" s="204"/>
      <c r="AN42" s="204"/>
      <c r="AO42" s="205"/>
      <c r="AP42" s="203"/>
      <c r="AQ42" s="204"/>
      <c r="AR42" s="204"/>
      <c r="AS42" s="204"/>
      <c r="AT42" s="204"/>
      <c r="AU42" s="204"/>
      <c r="AV42" s="205"/>
      <c r="AW42" s="203"/>
      <c r="AX42" s="204"/>
      <c r="AY42" s="204"/>
      <c r="AZ42" s="320"/>
      <c r="BA42" s="274"/>
      <c r="BB42" s="273"/>
      <c r="BC42" s="274"/>
      <c r="BD42" s="275"/>
      <c r="BE42" s="276"/>
      <c r="BF42" s="276"/>
      <c r="BG42" s="276"/>
      <c r="BH42" s="277"/>
    </row>
    <row r="43" spans="2:60" ht="20.25" customHeight="1" x14ac:dyDescent="0.4">
      <c r="B43" s="125">
        <f>B40+1</f>
        <v>8</v>
      </c>
      <c r="C43" s="293"/>
      <c r="D43" s="294"/>
      <c r="E43" s="295"/>
      <c r="F43" s="178">
        <f>C42</f>
        <v>0</v>
      </c>
      <c r="G43" s="174"/>
      <c r="H43" s="300"/>
      <c r="I43" s="305"/>
      <c r="J43" s="306"/>
      <c r="K43" s="306"/>
      <c r="L43" s="307"/>
      <c r="M43" s="314"/>
      <c r="N43" s="315"/>
      <c r="O43" s="316"/>
      <c r="P43" s="23" t="s">
        <v>72</v>
      </c>
      <c r="Q43" s="24"/>
      <c r="R43" s="24"/>
      <c r="S43" s="19"/>
      <c r="T43" s="53"/>
      <c r="U43" s="197" t="str">
        <f>IF(U42="","",VLOOKUP(U42,'シフト記号表（勤務時間帯）'!$D$6:$X$47,21,FALSE))</f>
        <v/>
      </c>
      <c r="V43" s="198" t="str">
        <f>IF(V42="","",VLOOKUP(V42,'シフト記号表（勤務時間帯）'!$D$6:$X$47,21,FALSE))</f>
        <v/>
      </c>
      <c r="W43" s="198" t="str">
        <f>IF(W42="","",VLOOKUP(W42,'シフト記号表（勤務時間帯）'!$D$6:$X$47,21,FALSE))</f>
        <v/>
      </c>
      <c r="X43" s="198" t="str">
        <f>IF(X42="","",VLOOKUP(X42,'シフト記号表（勤務時間帯）'!$D$6:$X$47,21,FALSE))</f>
        <v/>
      </c>
      <c r="Y43" s="198" t="str">
        <f>IF(Y42="","",VLOOKUP(Y42,'シフト記号表（勤務時間帯）'!$D$6:$X$47,21,FALSE))</f>
        <v/>
      </c>
      <c r="Z43" s="198" t="str">
        <f>IF(Z42="","",VLOOKUP(Z42,'シフト記号表（勤務時間帯）'!$D$6:$X$47,21,FALSE))</f>
        <v/>
      </c>
      <c r="AA43" s="199" t="str">
        <f>IF(AA42="","",VLOOKUP(AA42,'シフト記号表（勤務時間帯）'!$D$6:$X$47,21,FALSE))</f>
        <v/>
      </c>
      <c r="AB43" s="197" t="str">
        <f>IF(AB42="","",VLOOKUP(AB42,'シフト記号表（勤務時間帯）'!$D$6:$X$47,21,FALSE))</f>
        <v/>
      </c>
      <c r="AC43" s="198" t="str">
        <f>IF(AC42="","",VLOOKUP(AC42,'シフト記号表（勤務時間帯）'!$D$6:$X$47,21,FALSE))</f>
        <v/>
      </c>
      <c r="AD43" s="198" t="str">
        <f>IF(AD42="","",VLOOKUP(AD42,'シフト記号表（勤務時間帯）'!$D$6:$X$47,21,FALSE))</f>
        <v/>
      </c>
      <c r="AE43" s="198" t="str">
        <f>IF(AE42="","",VLOOKUP(AE42,'シフト記号表（勤務時間帯）'!$D$6:$X$47,21,FALSE))</f>
        <v/>
      </c>
      <c r="AF43" s="198" t="str">
        <f>IF(AF42="","",VLOOKUP(AF42,'シフト記号表（勤務時間帯）'!$D$6:$X$47,21,FALSE))</f>
        <v/>
      </c>
      <c r="AG43" s="198" t="str">
        <f>IF(AG42="","",VLOOKUP(AG42,'シフト記号表（勤務時間帯）'!$D$6:$X$47,21,FALSE))</f>
        <v/>
      </c>
      <c r="AH43" s="199" t="str">
        <f>IF(AH42="","",VLOOKUP(AH42,'シフト記号表（勤務時間帯）'!$D$6:$X$47,21,FALSE))</f>
        <v/>
      </c>
      <c r="AI43" s="197" t="str">
        <f>IF(AI42="","",VLOOKUP(AI42,'シフト記号表（勤務時間帯）'!$D$6:$X$47,21,FALSE))</f>
        <v/>
      </c>
      <c r="AJ43" s="198" t="str">
        <f>IF(AJ42="","",VLOOKUP(AJ42,'シフト記号表（勤務時間帯）'!$D$6:$X$47,21,FALSE))</f>
        <v/>
      </c>
      <c r="AK43" s="198" t="str">
        <f>IF(AK42="","",VLOOKUP(AK42,'シフト記号表（勤務時間帯）'!$D$6:$X$47,21,FALSE))</f>
        <v/>
      </c>
      <c r="AL43" s="198" t="str">
        <f>IF(AL42="","",VLOOKUP(AL42,'シフト記号表（勤務時間帯）'!$D$6:$X$47,21,FALSE))</f>
        <v/>
      </c>
      <c r="AM43" s="198" t="str">
        <f>IF(AM42="","",VLOOKUP(AM42,'シフト記号表（勤務時間帯）'!$D$6:$X$47,21,FALSE))</f>
        <v/>
      </c>
      <c r="AN43" s="198" t="str">
        <f>IF(AN42="","",VLOOKUP(AN42,'シフト記号表（勤務時間帯）'!$D$6:$X$47,21,FALSE))</f>
        <v/>
      </c>
      <c r="AO43" s="199" t="str">
        <f>IF(AO42="","",VLOOKUP(AO42,'シフト記号表（勤務時間帯）'!$D$6:$X$47,21,FALSE))</f>
        <v/>
      </c>
      <c r="AP43" s="197" t="str">
        <f>IF(AP42="","",VLOOKUP(AP42,'シフト記号表（勤務時間帯）'!$D$6:$X$47,21,FALSE))</f>
        <v/>
      </c>
      <c r="AQ43" s="198" t="str">
        <f>IF(AQ42="","",VLOOKUP(AQ42,'シフト記号表（勤務時間帯）'!$D$6:$X$47,21,FALSE))</f>
        <v/>
      </c>
      <c r="AR43" s="198" t="str">
        <f>IF(AR42="","",VLOOKUP(AR42,'シフト記号表（勤務時間帯）'!$D$6:$X$47,21,FALSE))</f>
        <v/>
      </c>
      <c r="AS43" s="198" t="str">
        <f>IF(AS42="","",VLOOKUP(AS42,'シフト記号表（勤務時間帯）'!$D$6:$X$47,21,FALSE))</f>
        <v/>
      </c>
      <c r="AT43" s="198" t="str">
        <f>IF(AT42="","",VLOOKUP(AT42,'シフト記号表（勤務時間帯）'!$D$6:$X$47,21,FALSE))</f>
        <v/>
      </c>
      <c r="AU43" s="198" t="str">
        <f>IF(AU42="","",VLOOKUP(AU42,'シフト記号表（勤務時間帯）'!$D$6:$X$47,21,FALSE))</f>
        <v/>
      </c>
      <c r="AV43" s="199" t="str">
        <f>IF(AV42="","",VLOOKUP(AV42,'シフト記号表（勤務時間帯）'!$D$6:$X$47,21,FALSE))</f>
        <v/>
      </c>
      <c r="AW43" s="197" t="str">
        <f>IF(AW42="","",VLOOKUP(AW42,'シフト記号表（勤務時間帯）'!$D$6:$X$47,21,FALSE))</f>
        <v/>
      </c>
      <c r="AX43" s="198" t="str">
        <f>IF(AX42="","",VLOOKUP(AX42,'シフト記号表（勤務時間帯）'!$D$6:$X$47,21,FALSE))</f>
        <v/>
      </c>
      <c r="AY43" s="198" t="str">
        <f>IF(AY42="","",VLOOKUP(AY42,'シフト記号表（勤務時間帯）'!$D$6:$X$47,21,FALSE))</f>
        <v/>
      </c>
      <c r="AZ43" s="281">
        <f>IF($BC$3="４週",SUM(U43:AV43),IF($BC$3="暦月",SUM(U43:AY43),""))</f>
        <v>0</v>
      </c>
      <c r="BA43" s="282"/>
      <c r="BB43" s="283">
        <f>IF($BC$3="４週",AZ43/4,IF($BC$3="暦月",(AZ43/($BC$8/7)),""))</f>
        <v>0</v>
      </c>
      <c r="BC43" s="282"/>
      <c r="BD43" s="278"/>
      <c r="BE43" s="279"/>
      <c r="BF43" s="279"/>
      <c r="BG43" s="279"/>
      <c r="BH43" s="280"/>
    </row>
    <row r="44" spans="2:60" ht="20.25" customHeight="1" x14ac:dyDescent="0.4">
      <c r="B44" s="127"/>
      <c r="C44" s="321"/>
      <c r="D44" s="322"/>
      <c r="E44" s="323"/>
      <c r="F44" s="179"/>
      <c r="G44" s="175">
        <f>C42</f>
        <v>0</v>
      </c>
      <c r="H44" s="324"/>
      <c r="I44" s="325"/>
      <c r="J44" s="326"/>
      <c r="K44" s="326"/>
      <c r="L44" s="327"/>
      <c r="M44" s="328"/>
      <c r="N44" s="329"/>
      <c r="O44" s="330"/>
      <c r="P44" s="25" t="s">
        <v>73</v>
      </c>
      <c r="Q44" s="29"/>
      <c r="R44" s="29"/>
      <c r="S44" s="17"/>
      <c r="T44" s="54"/>
      <c r="U44" s="200" t="str">
        <f>IF(U42="","",VLOOKUP(U42,'シフト記号表（勤務時間帯）'!$D$6:$Z$47,23,FALSE))</f>
        <v/>
      </c>
      <c r="V44" s="201" t="str">
        <f>IF(V42="","",VLOOKUP(V42,'シフト記号表（勤務時間帯）'!$D$6:$Z$47,23,FALSE))</f>
        <v/>
      </c>
      <c r="W44" s="201" t="str">
        <f>IF(W42="","",VLOOKUP(W42,'シフト記号表（勤務時間帯）'!$D$6:$Z$47,23,FALSE))</f>
        <v/>
      </c>
      <c r="X44" s="201" t="str">
        <f>IF(X42="","",VLOOKUP(X42,'シフト記号表（勤務時間帯）'!$D$6:$Z$47,23,FALSE))</f>
        <v/>
      </c>
      <c r="Y44" s="201" t="str">
        <f>IF(Y42="","",VLOOKUP(Y42,'シフト記号表（勤務時間帯）'!$D$6:$Z$47,23,FALSE))</f>
        <v/>
      </c>
      <c r="Z44" s="201" t="str">
        <f>IF(Z42="","",VLOOKUP(Z42,'シフト記号表（勤務時間帯）'!$D$6:$Z$47,23,FALSE))</f>
        <v/>
      </c>
      <c r="AA44" s="202" t="str">
        <f>IF(AA42="","",VLOOKUP(AA42,'シフト記号表（勤務時間帯）'!$D$6:$Z$47,23,FALSE))</f>
        <v/>
      </c>
      <c r="AB44" s="200" t="str">
        <f>IF(AB42="","",VLOOKUP(AB42,'シフト記号表（勤務時間帯）'!$D$6:$Z$47,23,FALSE))</f>
        <v/>
      </c>
      <c r="AC44" s="201" t="str">
        <f>IF(AC42="","",VLOOKUP(AC42,'シフト記号表（勤務時間帯）'!$D$6:$Z$47,23,FALSE))</f>
        <v/>
      </c>
      <c r="AD44" s="201" t="str">
        <f>IF(AD42="","",VLOOKUP(AD42,'シフト記号表（勤務時間帯）'!$D$6:$Z$47,23,FALSE))</f>
        <v/>
      </c>
      <c r="AE44" s="201" t="str">
        <f>IF(AE42="","",VLOOKUP(AE42,'シフト記号表（勤務時間帯）'!$D$6:$Z$47,23,FALSE))</f>
        <v/>
      </c>
      <c r="AF44" s="201" t="str">
        <f>IF(AF42="","",VLOOKUP(AF42,'シフト記号表（勤務時間帯）'!$D$6:$Z$47,23,FALSE))</f>
        <v/>
      </c>
      <c r="AG44" s="201" t="str">
        <f>IF(AG42="","",VLOOKUP(AG42,'シフト記号表（勤務時間帯）'!$D$6:$Z$47,23,FALSE))</f>
        <v/>
      </c>
      <c r="AH44" s="202" t="str">
        <f>IF(AH42="","",VLOOKUP(AH42,'シフト記号表（勤務時間帯）'!$D$6:$Z$47,23,FALSE))</f>
        <v/>
      </c>
      <c r="AI44" s="200" t="str">
        <f>IF(AI42="","",VLOOKUP(AI42,'シフト記号表（勤務時間帯）'!$D$6:$Z$47,23,FALSE))</f>
        <v/>
      </c>
      <c r="AJ44" s="201" t="str">
        <f>IF(AJ42="","",VLOOKUP(AJ42,'シフト記号表（勤務時間帯）'!$D$6:$Z$47,23,FALSE))</f>
        <v/>
      </c>
      <c r="AK44" s="201" t="str">
        <f>IF(AK42="","",VLOOKUP(AK42,'シフト記号表（勤務時間帯）'!$D$6:$Z$47,23,FALSE))</f>
        <v/>
      </c>
      <c r="AL44" s="201" t="str">
        <f>IF(AL42="","",VLOOKUP(AL42,'シフト記号表（勤務時間帯）'!$D$6:$Z$47,23,FALSE))</f>
        <v/>
      </c>
      <c r="AM44" s="201" t="str">
        <f>IF(AM42="","",VLOOKUP(AM42,'シフト記号表（勤務時間帯）'!$D$6:$Z$47,23,FALSE))</f>
        <v/>
      </c>
      <c r="AN44" s="201" t="str">
        <f>IF(AN42="","",VLOOKUP(AN42,'シフト記号表（勤務時間帯）'!$D$6:$Z$47,23,FALSE))</f>
        <v/>
      </c>
      <c r="AO44" s="202" t="str">
        <f>IF(AO42="","",VLOOKUP(AO42,'シフト記号表（勤務時間帯）'!$D$6:$Z$47,23,FALSE))</f>
        <v/>
      </c>
      <c r="AP44" s="200" t="str">
        <f>IF(AP42="","",VLOOKUP(AP42,'シフト記号表（勤務時間帯）'!$D$6:$Z$47,23,FALSE))</f>
        <v/>
      </c>
      <c r="AQ44" s="201" t="str">
        <f>IF(AQ42="","",VLOOKUP(AQ42,'シフト記号表（勤務時間帯）'!$D$6:$Z$47,23,FALSE))</f>
        <v/>
      </c>
      <c r="AR44" s="201" t="str">
        <f>IF(AR42="","",VLOOKUP(AR42,'シフト記号表（勤務時間帯）'!$D$6:$Z$47,23,FALSE))</f>
        <v/>
      </c>
      <c r="AS44" s="201" t="str">
        <f>IF(AS42="","",VLOOKUP(AS42,'シフト記号表（勤務時間帯）'!$D$6:$Z$47,23,FALSE))</f>
        <v/>
      </c>
      <c r="AT44" s="201" t="str">
        <f>IF(AT42="","",VLOOKUP(AT42,'シフト記号表（勤務時間帯）'!$D$6:$Z$47,23,FALSE))</f>
        <v/>
      </c>
      <c r="AU44" s="201" t="str">
        <f>IF(AU42="","",VLOOKUP(AU42,'シフト記号表（勤務時間帯）'!$D$6:$Z$47,23,FALSE))</f>
        <v/>
      </c>
      <c r="AV44" s="202" t="str">
        <f>IF(AV42="","",VLOOKUP(AV42,'シフト記号表（勤務時間帯）'!$D$6:$Z$47,23,FALSE))</f>
        <v/>
      </c>
      <c r="AW44" s="200" t="str">
        <f>IF(AW42="","",VLOOKUP(AW42,'シフト記号表（勤務時間帯）'!$D$6:$Z$47,23,FALSE))</f>
        <v/>
      </c>
      <c r="AX44" s="201" t="str">
        <f>IF(AX42="","",VLOOKUP(AX42,'シフト記号表（勤務時間帯）'!$D$6:$Z$47,23,FALSE))</f>
        <v/>
      </c>
      <c r="AY44" s="201" t="str">
        <f>IF(AY42="","",VLOOKUP(AY42,'シフト記号表（勤務時間帯）'!$D$6:$Z$47,23,FALSE))</f>
        <v/>
      </c>
      <c r="AZ44" s="284">
        <f>IF($BC$3="４週",SUM(U44:AV44),IF($BC$3="暦月",SUM(U44:AY44),""))</f>
        <v>0</v>
      </c>
      <c r="BA44" s="285"/>
      <c r="BB44" s="286">
        <f>IF($BC$3="４週",AZ44/4,IF($BC$3="暦月",(AZ44/($BC$8/7)),""))</f>
        <v>0</v>
      </c>
      <c r="BC44" s="285"/>
      <c r="BD44" s="287"/>
      <c r="BE44" s="288"/>
      <c r="BF44" s="288"/>
      <c r="BG44" s="288"/>
      <c r="BH44" s="289"/>
    </row>
    <row r="45" spans="2:60" ht="20.25" customHeight="1" x14ac:dyDescent="0.4">
      <c r="B45" s="129"/>
      <c r="C45" s="290"/>
      <c r="D45" s="291"/>
      <c r="E45" s="292"/>
      <c r="F45" s="178"/>
      <c r="G45" s="174"/>
      <c r="H45" s="299"/>
      <c r="I45" s="302"/>
      <c r="J45" s="303"/>
      <c r="K45" s="303"/>
      <c r="L45" s="304"/>
      <c r="M45" s="311"/>
      <c r="N45" s="312"/>
      <c r="O45" s="313"/>
      <c r="P45" s="21" t="s">
        <v>18</v>
      </c>
      <c r="Q45" s="27"/>
      <c r="R45" s="27"/>
      <c r="S45" s="15"/>
      <c r="T45" s="55"/>
      <c r="U45" s="203"/>
      <c r="V45" s="204"/>
      <c r="W45" s="204"/>
      <c r="X45" s="204"/>
      <c r="Y45" s="204"/>
      <c r="Z45" s="204"/>
      <c r="AA45" s="205"/>
      <c r="AB45" s="203"/>
      <c r="AC45" s="204"/>
      <c r="AD45" s="204"/>
      <c r="AE45" s="204"/>
      <c r="AF45" s="204"/>
      <c r="AG45" s="204"/>
      <c r="AH45" s="205"/>
      <c r="AI45" s="203"/>
      <c r="AJ45" s="204"/>
      <c r="AK45" s="204"/>
      <c r="AL45" s="204"/>
      <c r="AM45" s="204"/>
      <c r="AN45" s="204"/>
      <c r="AO45" s="205"/>
      <c r="AP45" s="203"/>
      <c r="AQ45" s="204"/>
      <c r="AR45" s="204"/>
      <c r="AS45" s="204"/>
      <c r="AT45" s="204"/>
      <c r="AU45" s="204"/>
      <c r="AV45" s="205"/>
      <c r="AW45" s="203"/>
      <c r="AX45" s="204"/>
      <c r="AY45" s="204"/>
      <c r="AZ45" s="320"/>
      <c r="BA45" s="274"/>
      <c r="BB45" s="273"/>
      <c r="BC45" s="274"/>
      <c r="BD45" s="275"/>
      <c r="BE45" s="276"/>
      <c r="BF45" s="276"/>
      <c r="BG45" s="276"/>
      <c r="BH45" s="277"/>
    </row>
    <row r="46" spans="2:60" ht="20.25" customHeight="1" x14ac:dyDescent="0.4">
      <c r="B46" s="125">
        <f>B43+1</f>
        <v>9</v>
      </c>
      <c r="C46" s="293"/>
      <c r="D46" s="294"/>
      <c r="E46" s="295"/>
      <c r="F46" s="178">
        <f>C45</f>
        <v>0</v>
      </c>
      <c r="G46" s="174"/>
      <c r="H46" s="300"/>
      <c r="I46" s="305"/>
      <c r="J46" s="306"/>
      <c r="K46" s="306"/>
      <c r="L46" s="307"/>
      <c r="M46" s="314"/>
      <c r="N46" s="315"/>
      <c r="O46" s="316"/>
      <c r="P46" s="23" t="s">
        <v>72</v>
      </c>
      <c r="Q46" s="24"/>
      <c r="R46" s="24"/>
      <c r="S46" s="19"/>
      <c r="T46" s="53"/>
      <c r="U46" s="197" t="str">
        <f>IF(U45="","",VLOOKUP(U45,'シフト記号表（勤務時間帯）'!$D$6:$X$47,21,FALSE))</f>
        <v/>
      </c>
      <c r="V46" s="198" t="str">
        <f>IF(V45="","",VLOOKUP(V45,'シフト記号表（勤務時間帯）'!$D$6:$X$47,21,FALSE))</f>
        <v/>
      </c>
      <c r="W46" s="198" t="str">
        <f>IF(W45="","",VLOOKUP(W45,'シフト記号表（勤務時間帯）'!$D$6:$X$47,21,FALSE))</f>
        <v/>
      </c>
      <c r="X46" s="198" t="str">
        <f>IF(X45="","",VLOOKUP(X45,'シフト記号表（勤務時間帯）'!$D$6:$X$47,21,FALSE))</f>
        <v/>
      </c>
      <c r="Y46" s="198" t="str">
        <f>IF(Y45="","",VLOOKUP(Y45,'シフト記号表（勤務時間帯）'!$D$6:$X$47,21,FALSE))</f>
        <v/>
      </c>
      <c r="Z46" s="198" t="str">
        <f>IF(Z45="","",VLOOKUP(Z45,'シフト記号表（勤務時間帯）'!$D$6:$X$47,21,FALSE))</f>
        <v/>
      </c>
      <c r="AA46" s="199" t="str">
        <f>IF(AA45="","",VLOOKUP(AA45,'シフト記号表（勤務時間帯）'!$D$6:$X$47,21,FALSE))</f>
        <v/>
      </c>
      <c r="AB46" s="197" t="str">
        <f>IF(AB45="","",VLOOKUP(AB45,'シフト記号表（勤務時間帯）'!$D$6:$X$47,21,FALSE))</f>
        <v/>
      </c>
      <c r="AC46" s="198" t="str">
        <f>IF(AC45="","",VLOOKUP(AC45,'シフト記号表（勤務時間帯）'!$D$6:$X$47,21,FALSE))</f>
        <v/>
      </c>
      <c r="AD46" s="198" t="str">
        <f>IF(AD45="","",VLOOKUP(AD45,'シフト記号表（勤務時間帯）'!$D$6:$X$47,21,FALSE))</f>
        <v/>
      </c>
      <c r="AE46" s="198" t="str">
        <f>IF(AE45="","",VLOOKUP(AE45,'シフト記号表（勤務時間帯）'!$D$6:$X$47,21,FALSE))</f>
        <v/>
      </c>
      <c r="AF46" s="198" t="str">
        <f>IF(AF45="","",VLOOKUP(AF45,'シフト記号表（勤務時間帯）'!$D$6:$X$47,21,FALSE))</f>
        <v/>
      </c>
      <c r="AG46" s="198" t="str">
        <f>IF(AG45="","",VLOOKUP(AG45,'シフト記号表（勤務時間帯）'!$D$6:$X$47,21,FALSE))</f>
        <v/>
      </c>
      <c r="AH46" s="199" t="str">
        <f>IF(AH45="","",VLOOKUP(AH45,'シフト記号表（勤務時間帯）'!$D$6:$X$47,21,FALSE))</f>
        <v/>
      </c>
      <c r="AI46" s="197" t="str">
        <f>IF(AI45="","",VLOOKUP(AI45,'シフト記号表（勤務時間帯）'!$D$6:$X$47,21,FALSE))</f>
        <v/>
      </c>
      <c r="AJ46" s="198" t="str">
        <f>IF(AJ45="","",VLOOKUP(AJ45,'シフト記号表（勤務時間帯）'!$D$6:$X$47,21,FALSE))</f>
        <v/>
      </c>
      <c r="AK46" s="198" t="str">
        <f>IF(AK45="","",VLOOKUP(AK45,'シフト記号表（勤務時間帯）'!$D$6:$X$47,21,FALSE))</f>
        <v/>
      </c>
      <c r="AL46" s="198" t="str">
        <f>IF(AL45="","",VLOOKUP(AL45,'シフト記号表（勤務時間帯）'!$D$6:$X$47,21,FALSE))</f>
        <v/>
      </c>
      <c r="AM46" s="198" t="str">
        <f>IF(AM45="","",VLOOKUP(AM45,'シフト記号表（勤務時間帯）'!$D$6:$X$47,21,FALSE))</f>
        <v/>
      </c>
      <c r="AN46" s="198" t="str">
        <f>IF(AN45="","",VLOOKUP(AN45,'シフト記号表（勤務時間帯）'!$D$6:$X$47,21,FALSE))</f>
        <v/>
      </c>
      <c r="AO46" s="199" t="str">
        <f>IF(AO45="","",VLOOKUP(AO45,'シフト記号表（勤務時間帯）'!$D$6:$X$47,21,FALSE))</f>
        <v/>
      </c>
      <c r="AP46" s="197" t="str">
        <f>IF(AP45="","",VLOOKUP(AP45,'シフト記号表（勤務時間帯）'!$D$6:$X$47,21,FALSE))</f>
        <v/>
      </c>
      <c r="AQ46" s="198" t="str">
        <f>IF(AQ45="","",VLOOKUP(AQ45,'シフト記号表（勤務時間帯）'!$D$6:$X$47,21,FALSE))</f>
        <v/>
      </c>
      <c r="AR46" s="198" t="str">
        <f>IF(AR45="","",VLOOKUP(AR45,'シフト記号表（勤務時間帯）'!$D$6:$X$47,21,FALSE))</f>
        <v/>
      </c>
      <c r="AS46" s="198" t="str">
        <f>IF(AS45="","",VLOOKUP(AS45,'シフト記号表（勤務時間帯）'!$D$6:$X$47,21,FALSE))</f>
        <v/>
      </c>
      <c r="AT46" s="198" t="str">
        <f>IF(AT45="","",VLOOKUP(AT45,'シフト記号表（勤務時間帯）'!$D$6:$X$47,21,FALSE))</f>
        <v/>
      </c>
      <c r="AU46" s="198" t="str">
        <f>IF(AU45="","",VLOOKUP(AU45,'シフト記号表（勤務時間帯）'!$D$6:$X$47,21,FALSE))</f>
        <v/>
      </c>
      <c r="AV46" s="199" t="str">
        <f>IF(AV45="","",VLOOKUP(AV45,'シフト記号表（勤務時間帯）'!$D$6:$X$47,21,FALSE))</f>
        <v/>
      </c>
      <c r="AW46" s="197" t="str">
        <f>IF(AW45="","",VLOOKUP(AW45,'シフト記号表（勤務時間帯）'!$D$6:$X$47,21,FALSE))</f>
        <v/>
      </c>
      <c r="AX46" s="198" t="str">
        <f>IF(AX45="","",VLOOKUP(AX45,'シフト記号表（勤務時間帯）'!$D$6:$X$47,21,FALSE))</f>
        <v/>
      </c>
      <c r="AY46" s="198" t="str">
        <f>IF(AY45="","",VLOOKUP(AY45,'シフト記号表（勤務時間帯）'!$D$6:$X$47,21,FALSE))</f>
        <v/>
      </c>
      <c r="AZ46" s="281">
        <f>IF($BC$3="４週",SUM(U46:AV46),IF($BC$3="暦月",SUM(U46:AY46),""))</f>
        <v>0</v>
      </c>
      <c r="BA46" s="282"/>
      <c r="BB46" s="283">
        <f>IF($BC$3="４週",AZ46/4,IF($BC$3="暦月",(AZ46/($BC$8/7)),""))</f>
        <v>0</v>
      </c>
      <c r="BC46" s="282"/>
      <c r="BD46" s="278"/>
      <c r="BE46" s="279"/>
      <c r="BF46" s="279"/>
      <c r="BG46" s="279"/>
      <c r="BH46" s="280"/>
    </row>
    <row r="47" spans="2:60" ht="20.25" customHeight="1" x14ac:dyDescent="0.4">
      <c r="B47" s="127"/>
      <c r="C47" s="321"/>
      <c r="D47" s="322"/>
      <c r="E47" s="323"/>
      <c r="F47" s="179"/>
      <c r="G47" s="175">
        <f>C45</f>
        <v>0</v>
      </c>
      <c r="H47" s="324"/>
      <c r="I47" s="325"/>
      <c r="J47" s="326"/>
      <c r="K47" s="326"/>
      <c r="L47" s="327"/>
      <c r="M47" s="328"/>
      <c r="N47" s="329"/>
      <c r="O47" s="330"/>
      <c r="P47" s="25" t="s">
        <v>73</v>
      </c>
      <c r="Q47" s="26"/>
      <c r="R47" s="26"/>
      <c r="S47" s="18"/>
      <c r="T47" s="57"/>
      <c r="U47" s="200" t="str">
        <f>IF(U45="","",VLOOKUP(U45,'シフト記号表（勤務時間帯）'!$D$6:$Z$47,23,FALSE))</f>
        <v/>
      </c>
      <c r="V47" s="201" t="str">
        <f>IF(V45="","",VLOOKUP(V45,'シフト記号表（勤務時間帯）'!$D$6:$Z$47,23,FALSE))</f>
        <v/>
      </c>
      <c r="W47" s="201" t="str">
        <f>IF(W45="","",VLOOKUP(W45,'シフト記号表（勤務時間帯）'!$D$6:$Z$47,23,FALSE))</f>
        <v/>
      </c>
      <c r="X47" s="201" t="str">
        <f>IF(X45="","",VLOOKUP(X45,'シフト記号表（勤務時間帯）'!$D$6:$Z$47,23,FALSE))</f>
        <v/>
      </c>
      <c r="Y47" s="201" t="str">
        <f>IF(Y45="","",VLOOKUP(Y45,'シフト記号表（勤務時間帯）'!$D$6:$Z$47,23,FALSE))</f>
        <v/>
      </c>
      <c r="Z47" s="201" t="str">
        <f>IF(Z45="","",VLOOKUP(Z45,'シフト記号表（勤務時間帯）'!$D$6:$Z$47,23,FALSE))</f>
        <v/>
      </c>
      <c r="AA47" s="202" t="str">
        <f>IF(AA45="","",VLOOKUP(AA45,'シフト記号表（勤務時間帯）'!$D$6:$Z$47,23,FALSE))</f>
        <v/>
      </c>
      <c r="AB47" s="200" t="str">
        <f>IF(AB45="","",VLOOKUP(AB45,'シフト記号表（勤務時間帯）'!$D$6:$Z$47,23,FALSE))</f>
        <v/>
      </c>
      <c r="AC47" s="201" t="str">
        <f>IF(AC45="","",VLOOKUP(AC45,'シフト記号表（勤務時間帯）'!$D$6:$Z$47,23,FALSE))</f>
        <v/>
      </c>
      <c r="AD47" s="201" t="str">
        <f>IF(AD45="","",VLOOKUP(AD45,'シフト記号表（勤務時間帯）'!$D$6:$Z$47,23,FALSE))</f>
        <v/>
      </c>
      <c r="AE47" s="201" t="str">
        <f>IF(AE45="","",VLOOKUP(AE45,'シフト記号表（勤務時間帯）'!$D$6:$Z$47,23,FALSE))</f>
        <v/>
      </c>
      <c r="AF47" s="201" t="str">
        <f>IF(AF45="","",VLOOKUP(AF45,'シフト記号表（勤務時間帯）'!$D$6:$Z$47,23,FALSE))</f>
        <v/>
      </c>
      <c r="AG47" s="201" t="str">
        <f>IF(AG45="","",VLOOKUP(AG45,'シフト記号表（勤務時間帯）'!$D$6:$Z$47,23,FALSE))</f>
        <v/>
      </c>
      <c r="AH47" s="202" t="str">
        <f>IF(AH45="","",VLOOKUP(AH45,'シフト記号表（勤務時間帯）'!$D$6:$Z$47,23,FALSE))</f>
        <v/>
      </c>
      <c r="AI47" s="200" t="str">
        <f>IF(AI45="","",VLOOKUP(AI45,'シフト記号表（勤務時間帯）'!$D$6:$Z$47,23,FALSE))</f>
        <v/>
      </c>
      <c r="AJ47" s="201" t="str">
        <f>IF(AJ45="","",VLOOKUP(AJ45,'シフト記号表（勤務時間帯）'!$D$6:$Z$47,23,FALSE))</f>
        <v/>
      </c>
      <c r="AK47" s="201" t="str">
        <f>IF(AK45="","",VLOOKUP(AK45,'シフト記号表（勤務時間帯）'!$D$6:$Z$47,23,FALSE))</f>
        <v/>
      </c>
      <c r="AL47" s="201" t="str">
        <f>IF(AL45="","",VLOOKUP(AL45,'シフト記号表（勤務時間帯）'!$D$6:$Z$47,23,FALSE))</f>
        <v/>
      </c>
      <c r="AM47" s="201" t="str">
        <f>IF(AM45="","",VLOOKUP(AM45,'シフト記号表（勤務時間帯）'!$D$6:$Z$47,23,FALSE))</f>
        <v/>
      </c>
      <c r="AN47" s="201" t="str">
        <f>IF(AN45="","",VLOOKUP(AN45,'シフト記号表（勤務時間帯）'!$D$6:$Z$47,23,FALSE))</f>
        <v/>
      </c>
      <c r="AO47" s="202" t="str">
        <f>IF(AO45="","",VLOOKUP(AO45,'シフト記号表（勤務時間帯）'!$D$6:$Z$47,23,FALSE))</f>
        <v/>
      </c>
      <c r="AP47" s="200" t="str">
        <f>IF(AP45="","",VLOOKUP(AP45,'シフト記号表（勤務時間帯）'!$D$6:$Z$47,23,FALSE))</f>
        <v/>
      </c>
      <c r="AQ47" s="201" t="str">
        <f>IF(AQ45="","",VLOOKUP(AQ45,'シフト記号表（勤務時間帯）'!$D$6:$Z$47,23,FALSE))</f>
        <v/>
      </c>
      <c r="AR47" s="201" t="str">
        <f>IF(AR45="","",VLOOKUP(AR45,'シフト記号表（勤務時間帯）'!$D$6:$Z$47,23,FALSE))</f>
        <v/>
      </c>
      <c r="AS47" s="201" t="str">
        <f>IF(AS45="","",VLOOKUP(AS45,'シフト記号表（勤務時間帯）'!$D$6:$Z$47,23,FALSE))</f>
        <v/>
      </c>
      <c r="AT47" s="201" t="str">
        <f>IF(AT45="","",VLOOKUP(AT45,'シフト記号表（勤務時間帯）'!$D$6:$Z$47,23,FALSE))</f>
        <v/>
      </c>
      <c r="AU47" s="201" t="str">
        <f>IF(AU45="","",VLOOKUP(AU45,'シフト記号表（勤務時間帯）'!$D$6:$Z$47,23,FALSE))</f>
        <v/>
      </c>
      <c r="AV47" s="202" t="str">
        <f>IF(AV45="","",VLOOKUP(AV45,'シフト記号表（勤務時間帯）'!$D$6:$Z$47,23,FALSE))</f>
        <v/>
      </c>
      <c r="AW47" s="200" t="str">
        <f>IF(AW45="","",VLOOKUP(AW45,'シフト記号表（勤務時間帯）'!$D$6:$Z$47,23,FALSE))</f>
        <v/>
      </c>
      <c r="AX47" s="201" t="str">
        <f>IF(AX45="","",VLOOKUP(AX45,'シフト記号表（勤務時間帯）'!$D$6:$Z$47,23,FALSE))</f>
        <v/>
      </c>
      <c r="AY47" s="201" t="str">
        <f>IF(AY45="","",VLOOKUP(AY45,'シフト記号表（勤務時間帯）'!$D$6:$Z$47,23,FALSE))</f>
        <v/>
      </c>
      <c r="AZ47" s="284">
        <f>IF($BC$3="４週",SUM(U47:AV47),IF($BC$3="暦月",SUM(U47:AY47),""))</f>
        <v>0</v>
      </c>
      <c r="BA47" s="285"/>
      <c r="BB47" s="286">
        <f>IF($BC$3="４週",AZ47/4,IF($BC$3="暦月",(AZ47/($BC$8/7)),""))</f>
        <v>0</v>
      </c>
      <c r="BC47" s="285"/>
      <c r="BD47" s="287"/>
      <c r="BE47" s="288"/>
      <c r="BF47" s="288"/>
      <c r="BG47" s="288"/>
      <c r="BH47" s="289"/>
    </row>
    <row r="48" spans="2:60" ht="20.25" customHeight="1" x14ac:dyDescent="0.4">
      <c r="B48" s="129"/>
      <c r="C48" s="290"/>
      <c r="D48" s="291"/>
      <c r="E48" s="292"/>
      <c r="F48" s="178"/>
      <c r="G48" s="174"/>
      <c r="H48" s="299"/>
      <c r="I48" s="302"/>
      <c r="J48" s="303"/>
      <c r="K48" s="303"/>
      <c r="L48" s="304"/>
      <c r="M48" s="311"/>
      <c r="N48" s="312"/>
      <c r="O48" s="313"/>
      <c r="P48" s="21" t="s">
        <v>18</v>
      </c>
      <c r="Q48" s="28"/>
      <c r="R48" s="28"/>
      <c r="S48" s="16"/>
      <c r="T48" s="58"/>
      <c r="U48" s="203"/>
      <c r="V48" s="204"/>
      <c r="W48" s="204"/>
      <c r="X48" s="204"/>
      <c r="Y48" s="204"/>
      <c r="Z48" s="204"/>
      <c r="AA48" s="205"/>
      <c r="AB48" s="203"/>
      <c r="AC48" s="204"/>
      <c r="AD48" s="204"/>
      <c r="AE48" s="204"/>
      <c r="AF48" s="204"/>
      <c r="AG48" s="204"/>
      <c r="AH48" s="205"/>
      <c r="AI48" s="203"/>
      <c r="AJ48" s="204"/>
      <c r="AK48" s="204"/>
      <c r="AL48" s="204"/>
      <c r="AM48" s="204"/>
      <c r="AN48" s="204"/>
      <c r="AO48" s="205"/>
      <c r="AP48" s="203"/>
      <c r="AQ48" s="204"/>
      <c r="AR48" s="204"/>
      <c r="AS48" s="204"/>
      <c r="AT48" s="204"/>
      <c r="AU48" s="204"/>
      <c r="AV48" s="205"/>
      <c r="AW48" s="203"/>
      <c r="AX48" s="204"/>
      <c r="AY48" s="204"/>
      <c r="AZ48" s="320"/>
      <c r="BA48" s="274"/>
      <c r="BB48" s="273"/>
      <c r="BC48" s="274"/>
      <c r="BD48" s="275"/>
      <c r="BE48" s="276"/>
      <c r="BF48" s="276"/>
      <c r="BG48" s="276"/>
      <c r="BH48" s="277"/>
    </row>
    <row r="49" spans="2:60" ht="20.25" customHeight="1" x14ac:dyDescent="0.4">
      <c r="B49" s="125">
        <f>B46+1</f>
        <v>10</v>
      </c>
      <c r="C49" s="293"/>
      <c r="D49" s="294"/>
      <c r="E49" s="295"/>
      <c r="F49" s="178">
        <f>C48</f>
        <v>0</v>
      </c>
      <c r="G49" s="174"/>
      <c r="H49" s="300"/>
      <c r="I49" s="305"/>
      <c r="J49" s="306"/>
      <c r="K49" s="306"/>
      <c r="L49" s="307"/>
      <c r="M49" s="314"/>
      <c r="N49" s="315"/>
      <c r="O49" s="316"/>
      <c r="P49" s="23" t="s">
        <v>72</v>
      </c>
      <c r="Q49" s="24"/>
      <c r="R49" s="24"/>
      <c r="S49" s="19"/>
      <c r="T49" s="53"/>
      <c r="U49" s="197" t="str">
        <f>IF(U48="","",VLOOKUP(U48,'シフト記号表（勤務時間帯）'!$D$6:$X$47,21,FALSE))</f>
        <v/>
      </c>
      <c r="V49" s="198" t="str">
        <f>IF(V48="","",VLOOKUP(V48,'シフト記号表（勤務時間帯）'!$D$6:$X$47,21,FALSE))</f>
        <v/>
      </c>
      <c r="W49" s="198" t="str">
        <f>IF(W48="","",VLOOKUP(W48,'シフト記号表（勤務時間帯）'!$D$6:$X$47,21,FALSE))</f>
        <v/>
      </c>
      <c r="X49" s="198" t="str">
        <f>IF(X48="","",VLOOKUP(X48,'シフト記号表（勤務時間帯）'!$D$6:$X$47,21,FALSE))</f>
        <v/>
      </c>
      <c r="Y49" s="198" t="str">
        <f>IF(Y48="","",VLOOKUP(Y48,'シフト記号表（勤務時間帯）'!$D$6:$X$47,21,FALSE))</f>
        <v/>
      </c>
      <c r="Z49" s="198" t="str">
        <f>IF(Z48="","",VLOOKUP(Z48,'シフト記号表（勤務時間帯）'!$D$6:$X$47,21,FALSE))</f>
        <v/>
      </c>
      <c r="AA49" s="199" t="str">
        <f>IF(AA48="","",VLOOKUP(AA48,'シフト記号表（勤務時間帯）'!$D$6:$X$47,21,FALSE))</f>
        <v/>
      </c>
      <c r="AB49" s="197" t="str">
        <f>IF(AB48="","",VLOOKUP(AB48,'シフト記号表（勤務時間帯）'!$D$6:$X$47,21,FALSE))</f>
        <v/>
      </c>
      <c r="AC49" s="198" t="str">
        <f>IF(AC48="","",VLOOKUP(AC48,'シフト記号表（勤務時間帯）'!$D$6:$X$47,21,FALSE))</f>
        <v/>
      </c>
      <c r="AD49" s="198" t="str">
        <f>IF(AD48="","",VLOOKUP(AD48,'シフト記号表（勤務時間帯）'!$D$6:$X$47,21,FALSE))</f>
        <v/>
      </c>
      <c r="AE49" s="198" t="str">
        <f>IF(AE48="","",VLOOKUP(AE48,'シフト記号表（勤務時間帯）'!$D$6:$X$47,21,FALSE))</f>
        <v/>
      </c>
      <c r="AF49" s="198" t="str">
        <f>IF(AF48="","",VLOOKUP(AF48,'シフト記号表（勤務時間帯）'!$D$6:$X$47,21,FALSE))</f>
        <v/>
      </c>
      <c r="AG49" s="198" t="str">
        <f>IF(AG48="","",VLOOKUP(AG48,'シフト記号表（勤務時間帯）'!$D$6:$X$47,21,FALSE))</f>
        <v/>
      </c>
      <c r="AH49" s="199" t="str">
        <f>IF(AH48="","",VLOOKUP(AH48,'シフト記号表（勤務時間帯）'!$D$6:$X$47,21,FALSE))</f>
        <v/>
      </c>
      <c r="AI49" s="197" t="str">
        <f>IF(AI48="","",VLOOKUP(AI48,'シフト記号表（勤務時間帯）'!$D$6:$X$47,21,FALSE))</f>
        <v/>
      </c>
      <c r="AJ49" s="198" t="str">
        <f>IF(AJ48="","",VLOOKUP(AJ48,'シフト記号表（勤務時間帯）'!$D$6:$X$47,21,FALSE))</f>
        <v/>
      </c>
      <c r="AK49" s="198" t="str">
        <f>IF(AK48="","",VLOOKUP(AK48,'シフト記号表（勤務時間帯）'!$D$6:$X$47,21,FALSE))</f>
        <v/>
      </c>
      <c r="AL49" s="198" t="str">
        <f>IF(AL48="","",VLOOKUP(AL48,'シフト記号表（勤務時間帯）'!$D$6:$X$47,21,FALSE))</f>
        <v/>
      </c>
      <c r="AM49" s="198" t="str">
        <f>IF(AM48="","",VLOOKUP(AM48,'シフト記号表（勤務時間帯）'!$D$6:$X$47,21,FALSE))</f>
        <v/>
      </c>
      <c r="AN49" s="198" t="str">
        <f>IF(AN48="","",VLOOKUP(AN48,'シフト記号表（勤務時間帯）'!$D$6:$X$47,21,FALSE))</f>
        <v/>
      </c>
      <c r="AO49" s="199" t="str">
        <f>IF(AO48="","",VLOOKUP(AO48,'シフト記号表（勤務時間帯）'!$D$6:$X$47,21,FALSE))</f>
        <v/>
      </c>
      <c r="AP49" s="197" t="str">
        <f>IF(AP48="","",VLOOKUP(AP48,'シフト記号表（勤務時間帯）'!$D$6:$X$47,21,FALSE))</f>
        <v/>
      </c>
      <c r="AQ49" s="198" t="str">
        <f>IF(AQ48="","",VLOOKUP(AQ48,'シフト記号表（勤務時間帯）'!$D$6:$X$47,21,FALSE))</f>
        <v/>
      </c>
      <c r="AR49" s="198" t="str">
        <f>IF(AR48="","",VLOOKUP(AR48,'シフト記号表（勤務時間帯）'!$D$6:$X$47,21,FALSE))</f>
        <v/>
      </c>
      <c r="AS49" s="198" t="str">
        <f>IF(AS48="","",VLOOKUP(AS48,'シフト記号表（勤務時間帯）'!$D$6:$X$47,21,FALSE))</f>
        <v/>
      </c>
      <c r="AT49" s="198" t="str">
        <f>IF(AT48="","",VLOOKUP(AT48,'シフト記号表（勤務時間帯）'!$D$6:$X$47,21,FALSE))</f>
        <v/>
      </c>
      <c r="AU49" s="198" t="str">
        <f>IF(AU48="","",VLOOKUP(AU48,'シフト記号表（勤務時間帯）'!$D$6:$X$47,21,FALSE))</f>
        <v/>
      </c>
      <c r="AV49" s="199" t="str">
        <f>IF(AV48="","",VLOOKUP(AV48,'シフト記号表（勤務時間帯）'!$D$6:$X$47,21,FALSE))</f>
        <v/>
      </c>
      <c r="AW49" s="197" t="str">
        <f>IF(AW48="","",VLOOKUP(AW48,'シフト記号表（勤務時間帯）'!$D$6:$X$47,21,FALSE))</f>
        <v/>
      </c>
      <c r="AX49" s="198" t="str">
        <f>IF(AX48="","",VLOOKUP(AX48,'シフト記号表（勤務時間帯）'!$D$6:$X$47,21,FALSE))</f>
        <v/>
      </c>
      <c r="AY49" s="198" t="str">
        <f>IF(AY48="","",VLOOKUP(AY48,'シフト記号表（勤務時間帯）'!$D$6:$X$47,21,FALSE))</f>
        <v/>
      </c>
      <c r="AZ49" s="281">
        <f>IF($BC$3="４週",SUM(U49:AV49),IF($BC$3="暦月",SUM(U49:AY49),""))</f>
        <v>0</v>
      </c>
      <c r="BA49" s="282"/>
      <c r="BB49" s="283">
        <f>IF($BC$3="４週",AZ49/4,IF($BC$3="暦月",(AZ49/($BC$8/7)),""))</f>
        <v>0</v>
      </c>
      <c r="BC49" s="282"/>
      <c r="BD49" s="278"/>
      <c r="BE49" s="279"/>
      <c r="BF49" s="279"/>
      <c r="BG49" s="279"/>
      <c r="BH49" s="280"/>
    </row>
    <row r="50" spans="2:60" ht="20.25" customHeight="1" x14ac:dyDescent="0.4">
      <c r="B50" s="127"/>
      <c r="C50" s="321"/>
      <c r="D50" s="322"/>
      <c r="E50" s="323"/>
      <c r="F50" s="179"/>
      <c r="G50" s="175">
        <f>C48</f>
        <v>0</v>
      </c>
      <c r="H50" s="324"/>
      <c r="I50" s="325"/>
      <c r="J50" s="326"/>
      <c r="K50" s="326"/>
      <c r="L50" s="327"/>
      <c r="M50" s="328"/>
      <c r="N50" s="329"/>
      <c r="O50" s="330"/>
      <c r="P50" s="41" t="s">
        <v>73</v>
      </c>
      <c r="Q50" s="42"/>
      <c r="R50" s="42"/>
      <c r="S50" s="43"/>
      <c r="T50" s="59"/>
      <c r="U50" s="200" t="str">
        <f>IF(U48="","",VLOOKUP(U48,'シフト記号表（勤務時間帯）'!$D$6:$Z$47,23,FALSE))</f>
        <v/>
      </c>
      <c r="V50" s="201" t="str">
        <f>IF(V48="","",VLOOKUP(V48,'シフト記号表（勤務時間帯）'!$D$6:$Z$47,23,FALSE))</f>
        <v/>
      </c>
      <c r="W50" s="201" t="str">
        <f>IF(W48="","",VLOOKUP(W48,'シフト記号表（勤務時間帯）'!$D$6:$Z$47,23,FALSE))</f>
        <v/>
      </c>
      <c r="X50" s="201" t="str">
        <f>IF(X48="","",VLOOKUP(X48,'シフト記号表（勤務時間帯）'!$D$6:$Z$47,23,FALSE))</f>
        <v/>
      </c>
      <c r="Y50" s="201" t="str">
        <f>IF(Y48="","",VLOOKUP(Y48,'シフト記号表（勤務時間帯）'!$D$6:$Z$47,23,FALSE))</f>
        <v/>
      </c>
      <c r="Z50" s="201" t="str">
        <f>IF(Z48="","",VLOOKUP(Z48,'シフト記号表（勤務時間帯）'!$D$6:$Z$47,23,FALSE))</f>
        <v/>
      </c>
      <c r="AA50" s="202" t="str">
        <f>IF(AA48="","",VLOOKUP(AA48,'シフト記号表（勤務時間帯）'!$D$6:$Z$47,23,FALSE))</f>
        <v/>
      </c>
      <c r="AB50" s="200" t="str">
        <f>IF(AB48="","",VLOOKUP(AB48,'シフト記号表（勤務時間帯）'!$D$6:$Z$47,23,FALSE))</f>
        <v/>
      </c>
      <c r="AC50" s="201" t="str">
        <f>IF(AC48="","",VLOOKUP(AC48,'シフト記号表（勤務時間帯）'!$D$6:$Z$47,23,FALSE))</f>
        <v/>
      </c>
      <c r="AD50" s="201" t="str">
        <f>IF(AD48="","",VLOOKUP(AD48,'シフト記号表（勤務時間帯）'!$D$6:$Z$47,23,FALSE))</f>
        <v/>
      </c>
      <c r="AE50" s="201" t="str">
        <f>IF(AE48="","",VLOOKUP(AE48,'シフト記号表（勤務時間帯）'!$D$6:$Z$47,23,FALSE))</f>
        <v/>
      </c>
      <c r="AF50" s="201" t="str">
        <f>IF(AF48="","",VLOOKUP(AF48,'シフト記号表（勤務時間帯）'!$D$6:$Z$47,23,FALSE))</f>
        <v/>
      </c>
      <c r="AG50" s="201" t="str">
        <f>IF(AG48="","",VLOOKUP(AG48,'シフト記号表（勤務時間帯）'!$D$6:$Z$47,23,FALSE))</f>
        <v/>
      </c>
      <c r="AH50" s="202" t="str">
        <f>IF(AH48="","",VLOOKUP(AH48,'シフト記号表（勤務時間帯）'!$D$6:$Z$47,23,FALSE))</f>
        <v/>
      </c>
      <c r="AI50" s="200" t="str">
        <f>IF(AI48="","",VLOOKUP(AI48,'シフト記号表（勤務時間帯）'!$D$6:$Z$47,23,FALSE))</f>
        <v/>
      </c>
      <c r="AJ50" s="201" t="str">
        <f>IF(AJ48="","",VLOOKUP(AJ48,'シフト記号表（勤務時間帯）'!$D$6:$Z$47,23,FALSE))</f>
        <v/>
      </c>
      <c r="AK50" s="201" t="str">
        <f>IF(AK48="","",VLOOKUP(AK48,'シフト記号表（勤務時間帯）'!$D$6:$Z$47,23,FALSE))</f>
        <v/>
      </c>
      <c r="AL50" s="201" t="str">
        <f>IF(AL48="","",VLOOKUP(AL48,'シフト記号表（勤務時間帯）'!$D$6:$Z$47,23,FALSE))</f>
        <v/>
      </c>
      <c r="AM50" s="201" t="str">
        <f>IF(AM48="","",VLOOKUP(AM48,'シフト記号表（勤務時間帯）'!$D$6:$Z$47,23,FALSE))</f>
        <v/>
      </c>
      <c r="AN50" s="201" t="str">
        <f>IF(AN48="","",VLOOKUP(AN48,'シフト記号表（勤務時間帯）'!$D$6:$Z$47,23,FALSE))</f>
        <v/>
      </c>
      <c r="AO50" s="202" t="str">
        <f>IF(AO48="","",VLOOKUP(AO48,'シフト記号表（勤務時間帯）'!$D$6:$Z$47,23,FALSE))</f>
        <v/>
      </c>
      <c r="AP50" s="200" t="str">
        <f>IF(AP48="","",VLOOKUP(AP48,'シフト記号表（勤務時間帯）'!$D$6:$Z$47,23,FALSE))</f>
        <v/>
      </c>
      <c r="AQ50" s="201" t="str">
        <f>IF(AQ48="","",VLOOKUP(AQ48,'シフト記号表（勤務時間帯）'!$D$6:$Z$47,23,FALSE))</f>
        <v/>
      </c>
      <c r="AR50" s="201" t="str">
        <f>IF(AR48="","",VLOOKUP(AR48,'シフト記号表（勤務時間帯）'!$D$6:$Z$47,23,FALSE))</f>
        <v/>
      </c>
      <c r="AS50" s="201" t="str">
        <f>IF(AS48="","",VLOOKUP(AS48,'シフト記号表（勤務時間帯）'!$D$6:$Z$47,23,FALSE))</f>
        <v/>
      </c>
      <c r="AT50" s="201" t="str">
        <f>IF(AT48="","",VLOOKUP(AT48,'シフト記号表（勤務時間帯）'!$D$6:$Z$47,23,FALSE))</f>
        <v/>
      </c>
      <c r="AU50" s="201" t="str">
        <f>IF(AU48="","",VLOOKUP(AU48,'シフト記号表（勤務時間帯）'!$D$6:$Z$47,23,FALSE))</f>
        <v/>
      </c>
      <c r="AV50" s="202" t="str">
        <f>IF(AV48="","",VLOOKUP(AV48,'シフト記号表（勤務時間帯）'!$D$6:$Z$47,23,FALSE))</f>
        <v/>
      </c>
      <c r="AW50" s="200" t="str">
        <f>IF(AW48="","",VLOOKUP(AW48,'シフト記号表（勤務時間帯）'!$D$6:$Z$47,23,FALSE))</f>
        <v/>
      </c>
      <c r="AX50" s="201" t="str">
        <f>IF(AX48="","",VLOOKUP(AX48,'シフト記号表（勤務時間帯）'!$D$6:$Z$47,23,FALSE))</f>
        <v/>
      </c>
      <c r="AY50" s="201" t="str">
        <f>IF(AY48="","",VLOOKUP(AY48,'シフト記号表（勤務時間帯）'!$D$6:$Z$47,23,FALSE))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c r="D51" s="291"/>
      <c r="E51" s="292"/>
      <c r="F51" s="178"/>
      <c r="G51" s="174"/>
      <c r="H51" s="299"/>
      <c r="I51" s="302"/>
      <c r="J51" s="303"/>
      <c r="K51" s="303"/>
      <c r="L51" s="304"/>
      <c r="M51" s="311"/>
      <c r="N51" s="312"/>
      <c r="O51" s="313"/>
      <c r="P51" s="21" t="s">
        <v>18</v>
      </c>
      <c r="Q51" s="28"/>
      <c r="R51" s="28"/>
      <c r="S51" s="16"/>
      <c r="T51" s="58"/>
      <c r="U51" s="203"/>
      <c r="V51" s="204"/>
      <c r="W51" s="204"/>
      <c r="X51" s="204"/>
      <c r="Y51" s="204"/>
      <c r="Z51" s="204"/>
      <c r="AA51" s="205"/>
      <c r="AB51" s="203"/>
      <c r="AC51" s="204"/>
      <c r="AD51" s="204"/>
      <c r="AE51" s="204"/>
      <c r="AF51" s="204"/>
      <c r="AG51" s="204"/>
      <c r="AH51" s="205"/>
      <c r="AI51" s="203"/>
      <c r="AJ51" s="204"/>
      <c r="AK51" s="204"/>
      <c r="AL51" s="204"/>
      <c r="AM51" s="204"/>
      <c r="AN51" s="204"/>
      <c r="AO51" s="205"/>
      <c r="AP51" s="203"/>
      <c r="AQ51" s="204"/>
      <c r="AR51" s="204"/>
      <c r="AS51" s="204"/>
      <c r="AT51" s="204"/>
      <c r="AU51" s="204"/>
      <c r="AV51" s="205"/>
      <c r="AW51" s="203"/>
      <c r="AX51" s="204"/>
      <c r="AY51" s="204"/>
      <c r="AZ51" s="320"/>
      <c r="BA51" s="274"/>
      <c r="BB51" s="273"/>
      <c r="BC51" s="274"/>
      <c r="BD51" s="275"/>
      <c r="BE51" s="276"/>
      <c r="BF51" s="276"/>
      <c r="BG51" s="276"/>
      <c r="BH51" s="277"/>
    </row>
    <row r="52" spans="2:60" ht="20.25" customHeight="1" x14ac:dyDescent="0.4">
      <c r="B52" s="125">
        <f>B49+1</f>
        <v>11</v>
      </c>
      <c r="C52" s="293"/>
      <c r="D52" s="294"/>
      <c r="E52" s="295"/>
      <c r="F52" s="178">
        <f>C51</f>
        <v>0</v>
      </c>
      <c r="G52" s="174"/>
      <c r="H52" s="300"/>
      <c r="I52" s="305"/>
      <c r="J52" s="306"/>
      <c r="K52" s="306"/>
      <c r="L52" s="307"/>
      <c r="M52" s="314"/>
      <c r="N52" s="315"/>
      <c r="O52" s="316"/>
      <c r="P52" s="23" t="s">
        <v>72</v>
      </c>
      <c r="Q52" s="24"/>
      <c r="R52" s="24"/>
      <c r="S52" s="19"/>
      <c r="T52" s="53"/>
      <c r="U52" s="197" t="str">
        <f>IF(U51="","",VLOOKUP(U51,'シフト記号表（勤務時間帯）'!$D$6:$X$47,21,FALSE))</f>
        <v/>
      </c>
      <c r="V52" s="198" t="str">
        <f>IF(V51="","",VLOOKUP(V51,'シフト記号表（勤務時間帯）'!$D$6:$X$47,21,FALSE))</f>
        <v/>
      </c>
      <c r="W52" s="198" t="str">
        <f>IF(W51="","",VLOOKUP(W51,'シフト記号表（勤務時間帯）'!$D$6:$X$47,21,FALSE))</f>
        <v/>
      </c>
      <c r="X52" s="198" t="str">
        <f>IF(X51="","",VLOOKUP(X51,'シフト記号表（勤務時間帯）'!$D$6:$X$47,21,FALSE))</f>
        <v/>
      </c>
      <c r="Y52" s="198" t="str">
        <f>IF(Y51="","",VLOOKUP(Y51,'シフト記号表（勤務時間帯）'!$D$6:$X$47,21,FALSE))</f>
        <v/>
      </c>
      <c r="Z52" s="198" t="str">
        <f>IF(Z51="","",VLOOKUP(Z51,'シフト記号表（勤務時間帯）'!$D$6:$X$47,21,FALSE))</f>
        <v/>
      </c>
      <c r="AA52" s="199" t="str">
        <f>IF(AA51="","",VLOOKUP(AA51,'シフト記号表（勤務時間帯）'!$D$6:$X$47,21,FALSE))</f>
        <v/>
      </c>
      <c r="AB52" s="197" t="str">
        <f>IF(AB51="","",VLOOKUP(AB51,'シフト記号表（勤務時間帯）'!$D$6:$X$47,21,FALSE))</f>
        <v/>
      </c>
      <c r="AC52" s="198" t="str">
        <f>IF(AC51="","",VLOOKUP(AC51,'シフト記号表（勤務時間帯）'!$D$6:$X$47,21,FALSE))</f>
        <v/>
      </c>
      <c r="AD52" s="198" t="str">
        <f>IF(AD51="","",VLOOKUP(AD51,'シフト記号表（勤務時間帯）'!$D$6:$X$47,21,FALSE))</f>
        <v/>
      </c>
      <c r="AE52" s="198" t="str">
        <f>IF(AE51="","",VLOOKUP(AE51,'シフト記号表（勤務時間帯）'!$D$6:$X$47,21,FALSE))</f>
        <v/>
      </c>
      <c r="AF52" s="198" t="str">
        <f>IF(AF51="","",VLOOKUP(AF51,'シフト記号表（勤務時間帯）'!$D$6:$X$47,21,FALSE))</f>
        <v/>
      </c>
      <c r="AG52" s="198" t="str">
        <f>IF(AG51="","",VLOOKUP(AG51,'シフト記号表（勤務時間帯）'!$D$6:$X$47,21,FALSE))</f>
        <v/>
      </c>
      <c r="AH52" s="199" t="str">
        <f>IF(AH51="","",VLOOKUP(AH51,'シフト記号表（勤務時間帯）'!$D$6:$X$47,21,FALSE))</f>
        <v/>
      </c>
      <c r="AI52" s="197" t="str">
        <f>IF(AI51="","",VLOOKUP(AI51,'シフト記号表（勤務時間帯）'!$D$6:$X$47,21,FALSE))</f>
        <v/>
      </c>
      <c r="AJ52" s="198" t="str">
        <f>IF(AJ51="","",VLOOKUP(AJ51,'シフト記号表（勤務時間帯）'!$D$6:$X$47,21,FALSE))</f>
        <v/>
      </c>
      <c r="AK52" s="198" t="str">
        <f>IF(AK51="","",VLOOKUP(AK51,'シフト記号表（勤務時間帯）'!$D$6:$X$47,21,FALSE))</f>
        <v/>
      </c>
      <c r="AL52" s="198" t="str">
        <f>IF(AL51="","",VLOOKUP(AL51,'シフト記号表（勤務時間帯）'!$D$6:$X$47,21,FALSE))</f>
        <v/>
      </c>
      <c r="AM52" s="198" t="str">
        <f>IF(AM51="","",VLOOKUP(AM51,'シフト記号表（勤務時間帯）'!$D$6:$X$47,21,FALSE))</f>
        <v/>
      </c>
      <c r="AN52" s="198" t="str">
        <f>IF(AN51="","",VLOOKUP(AN51,'シフト記号表（勤務時間帯）'!$D$6:$X$47,21,FALSE))</f>
        <v/>
      </c>
      <c r="AO52" s="199" t="str">
        <f>IF(AO51="","",VLOOKUP(AO51,'シフト記号表（勤務時間帯）'!$D$6:$X$47,21,FALSE))</f>
        <v/>
      </c>
      <c r="AP52" s="197" t="str">
        <f>IF(AP51="","",VLOOKUP(AP51,'シフト記号表（勤務時間帯）'!$D$6:$X$47,21,FALSE))</f>
        <v/>
      </c>
      <c r="AQ52" s="198" t="str">
        <f>IF(AQ51="","",VLOOKUP(AQ51,'シフト記号表（勤務時間帯）'!$D$6:$X$47,21,FALSE))</f>
        <v/>
      </c>
      <c r="AR52" s="198" t="str">
        <f>IF(AR51="","",VLOOKUP(AR51,'シフト記号表（勤務時間帯）'!$D$6:$X$47,21,FALSE))</f>
        <v/>
      </c>
      <c r="AS52" s="198" t="str">
        <f>IF(AS51="","",VLOOKUP(AS51,'シフト記号表（勤務時間帯）'!$D$6:$X$47,21,FALSE))</f>
        <v/>
      </c>
      <c r="AT52" s="198" t="str">
        <f>IF(AT51="","",VLOOKUP(AT51,'シフト記号表（勤務時間帯）'!$D$6:$X$47,21,FALSE))</f>
        <v/>
      </c>
      <c r="AU52" s="198" t="str">
        <f>IF(AU51="","",VLOOKUP(AU51,'シフト記号表（勤務時間帯）'!$D$6:$X$47,21,FALSE))</f>
        <v/>
      </c>
      <c r="AV52" s="199" t="str">
        <f>IF(AV51="","",VLOOKUP(AV51,'シフト記号表（勤務時間帯）'!$D$6:$X$47,21,FALSE))</f>
        <v/>
      </c>
      <c r="AW52" s="197" t="str">
        <f>IF(AW51="","",VLOOKUP(AW51,'シフト記号表（勤務時間帯）'!$D$6:$X$47,21,FALSE))</f>
        <v/>
      </c>
      <c r="AX52" s="198" t="str">
        <f>IF(AX51="","",VLOOKUP(AX51,'シフト記号表（勤務時間帯）'!$D$6:$X$47,21,FALSE))</f>
        <v/>
      </c>
      <c r="AY52" s="198" t="str">
        <f>IF(AY51="","",VLOOKUP(AY51,'シフト記号表（勤務時間帯）'!$D$6:$X$47,21,FALSE))</f>
        <v/>
      </c>
      <c r="AZ52" s="281">
        <f>IF($BC$3="４週",SUM(U52:AV52),IF($BC$3="暦月",SUM(U52:AY52),""))</f>
        <v>0</v>
      </c>
      <c r="BA52" s="282"/>
      <c r="BB52" s="283">
        <f>IF($BC$3="４週",AZ52/4,IF($BC$3="暦月",(AZ52/($BC$8/7)),""))</f>
        <v>0</v>
      </c>
      <c r="BC52" s="282"/>
      <c r="BD52" s="278"/>
      <c r="BE52" s="279"/>
      <c r="BF52" s="279"/>
      <c r="BG52" s="279"/>
      <c r="BH52" s="280"/>
    </row>
    <row r="53" spans="2:60" ht="20.25" customHeight="1" x14ac:dyDescent="0.4">
      <c r="B53" s="127"/>
      <c r="C53" s="321"/>
      <c r="D53" s="322"/>
      <c r="E53" s="323"/>
      <c r="F53" s="179"/>
      <c r="G53" s="175">
        <f>C51</f>
        <v>0</v>
      </c>
      <c r="H53" s="324"/>
      <c r="I53" s="325"/>
      <c r="J53" s="326"/>
      <c r="K53" s="326"/>
      <c r="L53" s="327"/>
      <c r="M53" s="328"/>
      <c r="N53" s="329"/>
      <c r="O53" s="330"/>
      <c r="P53" s="41" t="s">
        <v>73</v>
      </c>
      <c r="Q53" s="42"/>
      <c r="R53" s="42"/>
      <c r="S53" s="43"/>
      <c r="T53" s="59"/>
      <c r="U53" s="200" t="str">
        <f>IF(U51="","",VLOOKUP(U51,'シフト記号表（勤務時間帯）'!$D$6:$Z$47,23,FALSE))</f>
        <v/>
      </c>
      <c r="V53" s="201" t="str">
        <f>IF(V51="","",VLOOKUP(V51,'シフト記号表（勤務時間帯）'!$D$6:$Z$47,23,FALSE))</f>
        <v/>
      </c>
      <c r="W53" s="201" t="str">
        <f>IF(W51="","",VLOOKUP(W51,'シフト記号表（勤務時間帯）'!$D$6:$Z$47,23,FALSE))</f>
        <v/>
      </c>
      <c r="X53" s="201" t="str">
        <f>IF(X51="","",VLOOKUP(X51,'シフト記号表（勤務時間帯）'!$D$6:$Z$47,23,FALSE))</f>
        <v/>
      </c>
      <c r="Y53" s="201" t="str">
        <f>IF(Y51="","",VLOOKUP(Y51,'シフト記号表（勤務時間帯）'!$D$6:$Z$47,23,FALSE))</f>
        <v/>
      </c>
      <c r="Z53" s="201" t="str">
        <f>IF(Z51="","",VLOOKUP(Z51,'シフト記号表（勤務時間帯）'!$D$6:$Z$47,23,FALSE))</f>
        <v/>
      </c>
      <c r="AA53" s="202" t="str">
        <f>IF(AA51="","",VLOOKUP(AA51,'シフト記号表（勤務時間帯）'!$D$6:$Z$47,23,FALSE))</f>
        <v/>
      </c>
      <c r="AB53" s="200" t="str">
        <f>IF(AB51="","",VLOOKUP(AB51,'シフト記号表（勤務時間帯）'!$D$6:$Z$47,23,FALSE))</f>
        <v/>
      </c>
      <c r="AC53" s="201" t="str">
        <f>IF(AC51="","",VLOOKUP(AC51,'シフト記号表（勤務時間帯）'!$D$6:$Z$47,23,FALSE))</f>
        <v/>
      </c>
      <c r="AD53" s="201" t="str">
        <f>IF(AD51="","",VLOOKUP(AD51,'シフト記号表（勤務時間帯）'!$D$6:$Z$47,23,FALSE))</f>
        <v/>
      </c>
      <c r="AE53" s="201" t="str">
        <f>IF(AE51="","",VLOOKUP(AE51,'シフト記号表（勤務時間帯）'!$D$6:$Z$47,23,FALSE))</f>
        <v/>
      </c>
      <c r="AF53" s="201" t="str">
        <f>IF(AF51="","",VLOOKUP(AF51,'シフト記号表（勤務時間帯）'!$D$6:$Z$47,23,FALSE))</f>
        <v/>
      </c>
      <c r="AG53" s="201" t="str">
        <f>IF(AG51="","",VLOOKUP(AG51,'シフト記号表（勤務時間帯）'!$D$6:$Z$47,23,FALSE))</f>
        <v/>
      </c>
      <c r="AH53" s="202" t="str">
        <f>IF(AH51="","",VLOOKUP(AH51,'シフト記号表（勤務時間帯）'!$D$6:$Z$47,23,FALSE))</f>
        <v/>
      </c>
      <c r="AI53" s="200" t="str">
        <f>IF(AI51="","",VLOOKUP(AI51,'シフト記号表（勤務時間帯）'!$D$6:$Z$47,23,FALSE))</f>
        <v/>
      </c>
      <c r="AJ53" s="201" t="str">
        <f>IF(AJ51="","",VLOOKUP(AJ51,'シフト記号表（勤務時間帯）'!$D$6:$Z$47,23,FALSE))</f>
        <v/>
      </c>
      <c r="AK53" s="201" t="str">
        <f>IF(AK51="","",VLOOKUP(AK51,'シフト記号表（勤務時間帯）'!$D$6:$Z$47,23,FALSE))</f>
        <v/>
      </c>
      <c r="AL53" s="201" t="str">
        <f>IF(AL51="","",VLOOKUP(AL51,'シフト記号表（勤務時間帯）'!$D$6:$Z$47,23,FALSE))</f>
        <v/>
      </c>
      <c r="AM53" s="201" t="str">
        <f>IF(AM51="","",VLOOKUP(AM51,'シフト記号表（勤務時間帯）'!$D$6:$Z$47,23,FALSE))</f>
        <v/>
      </c>
      <c r="AN53" s="201" t="str">
        <f>IF(AN51="","",VLOOKUP(AN51,'シフト記号表（勤務時間帯）'!$D$6:$Z$47,23,FALSE))</f>
        <v/>
      </c>
      <c r="AO53" s="202" t="str">
        <f>IF(AO51="","",VLOOKUP(AO51,'シフト記号表（勤務時間帯）'!$D$6:$Z$47,23,FALSE))</f>
        <v/>
      </c>
      <c r="AP53" s="200" t="str">
        <f>IF(AP51="","",VLOOKUP(AP51,'シフト記号表（勤務時間帯）'!$D$6:$Z$47,23,FALSE))</f>
        <v/>
      </c>
      <c r="AQ53" s="201" t="str">
        <f>IF(AQ51="","",VLOOKUP(AQ51,'シフト記号表（勤務時間帯）'!$D$6:$Z$47,23,FALSE))</f>
        <v/>
      </c>
      <c r="AR53" s="201" t="str">
        <f>IF(AR51="","",VLOOKUP(AR51,'シフト記号表（勤務時間帯）'!$D$6:$Z$47,23,FALSE))</f>
        <v/>
      </c>
      <c r="AS53" s="201" t="str">
        <f>IF(AS51="","",VLOOKUP(AS51,'シフト記号表（勤務時間帯）'!$D$6:$Z$47,23,FALSE))</f>
        <v/>
      </c>
      <c r="AT53" s="201" t="str">
        <f>IF(AT51="","",VLOOKUP(AT51,'シフト記号表（勤務時間帯）'!$D$6:$Z$47,23,FALSE))</f>
        <v/>
      </c>
      <c r="AU53" s="201" t="str">
        <f>IF(AU51="","",VLOOKUP(AU51,'シフト記号表（勤務時間帯）'!$D$6:$Z$47,23,FALSE))</f>
        <v/>
      </c>
      <c r="AV53" s="202" t="str">
        <f>IF(AV51="","",VLOOKUP(AV51,'シフト記号表（勤務時間帯）'!$D$6:$Z$47,23,FALSE))</f>
        <v/>
      </c>
      <c r="AW53" s="200" t="str">
        <f>IF(AW51="","",VLOOKUP(AW51,'シフト記号表（勤務時間帯）'!$D$6:$Z$47,23,FALSE))</f>
        <v/>
      </c>
      <c r="AX53" s="201" t="str">
        <f>IF(AX51="","",VLOOKUP(AX51,'シフト記号表（勤務時間帯）'!$D$6:$Z$47,23,FALSE))</f>
        <v/>
      </c>
      <c r="AY53" s="201" t="str">
        <f>IF(AY51="","",VLOOKUP(AY51,'シフト記号表（勤務時間帯）'!$D$6:$Z$47,23,FALSE))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c r="D54" s="291"/>
      <c r="E54" s="292"/>
      <c r="F54" s="178"/>
      <c r="G54" s="174"/>
      <c r="H54" s="299"/>
      <c r="I54" s="302"/>
      <c r="J54" s="303"/>
      <c r="K54" s="303"/>
      <c r="L54" s="304"/>
      <c r="M54" s="311"/>
      <c r="N54" s="312"/>
      <c r="O54" s="313"/>
      <c r="P54" s="21" t="s">
        <v>18</v>
      </c>
      <c r="Q54" s="28"/>
      <c r="R54" s="28"/>
      <c r="S54" s="16"/>
      <c r="T54" s="58"/>
      <c r="U54" s="203"/>
      <c r="V54" s="204"/>
      <c r="W54" s="204"/>
      <c r="X54" s="204"/>
      <c r="Y54" s="204"/>
      <c r="Z54" s="204"/>
      <c r="AA54" s="205"/>
      <c r="AB54" s="203"/>
      <c r="AC54" s="204"/>
      <c r="AD54" s="204"/>
      <c r="AE54" s="204"/>
      <c r="AF54" s="204"/>
      <c r="AG54" s="204"/>
      <c r="AH54" s="205"/>
      <c r="AI54" s="203"/>
      <c r="AJ54" s="204"/>
      <c r="AK54" s="204"/>
      <c r="AL54" s="204"/>
      <c r="AM54" s="204"/>
      <c r="AN54" s="204"/>
      <c r="AO54" s="205"/>
      <c r="AP54" s="203"/>
      <c r="AQ54" s="204"/>
      <c r="AR54" s="204"/>
      <c r="AS54" s="204"/>
      <c r="AT54" s="204"/>
      <c r="AU54" s="204"/>
      <c r="AV54" s="205"/>
      <c r="AW54" s="203"/>
      <c r="AX54" s="204"/>
      <c r="AY54" s="204"/>
      <c r="AZ54" s="320"/>
      <c r="BA54" s="274"/>
      <c r="BB54" s="273"/>
      <c r="BC54" s="274"/>
      <c r="BD54" s="275"/>
      <c r="BE54" s="276"/>
      <c r="BF54" s="276"/>
      <c r="BG54" s="276"/>
      <c r="BH54" s="277"/>
    </row>
    <row r="55" spans="2:60" ht="20.25" customHeight="1" x14ac:dyDescent="0.4">
      <c r="B55" s="125">
        <f>B52+1</f>
        <v>12</v>
      </c>
      <c r="C55" s="293"/>
      <c r="D55" s="294"/>
      <c r="E55" s="295"/>
      <c r="F55" s="178">
        <f>C54</f>
        <v>0</v>
      </c>
      <c r="G55" s="174"/>
      <c r="H55" s="300"/>
      <c r="I55" s="305"/>
      <c r="J55" s="306"/>
      <c r="K55" s="306"/>
      <c r="L55" s="307"/>
      <c r="M55" s="314"/>
      <c r="N55" s="315"/>
      <c r="O55" s="316"/>
      <c r="P55" s="23" t="s">
        <v>72</v>
      </c>
      <c r="Q55" s="24"/>
      <c r="R55" s="24"/>
      <c r="S55" s="19"/>
      <c r="T55" s="53"/>
      <c r="U55" s="197" t="str">
        <f>IF(U54="","",VLOOKUP(U54,'シフト記号表（勤務時間帯）'!$D$6:$X$47,21,FALSE))</f>
        <v/>
      </c>
      <c r="V55" s="198" t="str">
        <f>IF(V54="","",VLOOKUP(V54,'シフト記号表（勤務時間帯）'!$D$6:$X$47,21,FALSE))</f>
        <v/>
      </c>
      <c r="W55" s="198" t="str">
        <f>IF(W54="","",VLOOKUP(W54,'シフト記号表（勤務時間帯）'!$D$6:$X$47,21,FALSE))</f>
        <v/>
      </c>
      <c r="X55" s="198" t="str">
        <f>IF(X54="","",VLOOKUP(X54,'シフト記号表（勤務時間帯）'!$D$6:$X$47,21,FALSE))</f>
        <v/>
      </c>
      <c r="Y55" s="198" t="str">
        <f>IF(Y54="","",VLOOKUP(Y54,'シフト記号表（勤務時間帯）'!$D$6:$X$47,21,FALSE))</f>
        <v/>
      </c>
      <c r="Z55" s="198" t="str">
        <f>IF(Z54="","",VLOOKUP(Z54,'シフト記号表（勤務時間帯）'!$D$6:$X$47,21,FALSE))</f>
        <v/>
      </c>
      <c r="AA55" s="199" t="str">
        <f>IF(AA54="","",VLOOKUP(AA54,'シフト記号表（勤務時間帯）'!$D$6:$X$47,21,FALSE))</f>
        <v/>
      </c>
      <c r="AB55" s="197" t="str">
        <f>IF(AB54="","",VLOOKUP(AB54,'シフト記号表（勤務時間帯）'!$D$6:$X$47,21,FALSE))</f>
        <v/>
      </c>
      <c r="AC55" s="198" t="str">
        <f>IF(AC54="","",VLOOKUP(AC54,'シフト記号表（勤務時間帯）'!$D$6:$X$47,21,FALSE))</f>
        <v/>
      </c>
      <c r="AD55" s="198" t="str">
        <f>IF(AD54="","",VLOOKUP(AD54,'シフト記号表（勤務時間帯）'!$D$6:$X$47,21,FALSE))</f>
        <v/>
      </c>
      <c r="AE55" s="198" t="str">
        <f>IF(AE54="","",VLOOKUP(AE54,'シフト記号表（勤務時間帯）'!$D$6:$X$47,21,FALSE))</f>
        <v/>
      </c>
      <c r="AF55" s="198" t="str">
        <f>IF(AF54="","",VLOOKUP(AF54,'シフト記号表（勤務時間帯）'!$D$6:$X$47,21,FALSE))</f>
        <v/>
      </c>
      <c r="AG55" s="198" t="str">
        <f>IF(AG54="","",VLOOKUP(AG54,'シフト記号表（勤務時間帯）'!$D$6:$X$47,21,FALSE))</f>
        <v/>
      </c>
      <c r="AH55" s="199" t="str">
        <f>IF(AH54="","",VLOOKUP(AH54,'シフト記号表（勤務時間帯）'!$D$6:$X$47,21,FALSE))</f>
        <v/>
      </c>
      <c r="AI55" s="197" t="str">
        <f>IF(AI54="","",VLOOKUP(AI54,'シフト記号表（勤務時間帯）'!$D$6:$X$47,21,FALSE))</f>
        <v/>
      </c>
      <c r="AJ55" s="198" t="str">
        <f>IF(AJ54="","",VLOOKUP(AJ54,'シフト記号表（勤務時間帯）'!$D$6:$X$47,21,FALSE))</f>
        <v/>
      </c>
      <c r="AK55" s="198" t="str">
        <f>IF(AK54="","",VLOOKUP(AK54,'シフト記号表（勤務時間帯）'!$D$6:$X$47,21,FALSE))</f>
        <v/>
      </c>
      <c r="AL55" s="198" t="str">
        <f>IF(AL54="","",VLOOKUP(AL54,'シフト記号表（勤務時間帯）'!$D$6:$X$47,21,FALSE))</f>
        <v/>
      </c>
      <c r="AM55" s="198" t="str">
        <f>IF(AM54="","",VLOOKUP(AM54,'シフト記号表（勤務時間帯）'!$D$6:$X$47,21,FALSE))</f>
        <v/>
      </c>
      <c r="AN55" s="198" t="str">
        <f>IF(AN54="","",VLOOKUP(AN54,'シフト記号表（勤務時間帯）'!$D$6:$X$47,21,FALSE))</f>
        <v/>
      </c>
      <c r="AO55" s="199" t="str">
        <f>IF(AO54="","",VLOOKUP(AO54,'シフト記号表（勤務時間帯）'!$D$6:$X$47,21,FALSE))</f>
        <v/>
      </c>
      <c r="AP55" s="197" t="str">
        <f>IF(AP54="","",VLOOKUP(AP54,'シフト記号表（勤務時間帯）'!$D$6:$X$47,21,FALSE))</f>
        <v/>
      </c>
      <c r="AQ55" s="198" t="str">
        <f>IF(AQ54="","",VLOOKUP(AQ54,'シフト記号表（勤務時間帯）'!$D$6:$X$47,21,FALSE))</f>
        <v/>
      </c>
      <c r="AR55" s="198" t="str">
        <f>IF(AR54="","",VLOOKUP(AR54,'シフト記号表（勤務時間帯）'!$D$6:$X$47,21,FALSE))</f>
        <v/>
      </c>
      <c r="AS55" s="198" t="str">
        <f>IF(AS54="","",VLOOKUP(AS54,'シフト記号表（勤務時間帯）'!$D$6:$X$47,21,FALSE))</f>
        <v/>
      </c>
      <c r="AT55" s="198" t="str">
        <f>IF(AT54="","",VLOOKUP(AT54,'シフト記号表（勤務時間帯）'!$D$6:$X$47,21,FALSE))</f>
        <v/>
      </c>
      <c r="AU55" s="198" t="str">
        <f>IF(AU54="","",VLOOKUP(AU54,'シフト記号表（勤務時間帯）'!$D$6:$X$47,21,FALSE))</f>
        <v/>
      </c>
      <c r="AV55" s="199" t="str">
        <f>IF(AV54="","",VLOOKUP(AV54,'シフト記号表（勤務時間帯）'!$D$6:$X$47,21,FALSE))</f>
        <v/>
      </c>
      <c r="AW55" s="197" t="str">
        <f>IF(AW54="","",VLOOKUP(AW54,'シフト記号表（勤務時間帯）'!$D$6:$X$47,21,FALSE))</f>
        <v/>
      </c>
      <c r="AX55" s="198" t="str">
        <f>IF(AX54="","",VLOOKUP(AX54,'シフト記号表（勤務時間帯）'!$D$6:$X$47,21,FALSE))</f>
        <v/>
      </c>
      <c r="AY55" s="198" t="str">
        <f>IF(AY54="","",VLOOKUP(AY54,'シフト記号表（勤務時間帯）'!$D$6:$X$47,21,FALSE))</f>
        <v/>
      </c>
      <c r="AZ55" s="281">
        <f>IF($BC$3="４週",SUM(U55:AV55),IF($BC$3="暦月",SUM(U55:AY55),""))</f>
        <v>0</v>
      </c>
      <c r="BA55" s="282"/>
      <c r="BB55" s="283">
        <f>IF($BC$3="４週",AZ55/4,IF($BC$3="暦月",(AZ55/($BC$8/7)),""))</f>
        <v>0</v>
      </c>
      <c r="BC55" s="282"/>
      <c r="BD55" s="278"/>
      <c r="BE55" s="279"/>
      <c r="BF55" s="279"/>
      <c r="BG55" s="279"/>
      <c r="BH55" s="280"/>
    </row>
    <row r="56" spans="2:60" ht="20.25" customHeight="1" x14ac:dyDescent="0.4">
      <c r="B56" s="127"/>
      <c r="C56" s="321"/>
      <c r="D56" s="322"/>
      <c r="E56" s="323"/>
      <c r="F56" s="179"/>
      <c r="G56" s="175">
        <f>C54</f>
        <v>0</v>
      </c>
      <c r="H56" s="324"/>
      <c r="I56" s="325"/>
      <c r="J56" s="326"/>
      <c r="K56" s="326"/>
      <c r="L56" s="327"/>
      <c r="M56" s="328"/>
      <c r="N56" s="329"/>
      <c r="O56" s="330"/>
      <c r="P56" s="41" t="s">
        <v>73</v>
      </c>
      <c r="Q56" s="42"/>
      <c r="R56" s="42"/>
      <c r="S56" s="43"/>
      <c r="T56" s="59"/>
      <c r="U56" s="200" t="str">
        <f>IF(U54="","",VLOOKUP(U54,'シフト記号表（勤務時間帯）'!$D$6:$Z$47,23,FALSE))</f>
        <v/>
      </c>
      <c r="V56" s="201" t="str">
        <f>IF(V54="","",VLOOKUP(V54,'シフト記号表（勤務時間帯）'!$D$6:$Z$47,23,FALSE))</f>
        <v/>
      </c>
      <c r="W56" s="201" t="str">
        <f>IF(W54="","",VLOOKUP(W54,'シフト記号表（勤務時間帯）'!$D$6:$Z$47,23,FALSE))</f>
        <v/>
      </c>
      <c r="X56" s="201" t="str">
        <f>IF(X54="","",VLOOKUP(X54,'シフト記号表（勤務時間帯）'!$D$6:$Z$47,23,FALSE))</f>
        <v/>
      </c>
      <c r="Y56" s="201" t="str">
        <f>IF(Y54="","",VLOOKUP(Y54,'シフト記号表（勤務時間帯）'!$D$6:$Z$47,23,FALSE))</f>
        <v/>
      </c>
      <c r="Z56" s="201" t="str">
        <f>IF(Z54="","",VLOOKUP(Z54,'シフト記号表（勤務時間帯）'!$D$6:$Z$47,23,FALSE))</f>
        <v/>
      </c>
      <c r="AA56" s="202" t="str">
        <f>IF(AA54="","",VLOOKUP(AA54,'シフト記号表（勤務時間帯）'!$D$6:$Z$47,23,FALSE))</f>
        <v/>
      </c>
      <c r="AB56" s="200" t="str">
        <f>IF(AB54="","",VLOOKUP(AB54,'シフト記号表（勤務時間帯）'!$D$6:$Z$47,23,FALSE))</f>
        <v/>
      </c>
      <c r="AC56" s="201" t="str">
        <f>IF(AC54="","",VLOOKUP(AC54,'シフト記号表（勤務時間帯）'!$D$6:$Z$47,23,FALSE))</f>
        <v/>
      </c>
      <c r="AD56" s="201" t="str">
        <f>IF(AD54="","",VLOOKUP(AD54,'シフト記号表（勤務時間帯）'!$D$6:$Z$47,23,FALSE))</f>
        <v/>
      </c>
      <c r="AE56" s="201" t="str">
        <f>IF(AE54="","",VLOOKUP(AE54,'シフト記号表（勤務時間帯）'!$D$6:$Z$47,23,FALSE))</f>
        <v/>
      </c>
      <c r="AF56" s="201" t="str">
        <f>IF(AF54="","",VLOOKUP(AF54,'シフト記号表（勤務時間帯）'!$D$6:$Z$47,23,FALSE))</f>
        <v/>
      </c>
      <c r="AG56" s="201" t="str">
        <f>IF(AG54="","",VLOOKUP(AG54,'シフト記号表（勤務時間帯）'!$D$6:$Z$47,23,FALSE))</f>
        <v/>
      </c>
      <c r="AH56" s="202" t="str">
        <f>IF(AH54="","",VLOOKUP(AH54,'シフト記号表（勤務時間帯）'!$D$6:$Z$47,23,FALSE))</f>
        <v/>
      </c>
      <c r="AI56" s="200" t="str">
        <f>IF(AI54="","",VLOOKUP(AI54,'シフト記号表（勤務時間帯）'!$D$6:$Z$47,23,FALSE))</f>
        <v/>
      </c>
      <c r="AJ56" s="201" t="str">
        <f>IF(AJ54="","",VLOOKUP(AJ54,'シフト記号表（勤務時間帯）'!$D$6:$Z$47,23,FALSE))</f>
        <v/>
      </c>
      <c r="AK56" s="201" t="str">
        <f>IF(AK54="","",VLOOKUP(AK54,'シフト記号表（勤務時間帯）'!$D$6:$Z$47,23,FALSE))</f>
        <v/>
      </c>
      <c r="AL56" s="201" t="str">
        <f>IF(AL54="","",VLOOKUP(AL54,'シフト記号表（勤務時間帯）'!$D$6:$Z$47,23,FALSE))</f>
        <v/>
      </c>
      <c r="AM56" s="201" t="str">
        <f>IF(AM54="","",VLOOKUP(AM54,'シフト記号表（勤務時間帯）'!$D$6:$Z$47,23,FALSE))</f>
        <v/>
      </c>
      <c r="AN56" s="201" t="str">
        <f>IF(AN54="","",VLOOKUP(AN54,'シフト記号表（勤務時間帯）'!$D$6:$Z$47,23,FALSE))</f>
        <v/>
      </c>
      <c r="AO56" s="202" t="str">
        <f>IF(AO54="","",VLOOKUP(AO54,'シフト記号表（勤務時間帯）'!$D$6:$Z$47,23,FALSE))</f>
        <v/>
      </c>
      <c r="AP56" s="200" t="str">
        <f>IF(AP54="","",VLOOKUP(AP54,'シフト記号表（勤務時間帯）'!$D$6:$Z$47,23,FALSE))</f>
        <v/>
      </c>
      <c r="AQ56" s="201" t="str">
        <f>IF(AQ54="","",VLOOKUP(AQ54,'シフト記号表（勤務時間帯）'!$D$6:$Z$47,23,FALSE))</f>
        <v/>
      </c>
      <c r="AR56" s="201" t="str">
        <f>IF(AR54="","",VLOOKUP(AR54,'シフト記号表（勤務時間帯）'!$D$6:$Z$47,23,FALSE))</f>
        <v/>
      </c>
      <c r="AS56" s="201" t="str">
        <f>IF(AS54="","",VLOOKUP(AS54,'シフト記号表（勤務時間帯）'!$D$6:$Z$47,23,FALSE))</f>
        <v/>
      </c>
      <c r="AT56" s="201" t="str">
        <f>IF(AT54="","",VLOOKUP(AT54,'シフト記号表（勤務時間帯）'!$D$6:$Z$47,23,FALSE))</f>
        <v/>
      </c>
      <c r="AU56" s="201" t="str">
        <f>IF(AU54="","",VLOOKUP(AU54,'シフト記号表（勤務時間帯）'!$D$6:$Z$47,23,FALSE))</f>
        <v/>
      </c>
      <c r="AV56" s="202" t="str">
        <f>IF(AV54="","",VLOOKUP(AV54,'シフト記号表（勤務時間帯）'!$D$6:$Z$47,23,FALSE))</f>
        <v/>
      </c>
      <c r="AW56" s="200" t="str">
        <f>IF(AW54="","",VLOOKUP(AW54,'シフト記号表（勤務時間帯）'!$D$6:$Z$47,23,FALSE))</f>
        <v/>
      </c>
      <c r="AX56" s="201" t="str">
        <f>IF(AX54="","",VLOOKUP(AX54,'シフト記号表（勤務時間帯）'!$D$6:$Z$47,23,FALSE))</f>
        <v/>
      </c>
      <c r="AY56" s="201" t="str">
        <f>IF(AY54="","",VLOOKUP(AY54,'シフト記号表（勤務時間帯）'!$D$6:$Z$47,23,FALSE))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c r="D57" s="291"/>
      <c r="E57" s="292"/>
      <c r="F57" s="178"/>
      <c r="G57" s="174"/>
      <c r="H57" s="299"/>
      <c r="I57" s="302"/>
      <c r="J57" s="303"/>
      <c r="K57" s="303"/>
      <c r="L57" s="304"/>
      <c r="M57" s="311"/>
      <c r="N57" s="312"/>
      <c r="O57" s="313"/>
      <c r="P57" s="21" t="s">
        <v>18</v>
      </c>
      <c r="Q57" s="28"/>
      <c r="R57" s="28"/>
      <c r="S57" s="16"/>
      <c r="T57" s="58"/>
      <c r="U57" s="203"/>
      <c r="V57" s="204"/>
      <c r="W57" s="204"/>
      <c r="X57" s="204"/>
      <c r="Y57" s="204"/>
      <c r="Z57" s="204"/>
      <c r="AA57" s="205"/>
      <c r="AB57" s="203"/>
      <c r="AC57" s="204"/>
      <c r="AD57" s="204"/>
      <c r="AE57" s="204"/>
      <c r="AF57" s="204"/>
      <c r="AG57" s="204"/>
      <c r="AH57" s="205"/>
      <c r="AI57" s="203"/>
      <c r="AJ57" s="204"/>
      <c r="AK57" s="204"/>
      <c r="AL57" s="204"/>
      <c r="AM57" s="204"/>
      <c r="AN57" s="204"/>
      <c r="AO57" s="205"/>
      <c r="AP57" s="203"/>
      <c r="AQ57" s="204"/>
      <c r="AR57" s="204"/>
      <c r="AS57" s="204"/>
      <c r="AT57" s="204"/>
      <c r="AU57" s="204"/>
      <c r="AV57" s="205"/>
      <c r="AW57" s="203"/>
      <c r="AX57" s="204"/>
      <c r="AY57" s="204"/>
      <c r="AZ57" s="320"/>
      <c r="BA57" s="274"/>
      <c r="BB57" s="273"/>
      <c r="BC57" s="274"/>
      <c r="BD57" s="275"/>
      <c r="BE57" s="276"/>
      <c r="BF57" s="276"/>
      <c r="BG57" s="276"/>
      <c r="BH57" s="277"/>
    </row>
    <row r="58" spans="2:60" ht="20.25" customHeight="1" x14ac:dyDescent="0.4">
      <c r="B58" s="125">
        <f>B55+1</f>
        <v>13</v>
      </c>
      <c r="C58" s="293"/>
      <c r="D58" s="294"/>
      <c r="E58" s="295"/>
      <c r="F58" s="178">
        <f>C57</f>
        <v>0</v>
      </c>
      <c r="G58" s="174"/>
      <c r="H58" s="300"/>
      <c r="I58" s="305"/>
      <c r="J58" s="306"/>
      <c r="K58" s="306"/>
      <c r="L58" s="307"/>
      <c r="M58" s="314"/>
      <c r="N58" s="315"/>
      <c r="O58" s="316"/>
      <c r="P58" s="23" t="s">
        <v>72</v>
      </c>
      <c r="Q58" s="24"/>
      <c r="R58" s="24"/>
      <c r="S58" s="19"/>
      <c r="T58" s="53"/>
      <c r="U58" s="197" t="str">
        <f>IF(U57="","",VLOOKUP(U57,'シフト記号表（勤務時間帯）'!$D$6:$X$47,21,FALSE))</f>
        <v/>
      </c>
      <c r="V58" s="198" t="str">
        <f>IF(V57="","",VLOOKUP(V57,'シフト記号表（勤務時間帯）'!$D$6:$X$47,21,FALSE))</f>
        <v/>
      </c>
      <c r="W58" s="198" t="str">
        <f>IF(W57="","",VLOOKUP(W57,'シフト記号表（勤務時間帯）'!$D$6:$X$47,21,FALSE))</f>
        <v/>
      </c>
      <c r="X58" s="198" t="str">
        <f>IF(X57="","",VLOOKUP(X57,'シフト記号表（勤務時間帯）'!$D$6:$X$47,21,FALSE))</f>
        <v/>
      </c>
      <c r="Y58" s="198" t="str">
        <f>IF(Y57="","",VLOOKUP(Y57,'シフト記号表（勤務時間帯）'!$D$6:$X$47,21,FALSE))</f>
        <v/>
      </c>
      <c r="Z58" s="198" t="str">
        <f>IF(Z57="","",VLOOKUP(Z57,'シフト記号表（勤務時間帯）'!$D$6:$X$47,21,FALSE))</f>
        <v/>
      </c>
      <c r="AA58" s="199" t="str">
        <f>IF(AA57="","",VLOOKUP(AA57,'シフト記号表（勤務時間帯）'!$D$6:$X$47,21,FALSE))</f>
        <v/>
      </c>
      <c r="AB58" s="197" t="str">
        <f>IF(AB57="","",VLOOKUP(AB57,'シフト記号表（勤務時間帯）'!$D$6:$X$47,21,FALSE))</f>
        <v/>
      </c>
      <c r="AC58" s="198" t="str">
        <f>IF(AC57="","",VLOOKUP(AC57,'シフト記号表（勤務時間帯）'!$D$6:$X$47,21,FALSE))</f>
        <v/>
      </c>
      <c r="AD58" s="198" t="str">
        <f>IF(AD57="","",VLOOKUP(AD57,'シフト記号表（勤務時間帯）'!$D$6:$X$47,21,FALSE))</f>
        <v/>
      </c>
      <c r="AE58" s="198" t="str">
        <f>IF(AE57="","",VLOOKUP(AE57,'シフト記号表（勤務時間帯）'!$D$6:$X$47,21,FALSE))</f>
        <v/>
      </c>
      <c r="AF58" s="198" t="str">
        <f>IF(AF57="","",VLOOKUP(AF57,'シフト記号表（勤務時間帯）'!$D$6:$X$47,21,FALSE))</f>
        <v/>
      </c>
      <c r="AG58" s="198" t="str">
        <f>IF(AG57="","",VLOOKUP(AG57,'シフト記号表（勤務時間帯）'!$D$6:$X$47,21,FALSE))</f>
        <v/>
      </c>
      <c r="AH58" s="199" t="str">
        <f>IF(AH57="","",VLOOKUP(AH57,'シフト記号表（勤務時間帯）'!$D$6:$X$47,21,FALSE))</f>
        <v/>
      </c>
      <c r="AI58" s="197" t="str">
        <f>IF(AI57="","",VLOOKUP(AI57,'シフト記号表（勤務時間帯）'!$D$6:$X$47,21,FALSE))</f>
        <v/>
      </c>
      <c r="AJ58" s="198" t="str">
        <f>IF(AJ57="","",VLOOKUP(AJ57,'シフト記号表（勤務時間帯）'!$D$6:$X$47,21,FALSE))</f>
        <v/>
      </c>
      <c r="AK58" s="198" t="str">
        <f>IF(AK57="","",VLOOKUP(AK57,'シフト記号表（勤務時間帯）'!$D$6:$X$47,21,FALSE))</f>
        <v/>
      </c>
      <c r="AL58" s="198" t="str">
        <f>IF(AL57="","",VLOOKUP(AL57,'シフト記号表（勤務時間帯）'!$D$6:$X$47,21,FALSE))</f>
        <v/>
      </c>
      <c r="AM58" s="198" t="str">
        <f>IF(AM57="","",VLOOKUP(AM57,'シフト記号表（勤務時間帯）'!$D$6:$X$47,21,FALSE))</f>
        <v/>
      </c>
      <c r="AN58" s="198" t="str">
        <f>IF(AN57="","",VLOOKUP(AN57,'シフト記号表（勤務時間帯）'!$D$6:$X$47,21,FALSE))</f>
        <v/>
      </c>
      <c r="AO58" s="199" t="str">
        <f>IF(AO57="","",VLOOKUP(AO57,'シフト記号表（勤務時間帯）'!$D$6:$X$47,21,FALSE))</f>
        <v/>
      </c>
      <c r="AP58" s="197" t="str">
        <f>IF(AP57="","",VLOOKUP(AP57,'シフト記号表（勤務時間帯）'!$D$6:$X$47,21,FALSE))</f>
        <v/>
      </c>
      <c r="AQ58" s="198" t="str">
        <f>IF(AQ57="","",VLOOKUP(AQ57,'シフト記号表（勤務時間帯）'!$D$6:$X$47,21,FALSE))</f>
        <v/>
      </c>
      <c r="AR58" s="198" t="str">
        <f>IF(AR57="","",VLOOKUP(AR57,'シフト記号表（勤務時間帯）'!$D$6:$X$47,21,FALSE))</f>
        <v/>
      </c>
      <c r="AS58" s="198" t="str">
        <f>IF(AS57="","",VLOOKUP(AS57,'シフト記号表（勤務時間帯）'!$D$6:$X$47,21,FALSE))</f>
        <v/>
      </c>
      <c r="AT58" s="198" t="str">
        <f>IF(AT57="","",VLOOKUP(AT57,'シフト記号表（勤務時間帯）'!$D$6:$X$47,21,FALSE))</f>
        <v/>
      </c>
      <c r="AU58" s="198" t="str">
        <f>IF(AU57="","",VLOOKUP(AU57,'シフト記号表（勤務時間帯）'!$D$6:$X$47,21,FALSE))</f>
        <v/>
      </c>
      <c r="AV58" s="199" t="str">
        <f>IF(AV57="","",VLOOKUP(AV57,'シフト記号表（勤務時間帯）'!$D$6:$X$47,21,FALSE))</f>
        <v/>
      </c>
      <c r="AW58" s="197" t="str">
        <f>IF(AW57="","",VLOOKUP(AW57,'シフト記号表（勤務時間帯）'!$D$6:$X$47,21,FALSE))</f>
        <v/>
      </c>
      <c r="AX58" s="198" t="str">
        <f>IF(AX57="","",VLOOKUP(AX57,'シフト記号表（勤務時間帯）'!$D$6:$X$47,21,FALSE))</f>
        <v/>
      </c>
      <c r="AY58" s="198" t="str">
        <f>IF(AY57="","",VLOOKUP(AY57,'シフト記号表（勤務時間帯）'!$D$6:$X$47,21,FALSE))</f>
        <v/>
      </c>
      <c r="AZ58" s="281">
        <f>IF($BC$3="４週",SUM(U58:AV58),IF($BC$3="暦月",SUM(U58:AY58),""))</f>
        <v>0</v>
      </c>
      <c r="BA58" s="282"/>
      <c r="BB58" s="283">
        <f>IF($BC$3="４週",AZ58/4,IF($BC$3="暦月",(AZ58/($BC$8/7)),""))</f>
        <v>0</v>
      </c>
      <c r="BC58" s="282"/>
      <c r="BD58" s="278"/>
      <c r="BE58" s="279"/>
      <c r="BF58" s="279"/>
      <c r="BG58" s="279"/>
      <c r="BH58" s="280"/>
    </row>
    <row r="59" spans="2:60" ht="20.25" customHeight="1" x14ac:dyDescent="0.4">
      <c r="B59" s="127"/>
      <c r="C59" s="321"/>
      <c r="D59" s="322"/>
      <c r="E59" s="323"/>
      <c r="F59" s="179"/>
      <c r="G59" s="175">
        <f>C57</f>
        <v>0</v>
      </c>
      <c r="H59" s="324"/>
      <c r="I59" s="325"/>
      <c r="J59" s="326"/>
      <c r="K59" s="326"/>
      <c r="L59" s="327"/>
      <c r="M59" s="328"/>
      <c r="N59" s="329"/>
      <c r="O59" s="330"/>
      <c r="P59" s="41" t="s">
        <v>73</v>
      </c>
      <c r="Q59" s="42"/>
      <c r="R59" s="42"/>
      <c r="S59" s="43"/>
      <c r="T59" s="59"/>
      <c r="U59" s="200" t="str">
        <f>IF(U57="","",VLOOKUP(U57,'シフト記号表（勤務時間帯）'!$D$6:$Z$47,23,FALSE))</f>
        <v/>
      </c>
      <c r="V59" s="201" t="str">
        <f>IF(V57="","",VLOOKUP(V57,'シフト記号表（勤務時間帯）'!$D$6:$Z$47,23,FALSE))</f>
        <v/>
      </c>
      <c r="W59" s="201" t="str">
        <f>IF(W57="","",VLOOKUP(W57,'シフト記号表（勤務時間帯）'!$D$6:$Z$47,23,FALSE))</f>
        <v/>
      </c>
      <c r="X59" s="201" t="str">
        <f>IF(X57="","",VLOOKUP(X57,'シフト記号表（勤務時間帯）'!$D$6:$Z$47,23,FALSE))</f>
        <v/>
      </c>
      <c r="Y59" s="201" t="str">
        <f>IF(Y57="","",VLOOKUP(Y57,'シフト記号表（勤務時間帯）'!$D$6:$Z$47,23,FALSE))</f>
        <v/>
      </c>
      <c r="Z59" s="201" t="str">
        <f>IF(Z57="","",VLOOKUP(Z57,'シフト記号表（勤務時間帯）'!$D$6:$Z$47,23,FALSE))</f>
        <v/>
      </c>
      <c r="AA59" s="202" t="str">
        <f>IF(AA57="","",VLOOKUP(AA57,'シフト記号表（勤務時間帯）'!$D$6:$Z$47,23,FALSE))</f>
        <v/>
      </c>
      <c r="AB59" s="200" t="str">
        <f>IF(AB57="","",VLOOKUP(AB57,'シフト記号表（勤務時間帯）'!$D$6:$Z$47,23,FALSE))</f>
        <v/>
      </c>
      <c r="AC59" s="201" t="str">
        <f>IF(AC57="","",VLOOKUP(AC57,'シフト記号表（勤務時間帯）'!$D$6:$Z$47,23,FALSE))</f>
        <v/>
      </c>
      <c r="AD59" s="201" t="str">
        <f>IF(AD57="","",VLOOKUP(AD57,'シフト記号表（勤務時間帯）'!$D$6:$Z$47,23,FALSE))</f>
        <v/>
      </c>
      <c r="AE59" s="201" t="str">
        <f>IF(AE57="","",VLOOKUP(AE57,'シフト記号表（勤務時間帯）'!$D$6:$Z$47,23,FALSE))</f>
        <v/>
      </c>
      <c r="AF59" s="201" t="str">
        <f>IF(AF57="","",VLOOKUP(AF57,'シフト記号表（勤務時間帯）'!$D$6:$Z$47,23,FALSE))</f>
        <v/>
      </c>
      <c r="AG59" s="201" t="str">
        <f>IF(AG57="","",VLOOKUP(AG57,'シフト記号表（勤務時間帯）'!$D$6:$Z$47,23,FALSE))</f>
        <v/>
      </c>
      <c r="AH59" s="202" t="str">
        <f>IF(AH57="","",VLOOKUP(AH57,'シフト記号表（勤務時間帯）'!$D$6:$Z$47,23,FALSE))</f>
        <v/>
      </c>
      <c r="AI59" s="200" t="str">
        <f>IF(AI57="","",VLOOKUP(AI57,'シフト記号表（勤務時間帯）'!$D$6:$Z$47,23,FALSE))</f>
        <v/>
      </c>
      <c r="AJ59" s="201" t="str">
        <f>IF(AJ57="","",VLOOKUP(AJ57,'シフト記号表（勤務時間帯）'!$D$6:$Z$47,23,FALSE))</f>
        <v/>
      </c>
      <c r="AK59" s="201" t="str">
        <f>IF(AK57="","",VLOOKUP(AK57,'シフト記号表（勤務時間帯）'!$D$6:$Z$47,23,FALSE))</f>
        <v/>
      </c>
      <c r="AL59" s="201" t="str">
        <f>IF(AL57="","",VLOOKUP(AL57,'シフト記号表（勤務時間帯）'!$D$6:$Z$47,23,FALSE))</f>
        <v/>
      </c>
      <c r="AM59" s="201" t="str">
        <f>IF(AM57="","",VLOOKUP(AM57,'シフト記号表（勤務時間帯）'!$D$6:$Z$47,23,FALSE))</f>
        <v/>
      </c>
      <c r="AN59" s="201" t="str">
        <f>IF(AN57="","",VLOOKUP(AN57,'シフト記号表（勤務時間帯）'!$D$6:$Z$47,23,FALSE))</f>
        <v/>
      </c>
      <c r="AO59" s="202" t="str">
        <f>IF(AO57="","",VLOOKUP(AO57,'シフト記号表（勤務時間帯）'!$D$6:$Z$47,23,FALSE))</f>
        <v/>
      </c>
      <c r="AP59" s="200" t="str">
        <f>IF(AP57="","",VLOOKUP(AP57,'シフト記号表（勤務時間帯）'!$D$6:$Z$47,23,FALSE))</f>
        <v/>
      </c>
      <c r="AQ59" s="201" t="str">
        <f>IF(AQ57="","",VLOOKUP(AQ57,'シフト記号表（勤務時間帯）'!$D$6:$Z$47,23,FALSE))</f>
        <v/>
      </c>
      <c r="AR59" s="201" t="str">
        <f>IF(AR57="","",VLOOKUP(AR57,'シフト記号表（勤務時間帯）'!$D$6:$Z$47,23,FALSE))</f>
        <v/>
      </c>
      <c r="AS59" s="201" t="str">
        <f>IF(AS57="","",VLOOKUP(AS57,'シフト記号表（勤務時間帯）'!$D$6:$Z$47,23,FALSE))</f>
        <v/>
      </c>
      <c r="AT59" s="201" t="str">
        <f>IF(AT57="","",VLOOKUP(AT57,'シフト記号表（勤務時間帯）'!$D$6:$Z$47,23,FALSE))</f>
        <v/>
      </c>
      <c r="AU59" s="201" t="str">
        <f>IF(AU57="","",VLOOKUP(AU57,'シフト記号表（勤務時間帯）'!$D$6:$Z$47,23,FALSE))</f>
        <v/>
      </c>
      <c r="AV59" s="202" t="str">
        <f>IF(AV57="","",VLOOKUP(AV57,'シフト記号表（勤務時間帯）'!$D$6:$Z$47,23,FALSE))</f>
        <v/>
      </c>
      <c r="AW59" s="200" t="str">
        <f>IF(AW57="","",VLOOKUP(AW57,'シフト記号表（勤務時間帯）'!$D$6:$Z$47,23,FALSE))</f>
        <v/>
      </c>
      <c r="AX59" s="201" t="str">
        <f>IF(AX57="","",VLOOKUP(AX57,'シフト記号表（勤務時間帯）'!$D$6:$Z$47,23,FALSE))</f>
        <v/>
      </c>
      <c r="AY59" s="201" t="str">
        <f>IF(AY57="","",VLOOKUP(AY57,'シフト記号表（勤務時間帯）'!$D$6:$Z$47,23,FALSE))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c r="D60" s="291"/>
      <c r="E60" s="292"/>
      <c r="F60" s="178"/>
      <c r="G60" s="174"/>
      <c r="H60" s="299"/>
      <c r="I60" s="302"/>
      <c r="J60" s="303"/>
      <c r="K60" s="303"/>
      <c r="L60" s="304"/>
      <c r="M60" s="311"/>
      <c r="N60" s="312"/>
      <c r="O60" s="313"/>
      <c r="P60" s="21" t="s">
        <v>18</v>
      </c>
      <c r="Q60" s="28"/>
      <c r="R60" s="28"/>
      <c r="S60" s="16"/>
      <c r="T60" s="58"/>
      <c r="U60" s="203"/>
      <c r="V60" s="204"/>
      <c r="W60" s="204"/>
      <c r="X60" s="204"/>
      <c r="Y60" s="204"/>
      <c r="Z60" s="204"/>
      <c r="AA60" s="205"/>
      <c r="AB60" s="203"/>
      <c r="AC60" s="204"/>
      <c r="AD60" s="204"/>
      <c r="AE60" s="204"/>
      <c r="AF60" s="204"/>
      <c r="AG60" s="204"/>
      <c r="AH60" s="205"/>
      <c r="AI60" s="203"/>
      <c r="AJ60" s="204"/>
      <c r="AK60" s="204"/>
      <c r="AL60" s="204"/>
      <c r="AM60" s="204"/>
      <c r="AN60" s="204"/>
      <c r="AO60" s="205"/>
      <c r="AP60" s="203"/>
      <c r="AQ60" s="204"/>
      <c r="AR60" s="204"/>
      <c r="AS60" s="204"/>
      <c r="AT60" s="204"/>
      <c r="AU60" s="204"/>
      <c r="AV60" s="205"/>
      <c r="AW60" s="203"/>
      <c r="AX60" s="204"/>
      <c r="AY60" s="204"/>
      <c r="AZ60" s="320"/>
      <c r="BA60" s="274"/>
      <c r="BB60" s="273"/>
      <c r="BC60" s="274"/>
      <c r="BD60" s="275"/>
      <c r="BE60" s="276"/>
      <c r="BF60" s="276"/>
      <c r="BG60" s="276"/>
      <c r="BH60" s="277"/>
    </row>
    <row r="61" spans="2:60" ht="20.25" customHeight="1" x14ac:dyDescent="0.4">
      <c r="B61" s="125">
        <f>B58+1</f>
        <v>14</v>
      </c>
      <c r="C61" s="293"/>
      <c r="D61" s="294"/>
      <c r="E61" s="295"/>
      <c r="F61" s="178">
        <f>C60</f>
        <v>0</v>
      </c>
      <c r="G61" s="174"/>
      <c r="H61" s="300"/>
      <c r="I61" s="305"/>
      <c r="J61" s="306"/>
      <c r="K61" s="306"/>
      <c r="L61" s="307"/>
      <c r="M61" s="314"/>
      <c r="N61" s="315"/>
      <c r="O61" s="316"/>
      <c r="P61" s="23" t="s">
        <v>72</v>
      </c>
      <c r="Q61" s="24"/>
      <c r="R61" s="24"/>
      <c r="S61" s="19"/>
      <c r="T61" s="53"/>
      <c r="U61" s="197" t="str">
        <f>IF(U60="","",VLOOKUP(U60,'シフト記号表（勤務時間帯）'!$D$6:$X$47,21,FALSE))</f>
        <v/>
      </c>
      <c r="V61" s="198" t="str">
        <f>IF(V60="","",VLOOKUP(V60,'シフト記号表（勤務時間帯）'!$D$6:$X$47,21,FALSE))</f>
        <v/>
      </c>
      <c r="W61" s="198" t="str">
        <f>IF(W60="","",VLOOKUP(W60,'シフト記号表（勤務時間帯）'!$D$6:$X$47,21,FALSE))</f>
        <v/>
      </c>
      <c r="X61" s="198" t="str">
        <f>IF(X60="","",VLOOKUP(X60,'シフト記号表（勤務時間帯）'!$D$6:$X$47,21,FALSE))</f>
        <v/>
      </c>
      <c r="Y61" s="198" t="str">
        <f>IF(Y60="","",VLOOKUP(Y60,'シフト記号表（勤務時間帯）'!$D$6:$X$47,21,FALSE))</f>
        <v/>
      </c>
      <c r="Z61" s="198" t="str">
        <f>IF(Z60="","",VLOOKUP(Z60,'シフト記号表（勤務時間帯）'!$D$6:$X$47,21,FALSE))</f>
        <v/>
      </c>
      <c r="AA61" s="199" t="str">
        <f>IF(AA60="","",VLOOKUP(AA60,'シフト記号表（勤務時間帯）'!$D$6:$X$47,21,FALSE))</f>
        <v/>
      </c>
      <c r="AB61" s="197" t="str">
        <f>IF(AB60="","",VLOOKUP(AB60,'シフト記号表（勤務時間帯）'!$D$6:$X$47,21,FALSE))</f>
        <v/>
      </c>
      <c r="AC61" s="198" t="str">
        <f>IF(AC60="","",VLOOKUP(AC60,'シフト記号表（勤務時間帯）'!$D$6:$X$47,21,FALSE))</f>
        <v/>
      </c>
      <c r="AD61" s="198" t="str">
        <f>IF(AD60="","",VLOOKUP(AD60,'シフト記号表（勤務時間帯）'!$D$6:$X$47,21,FALSE))</f>
        <v/>
      </c>
      <c r="AE61" s="198" t="str">
        <f>IF(AE60="","",VLOOKUP(AE60,'シフト記号表（勤務時間帯）'!$D$6:$X$47,21,FALSE))</f>
        <v/>
      </c>
      <c r="AF61" s="198" t="str">
        <f>IF(AF60="","",VLOOKUP(AF60,'シフト記号表（勤務時間帯）'!$D$6:$X$47,21,FALSE))</f>
        <v/>
      </c>
      <c r="AG61" s="198" t="str">
        <f>IF(AG60="","",VLOOKUP(AG60,'シフト記号表（勤務時間帯）'!$D$6:$X$47,21,FALSE))</f>
        <v/>
      </c>
      <c r="AH61" s="199" t="str">
        <f>IF(AH60="","",VLOOKUP(AH60,'シフト記号表（勤務時間帯）'!$D$6:$X$47,21,FALSE))</f>
        <v/>
      </c>
      <c r="AI61" s="197" t="str">
        <f>IF(AI60="","",VLOOKUP(AI60,'シフト記号表（勤務時間帯）'!$D$6:$X$47,21,FALSE))</f>
        <v/>
      </c>
      <c r="AJ61" s="198" t="str">
        <f>IF(AJ60="","",VLOOKUP(AJ60,'シフト記号表（勤務時間帯）'!$D$6:$X$47,21,FALSE))</f>
        <v/>
      </c>
      <c r="AK61" s="198" t="str">
        <f>IF(AK60="","",VLOOKUP(AK60,'シフト記号表（勤務時間帯）'!$D$6:$X$47,21,FALSE))</f>
        <v/>
      </c>
      <c r="AL61" s="198" t="str">
        <f>IF(AL60="","",VLOOKUP(AL60,'シフト記号表（勤務時間帯）'!$D$6:$X$47,21,FALSE))</f>
        <v/>
      </c>
      <c r="AM61" s="198" t="str">
        <f>IF(AM60="","",VLOOKUP(AM60,'シフト記号表（勤務時間帯）'!$D$6:$X$47,21,FALSE))</f>
        <v/>
      </c>
      <c r="AN61" s="198" t="str">
        <f>IF(AN60="","",VLOOKUP(AN60,'シフト記号表（勤務時間帯）'!$D$6:$X$47,21,FALSE))</f>
        <v/>
      </c>
      <c r="AO61" s="199" t="str">
        <f>IF(AO60="","",VLOOKUP(AO60,'シフト記号表（勤務時間帯）'!$D$6:$X$47,21,FALSE))</f>
        <v/>
      </c>
      <c r="AP61" s="197" t="str">
        <f>IF(AP60="","",VLOOKUP(AP60,'シフト記号表（勤務時間帯）'!$D$6:$X$47,21,FALSE))</f>
        <v/>
      </c>
      <c r="AQ61" s="198" t="str">
        <f>IF(AQ60="","",VLOOKUP(AQ60,'シフト記号表（勤務時間帯）'!$D$6:$X$47,21,FALSE))</f>
        <v/>
      </c>
      <c r="AR61" s="198" t="str">
        <f>IF(AR60="","",VLOOKUP(AR60,'シフト記号表（勤務時間帯）'!$D$6:$X$47,21,FALSE))</f>
        <v/>
      </c>
      <c r="AS61" s="198" t="str">
        <f>IF(AS60="","",VLOOKUP(AS60,'シフト記号表（勤務時間帯）'!$D$6:$X$47,21,FALSE))</f>
        <v/>
      </c>
      <c r="AT61" s="198" t="str">
        <f>IF(AT60="","",VLOOKUP(AT60,'シフト記号表（勤務時間帯）'!$D$6:$X$47,21,FALSE))</f>
        <v/>
      </c>
      <c r="AU61" s="198" t="str">
        <f>IF(AU60="","",VLOOKUP(AU60,'シフト記号表（勤務時間帯）'!$D$6:$X$47,21,FALSE))</f>
        <v/>
      </c>
      <c r="AV61" s="199" t="str">
        <f>IF(AV60="","",VLOOKUP(AV60,'シフト記号表（勤務時間帯）'!$D$6:$X$47,21,FALSE))</f>
        <v/>
      </c>
      <c r="AW61" s="197" t="str">
        <f>IF(AW60="","",VLOOKUP(AW60,'シフト記号表（勤務時間帯）'!$D$6:$X$47,21,FALSE))</f>
        <v/>
      </c>
      <c r="AX61" s="198" t="str">
        <f>IF(AX60="","",VLOOKUP(AX60,'シフト記号表（勤務時間帯）'!$D$6:$X$47,21,FALSE))</f>
        <v/>
      </c>
      <c r="AY61" s="198" t="str">
        <f>IF(AY60="","",VLOOKUP(AY60,'シフト記号表（勤務時間帯）'!$D$6:$X$47,21,FALSE))</f>
        <v/>
      </c>
      <c r="AZ61" s="281">
        <f>IF($BC$3="４週",SUM(U61:AV61),IF($BC$3="暦月",SUM(U61:AY61),""))</f>
        <v>0</v>
      </c>
      <c r="BA61" s="282"/>
      <c r="BB61" s="283">
        <f>IF($BC$3="４週",AZ61/4,IF($BC$3="暦月",(AZ61/($BC$8/7)),""))</f>
        <v>0</v>
      </c>
      <c r="BC61" s="282"/>
      <c r="BD61" s="278"/>
      <c r="BE61" s="279"/>
      <c r="BF61" s="279"/>
      <c r="BG61" s="279"/>
      <c r="BH61" s="280"/>
    </row>
    <row r="62" spans="2:60" ht="20.25" customHeight="1" x14ac:dyDescent="0.4">
      <c r="B62" s="127"/>
      <c r="C62" s="321"/>
      <c r="D62" s="322"/>
      <c r="E62" s="323"/>
      <c r="F62" s="179"/>
      <c r="G62" s="175">
        <f>C60</f>
        <v>0</v>
      </c>
      <c r="H62" s="324"/>
      <c r="I62" s="325"/>
      <c r="J62" s="326"/>
      <c r="K62" s="326"/>
      <c r="L62" s="327"/>
      <c r="M62" s="328"/>
      <c r="N62" s="329"/>
      <c r="O62" s="330"/>
      <c r="P62" s="41" t="s">
        <v>73</v>
      </c>
      <c r="Q62" s="42"/>
      <c r="R62" s="42"/>
      <c r="S62" s="43"/>
      <c r="T62" s="59"/>
      <c r="U62" s="200" t="str">
        <f>IF(U60="","",VLOOKUP(U60,'シフト記号表（勤務時間帯）'!$D$6:$Z$47,23,FALSE))</f>
        <v/>
      </c>
      <c r="V62" s="201" t="str">
        <f>IF(V60="","",VLOOKUP(V60,'シフト記号表（勤務時間帯）'!$D$6:$Z$47,23,FALSE))</f>
        <v/>
      </c>
      <c r="W62" s="201" t="str">
        <f>IF(W60="","",VLOOKUP(W60,'シフト記号表（勤務時間帯）'!$D$6:$Z$47,23,FALSE))</f>
        <v/>
      </c>
      <c r="X62" s="201" t="str">
        <f>IF(X60="","",VLOOKUP(X60,'シフト記号表（勤務時間帯）'!$D$6:$Z$47,23,FALSE))</f>
        <v/>
      </c>
      <c r="Y62" s="201" t="str">
        <f>IF(Y60="","",VLOOKUP(Y60,'シフト記号表（勤務時間帯）'!$D$6:$Z$47,23,FALSE))</f>
        <v/>
      </c>
      <c r="Z62" s="201" t="str">
        <f>IF(Z60="","",VLOOKUP(Z60,'シフト記号表（勤務時間帯）'!$D$6:$Z$47,23,FALSE))</f>
        <v/>
      </c>
      <c r="AA62" s="202" t="str">
        <f>IF(AA60="","",VLOOKUP(AA60,'シフト記号表（勤務時間帯）'!$D$6:$Z$47,23,FALSE))</f>
        <v/>
      </c>
      <c r="AB62" s="200" t="str">
        <f>IF(AB60="","",VLOOKUP(AB60,'シフト記号表（勤務時間帯）'!$D$6:$Z$47,23,FALSE))</f>
        <v/>
      </c>
      <c r="AC62" s="201" t="str">
        <f>IF(AC60="","",VLOOKUP(AC60,'シフト記号表（勤務時間帯）'!$D$6:$Z$47,23,FALSE))</f>
        <v/>
      </c>
      <c r="AD62" s="201" t="str">
        <f>IF(AD60="","",VLOOKUP(AD60,'シフト記号表（勤務時間帯）'!$D$6:$Z$47,23,FALSE))</f>
        <v/>
      </c>
      <c r="AE62" s="201" t="str">
        <f>IF(AE60="","",VLOOKUP(AE60,'シフト記号表（勤務時間帯）'!$D$6:$Z$47,23,FALSE))</f>
        <v/>
      </c>
      <c r="AF62" s="201" t="str">
        <f>IF(AF60="","",VLOOKUP(AF60,'シフト記号表（勤務時間帯）'!$D$6:$Z$47,23,FALSE))</f>
        <v/>
      </c>
      <c r="AG62" s="201" t="str">
        <f>IF(AG60="","",VLOOKUP(AG60,'シフト記号表（勤務時間帯）'!$D$6:$Z$47,23,FALSE))</f>
        <v/>
      </c>
      <c r="AH62" s="202" t="str">
        <f>IF(AH60="","",VLOOKUP(AH60,'シフト記号表（勤務時間帯）'!$D$6:$Z$47,23,FALSE))</f>
        <v/>
      </c>
      <c r="AI62" s="200" t="str">
        <f>IF(AI60="","",VLOOKUP(AI60,'シフト記号表（勤務時間帯）'!$D$6:$Z$47,23,FALSE))</f>
        <v/>
      </c>
      <c r="AJ62" s="201" t="str">
        <f>IF(AJ60="","",VLOOKUP(AJ60,'シフト記号表（勤務時間帯）'!$D$6:$Z$47,23,FALSE))</f>
        <v/>
      </c>
      <c r="AK62" s="201" t="str">
        <f>IF(AK60="","",VLOOKUP(AK60,'シフト記号表（勤務時間帯）'!$D$6:$Z$47,23,FALSE))</f>
        <v/>
      </c>
      <c r="AL62" s="201" t="str">
        <f>IF(AL60="","",VLOOKUP(AL60,'シフト記号表（勤務時間帯）'!$D$6:$Z$47,23,FALSE))</f>
        <v/>
      </c>
      <c r="AM62" s="201" t="str">
        <f>IF(AM60="","",VLOOKUP(AM60,'シフト記号表（勤務時間帯）'!$D$6:$Z$47,23,FALSE))</f>
        <v/>
      </c>
      <c r="AN62" s="201" t="str">
        <f>IF(AN60="","",VLOOKUP(AN60,'シフト記号表（勤務時間帯）'!$D$6:$Z$47,23,FALSE))</f>
        <v/>
      </c>
      <c r="AO62" s="202" t="str">
        <f>IF(AO60="","",VLOOKUP(AO60,'シフト記号表（勤務時間帯）'!$D$6:$Z$47,23,FALSE))</f>
        <v/>
      </c>
      <c r="AP62" s="200" t="str">
        <f>IF(AP60="","",VLOOKUP(AP60,'シフト記号表（勤務時間帯）'!$D$6:$Z$47,23,FALSE))</f>
        <v/>
      </c>
      <c r="AQ62" s="201" t="str">
        <f>IF(AQ60="","",VLOOKUP(AQ60,'シフト記号表（勤務時間帯）'!$D$6:$Z$47,23,FALSE))</f>
        <v/>
      </c>
      <c r="AR62" s="201" t="str">
        <f>IF(AR60="","",VLOOKUP(AR60,'シフト記号表（勤務時間帯）'!$D$6:$Z$47,23,FALSE))</f>
        <v/>
      </c>
      <c r="AS62" s="201" t="str">
        <f>IF(AS60="","",VLOOKUP(AS60,'シフト記号表（勤務時間帯）'!$D$6:$Z$47,23,FALSE))</f>
        <v/>
      </c>
      <c r="AT62" s="201" t="str">
        <f>IF(AT60="","",VLOOKUP(AT60,'シフト記号表（勤務時間帯）'!$D$6:$Z$47,23,FALSE))</f>
        <v/>
      </c>
      <c r="AU62" s="201" t="str">
        <f>IF(AU60="","",VLOOKUP(AU60,'シフト記号表（勤務時間帯）'!$D$6:$Z$47,23,FALSE))</f>
        <v/>
      </c>
      <c r="AV62" s="202" t="str">
        <f>IF(AV60="","",VLOOKUP(AV60,'シフト記号表（勤務時間帯）'!$D$6:$Z$47,23,FALSE))</f>
        <v/>
      </c>
      <c r="AW62" s="200" t="str">
        <f>IF(AW60="","",VLOOKUP(AW60,'シフト記号表（勤務時間帯）'!$D$6:$Z$47,23,FALSE))</f>
        <v/>
      </c>
      <c r="AX62" s="201" t="str">
        <f>IF(AX60="","",VLOOKUP(AX60,'シフト記号表（勤務時間帯）'!$D$6:$Z$47,23,FALSE))</f>
        <v/>
      </c>
      <c r="AY62" s="201" t="str">
        <f>IF(AY60="","",VLOOKUP(AY60,'シフト記号表（勤務時間帯）'!$D$6:$Z$47,23,FALSE))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c r="D63" s="291"/>
      <c r="E63" s="292"/>
      <c r="F63" s="178"/>
      <c r="G63" s="174"/>
      <c r="H63" s="299"/>
      <c r="I63" s="302"/>
      <c r="J63" s="303"/>
      <c r="K63" s="303"/>
      <c r="L63" s="304"/>
      <c r="M63" s="311"/>
      <c r="N63" s="312"/>
      <c r="O63" s="313"/>
      <c r="P63" s="21" t="s">
        <v>18</v>
      </c>
      <c r="Q63" s="28"/>
      <c r="R63" s="28"/>
      <c r="S63" s="16"/>
      <c r="T63" s="58"/>
      <c r="U63" s="203"/>
      <c r="V63" s="204"/>
      <c r="W63" s="204"/>
      <c r="X63" s="204"/>
      <c r="Y63" s="204"/>
      <c r="Z63" s="204"/>
      <c r="AA63" s="205"/>
      <c r="AB63" s="203"/>
      <c r="AC63" s="204"/>
      <c r="AD63" s="204"/>
      <c r="AE63" s="204"/>
      <c r="AF63" s="204"/>
      <c r="AG63" s="204"/>
      <c r="AH63" s="205"/>
      <c r="AI63" s="203"/>
      <c r="AJ63" s="204"/>
      <c r="AK63" s="204"/>
      <c r="AL63" s="204"/>
      <c r="AM63" s="204"/>
      <c r="AN63" s="204"/>
      <c r="AO63" s="205"/>
      <c r="AP63" s="203"/>
      <c r="AQ63" s="204"/>
      <c r="AR63" s="204"/>
      <c r="AS63" s="204"/>
      <c r="AT63" s="204"/>
      <c r="AU63" s="204"/>
      <c r="AV63" s="205"/>
      <c r="AW63" s="203"/>
      <c r="AX63" s="204"/>
      <c r="AY63" s="204"/>
      <c r="AZ63" s="320"/>
      <c r="BA63" s="274"/>
      <c r="BB63" s="273"/>
      <c r="BC63" s="274"/>
      <c r="BD63" s="275"/>
      <c r="BE63" s="276"/>
      <c r="BF63" s="276"/>
      <c r="BG63" s="276"/>
      <c r="BH63" s="277"/>
    </row>
    <row r="64" spans="2:60" ht="20.25" customHeight="1" x14ac:dyDescent="0.4">
      <c r="B64" s="125">
        <f>B61+1</f>
        <v>15</v>
      </c>
      <c r="C64" s="293"/>
      <c r="D64" s="294"/>
      <c r="E64" s="295"/>
      <c r="F64" s="178">
        <f>C63</f>
        <v>0</v>
      </c>
      <c r="G64" s="174"/>
      <c r="H64" s="300"/>
      <c r="I64" s="305"/>
      <c r="J64" s="306"/>
      <c r="K64" s="306"/>
      <c r="L64" s="307"/>
      <c r="M64" s="314"/>
      <c r="N64" s="315"/>
      <c r="O64" s="316"/>
      <c r="P64" s="23" t="s">
        <v>72</v>
      </c>
      <c r="Q64" s="24"/>
      <c r="R64" s="24"/>
      <c r="S64" s="19"/>
      <c r="T64" s="53"/>
      <c r="U64" s="197" t="str">
        <f>IF(U63="","",VLOOKUP(U63,'シフト記号表（勤務時間帯）'!$D$6:$X$47,21,FALSE))</f>
        <v/>
      </c>
      <c r="V64" s="198" t="str">
        <f>IF(V63="","",VLOOKUP(V63,'シフト記号表（勤務時間帯）'!$D$6:$X$47,21,FALSE))</f>
        <v/>
      </c>
      <c r="W64" s="198" t="str">
        <f>IF(W63="","",VLOOKUP(W63,'シフト記号表（勤務時間帯）'!$D$6:$X$47,21,FALSE))</f>
        <v/>
      </c>
      <c r="X64" s="198" t="str">
        <f>IF(X63="","",VLOOKUP(X63,'シフト記号表（勤務時間帯）'!$D$6:$X$47,21,FALSE))</f>
        <v/>
      </c>
      <c r="Y64" s="198" t="str">
        <f>IF(Y63="","",VLOOKUP(Y63,'シフト記号表（勤務時間帯）'!$D$6:$X$47,21,FALSE))</f>
        <v/>
      </c>
      <c r="Z64" s="198" t="str">
        <f>IF(Z63="","",VLOOKUP(Z63,'シフト記号表（勤務時間帯）'!$D$6:$X$47,21,FALSE))</f>
        <v/>
      </c>
      <c r="AA64" s="199" t="str">
        <f>IF(AA63="","",VLOOKUP(AA63,'シフト記号表（勤務時間帯）'!$D$6:$X$47,21,FALSE))</f>
        <v/>
      </c>
      <c r="AB64" s="197" t="str">
        <f>IF(AB63="","",VLOOKUP(AB63,'シフト記号表（勤務時間帯）'!$D$6:$X$47,21,FALSE))</f>
        <v/>
      </c>
      <c r="AC64" s="198" t="str">
        <f>IF(AC63="","",VLOOKUP(AC63,'シフト記号表（勤務時間帯）'!$D$6:$X$47,21,FALSE))</f>
        <v/>
      </c>
      <c r="AD64" s="198" t="str">
        <f>IF(AD63="","",VLOOKUP(AD63,'シフト記号表（勤務時間帯）'!$D$6:$X$47,21,FALSE))</f>
        <v/>
      </c>
      <c r="AE64" s="198" t="str">
        <f>IF(AE63="","",VLOOKUP(AE63,'シフト記号表（勤務時間帯）'!$D$6:$X$47,21,FALSE))</f>
        <v/>
      </c>
      <c r="AF64" s="198" t="str">
        <f>IF(AF63="","",VLOOKUP(AF63,'シフト記号表（勤務時間帯）'!$D$6:$X$47,21,FALSE))</f>
        <v/>
      </c>
      <c r="AG64" s="198" t="str">
        <f>IF(AG63="","",VLOOKUP(AG63,'シフト記号表（勤務時間帯）'!$D$6:$X$47,21,FALSE))</f>
        <v/>
      </c>
      <c r="AH64" s="199" t="str">
        <f>IF(AH63="","",VLOOKUP(AH63,'シフト記号表（勤務時間帯）'!$D$6:$X$47,21,FALSE))</f>
        <v/>
      </c>
      <c r="AI64" s="197" t="str">
        <f>IF(AI63="","",VLOOKUP(AI63,'シフト記号表（勤務時間帯）'!$D$6:$X$47,21,FALSE))</f>
        <v/>
      </c>
      <c r="AJ64" s="198" t="str">
        <f>IF(AJ63="","",VLOOKUP(AJ63,'シフト記号表（勤務時間帯）'!$D$6:$X$47,21,FALSE))</f>
        <v/>
      </c>
      <c r="AK64" s="198" t="str">
        <f>IF(AK63="","",VLOOKUP(AK63,'シフト記号表（勤務時間帯）'!$D$6:$X$47,21,FALSE))</f>
        <v/>
      </c>
      <c r="AL64" s="198" t="str">
        <f>IF(AL63="","",VLOOKUP(AL63,'シフト記号表（勤務時間帯）'!$D$6:$X$47,21,FALSE))</f>
        <v/>
      </c>
      <c r="AM64" s="198" t="str">
        <f>IF(AM63="","",VLOOKUP(AM63,'シフト記号表（勤務時間帯）'!$D$6:$X$47,21,FALSE))</f>
        <v/>
      </c>
      <c r="AN64" s="198" t="str">
        <f>IF(AN63="","",VLOOKUP(AN63,'シフト記号表（勤務時間帯）'!$D$6:$X$47,21,FALSE))</f>
        <v/>
      </c>
      <c r="AO64" s="199" t="str">
        <f>IF(AO63="","",VLOOKUP(AO63,'シフト記号表（勤務時間帯）'!$D$6:$X$47,21,FALSE))</f>
        <v/>
      </c>
      <c r="AP64" s="197" t="str">
        <f>IF(AP63="","",VLOOKUP(AP63,'シフト記号表（勤務時間帯）'!$D$6:$X$47,21,FALSE))</f>
        <v/>
      </c>
      <c r="AQ64" s="198" t="str">
        <f>IF(AQ63="","",VLOOKUP(AQ63,'シフト記号表（勤務時間帯）'!$D$6:$X$47,21,FALSE))</f>
        <v/>
      </c>
      <c r="AR64" s="198" t="str">
        <f>IF(AR63="","",VLOOKUP(AR63,'シフト記号表（勤務時間帯）'!$D$6:$X$47,21,FALSE))</f>
        <v/>
      </c>
      <c r="AS64" s="198" t="str">
        <f>IF(AS63="","",VLOOKUP(AS63,'シフト記号表（勤務時間帯）'!$D$6:$X$47,21,FALSE))</f>
        <v/>
      </c>
      <c r="AT64" s="198" t="str">
        <f>IF(AT63="","",VLOOKUP(AT63,'シフト記号表（勤務時間帯）'!$D$6:$X$47,21,FALSE))</f>
        <v/>
      </c>
      <c r="AU64" s="198" t="str">
        <f>IF(AU63="","",VLOOKUP(AU63,'シフト記号表（勤務時間帯）'!$D$6:$X$47,21,FALSE))</f>
        <v/>
      </c>
      <c r="AV64" s="199" t="str">
        <f>IF(AV63="","",VLOOKUP(AV63,'シフト記号表（勤務時間帯）'!$D$6:$X$47,21,FALSE))</f>
        <v/>
      </c>
      <c r="AW64" s="197" t="str">
        <f>IF(AW63="","",VLOOKUP(AW63,'シフト記号表（勤務時間帯）'!$D$6:$X$47,21,FALSE))</f>
        <v/>
      </c>
      <c r="AX64" s="198" t="str">
        <f>IF(AX63="","",VLOOKUP(AX63,'シフト記号表（勤務時間帯）'!$D$6:$X$47,21,FALSE))</f>
        <v/>
      </c>
      <c r="AY64" s="198" t="str">
        <f>IF(AY63="","",VLOOKUP(AY63,'シフト記号表（勤務時間帯）'!$D$6:$X$47,21,FALSE))</f>
        <v/>
      </c>
      <c r="AZ64" s="281">
        <f>IF($BC$3="４週",SUM(U64:AV64),IF($BC$3="暦月",SUM(U64:AY64),""))</f>
        <v>0</v>
      </c>
      <c r="BA64" s="282"/>
      <c r="BB64" s="283">
        <f>IF($BC$3="４週",AZ64/4,IF($BC$3="暦月",(AZ64/($BC$8/7)),""))</f>
        <v>0</v>
      </c>
      <c r="BC64" s="282"/>
      <c r="BD64" s="278"/>
      <c r="BE64" s="279"/>
      <c r="BF64" s="279"/>
      <c r="BG64" s="279"/>
      <c r="BH64" s="280"/>
    </row>
    <row r="65" spans="2:60" ht="20.25" customHeight="1" x14ac:dyDescent="0.4">
      <c r="B65" s="127"/>
      <c r="C65" s="321"/>
      <c r="D65" s="322"/>
      <c r="E65" s="323"/>
      <c r="F65" s="179"/>
      <c r="G65" s="175">
        <f>C63</f>
        <v>0</v>
      </c>
      <c r="H65" s="324"/>
      <c r="I65" s="325"/>
      <c r="J65" s="326"/>
      <c r="K65" s="326"/>
      <c r="L65" s="327"/>
      <c r="M65" s="328"/>
      <c r="N65" s="329"/>
      <c r="O65" s="330"/>
      <c r="P65" s="41" t="s">
        <v>73</v>
      </c>
      <c r="Q65" s="42"/>
      <c r="R65" s="42"/>
      <c r="S65" s="43"/>
      <c r="T65" s="59"/>
      <c r="U65" s="200" t="str">
        <f>IF(U63="","",VLOOKUP(U63,'シフト記号表（勤務時間帯）'!$D$6:$Z$47,23,FALSE))</f>
        <v/>
      </c>
      <c r="V65" s="201" t="str">
        <f>IF(V63="","",VLOOKUP(V63,'シフト記号表（勤務時間帯）'!$D$6:$Z$47,23,FALSE))</f>
        <v/>
      </c>
      <c r="W65" s="201" t="str">
        <f>IF(W63="","",VLOOKUP(W63,'シフト記号表（勤務時間帯）'!$D$6:$Z$47,23,FALSE))</f>
        <v/>
      </c>
      <c r="X65" s="201" t="str">
        <f>IF(X63="","",VLOOKUP(X63,'シフト記号表（勤務時間帯）'!$D$6:$Z$47,23,FALSE))</f>
        <v/>
      </c>
      <c r="Y65" s="201" t="str">
        <f>IF(Y63="","",VLOOKUP(Y63,'シフト記号表（勤務時間帯）'!$D$6:$Z$47,23,FALSE))</f>
        <v/>
      </c>
      <c r="Z65" s="201" t="str">
        <f>IF(Z63="","",VLOOKUP(Z63,'シフト記号表（勤務時間帯）'!$D$6:$Z$47,23,FALSE))</f>
        <v/>
      </c>
      <c r="AA65" s="202" t="str">
        <f>IF(AA63="","",VLOOKUP(AA63,'シフト記号表（勤務時間帯）'!$D$6:$Z$47,23,FALSE))</f>
        <v/>
      </c>
      <c r="AB65" s="200" t="str">
        <f>IF(AB63="","",VLOOKUP(AB63,'シフト記号表（勤務時間帯）'!$D$6:$Z$47,23,FALSE))</f>
        <v/>
      </c>
      <c r="AC65" s="201" t="str">
        <f>IF(AC63="","",VLOOKUP(AC63,'シフト記号表（勤務時間帯）'!$D$6:$Z$47,23,FALSE))</f>
        <v/>
      </c>
      <c r="AD65" s="201" t="str">
        <f>IF(AD63="","",VLOOKUP(AD63,'シフト記号表（勤務時間帯）'!$D$6:$Z$47,23,FALSE))</f>
        <v/>
      </c>
      <c r="AE65" s="201" t="str">
        <f>IF(AE63="","",VLOOKUP(AE63,'シフト記号表（勤務時間帯）'!$D$6:$Z$47,23,FALSE))</f>
        <v/>
      </c>
      <c r="AF65" s="201" t="str">
        <f>IF(AF63="","",VLOOKUP(AF63,'シフト記号表（勤務時間帯）'!$D$6:$Z$47,23,FALSE))</f>
        <v/>
      </c>
      <c r="AG65" s="201" t="str">
        <f>IF(AG63="","",VLOOKUP(AG63,'シフト記号表（勤務時間帯）'!$D$6:$Z$47,23,FALSE))</f>
        <v/>
      </c>
      <c r="AH65" s="202" t="str">
        <f>IF(AH63="","",VLOOKUP(AH63,'シフト記号表（勤務時間帯）'!$D$6:$Z$47,23,FALSE))</f>
        <v/>
      </c>
      <c r="AI65" s="200" t="str">
        <f>IF(AI63="","",VLOOKUP(AI63,'シフト記号表（勤務時間帯）'!$D$6:$Z$47,23,FALSE))</f>
        <v/>
      </c>
      <c r="AJ65" s="201" t="str">
        <f>IF(AJ63="","",VLOOKUP(AJ63,'シフト記号表（勤務時間帯）'!$D$6:$Z$47,23,FALSE))</f>
        <v/>
      </c>
      <c r="AK65" s="201" t="str">
        <f>IF(AK63="","",VLOOKUP(AK63,'シフト記号表（勤務時間帯）'!$D$6:$Z$47,23,FALSE))</f>
        <v/>
      </c>
      <c r="AL65" s="201" t="str">
        <f>IF(AL63="","",VLOOKUP(AL63,'シフト記号表（勤務時間帯）'!$D$6:$Z$47,23,FALSE))</f>
        <v/>
      </c>
      <c r="AM65" s="201" t="str">
        <f>IF(AM63="","",VLOOKUP(AM63,'シフト記号表（勤務時間帯）'!$D$6:$Z$47,23,FALSE))</f>
        <v/>
      </c>
      <c r="AN65" s="201" t="str">
        <f>IF(AN63="","",VLOOKUP(AN63,'シフト記号表（勤務時間帯）'!$D$6:$Z$47,23,FALSE))</f>
        <v/>
      </c>
      <c r="AO65" s="202" t="str">
        <f>IF(AO63="","",VLOOKUP(AO63,'シフト記号表（勤務時間帯）'!$D$6:$Z$47,23,FALSE))</f>
        <v/>
      </c>
      <c r="AP65" s="200" t="str">
        <f>IF(AP63="","",VLOOKUP(AP63,'シフト記号表（勤務時間帯）'!$D$6:$Z$47,23,FALSE))</f>
        <v/>
      </c>
      <c r="AQ65" s="201" t="str">
        <f>IF(AQ63="","",VLOOKUP(AQ63,'シフト記号表（勤務時間帯）'!$D$6:$Z$47,23,FALSE))</f>
        <v/>
      </c>
      <c r="AR65" s="201" t="str">
        <f>IF(AR63="","",VLOOKUP(AR63,'シフト記号表（勤務時間帯）'!$D$6:$Z$47,23,FALSE))</f>
        <v/>
      </c>
      <c r="AS65" s="201" t="str">
        <f>IF(AS63="","",VLOOKUP(AS63,'シフト記号表（勤務時間帯）'!$D$6:$Z$47,23,FALSE))</f>
        <v/>
      </c>
      <c r="AT65" s="201" t="str">
        <f>IF(AT63="","",VLOOKUP(AT63,'シフト記号表（勤務時間帯）'!$D$6:$Z$47,23,FALSE))</f>
        <v/>
      </c>
      <c r="AU65" s="201" t="str">
        <f>IF(AU63="","",VLOOKUP(AU63,'シフト記号表（勤務時間帯）'!$D$6:$Z$47,23,FALSE))</f>
        <v/>
      </c>
      <c r="AV65" s="202" t="str">
        <f>IF(AV63="","",VLOOKUP(AV63,'シフト記号表（勤務時間帯）'!$D$6:$Z$47,23,FALSE))</f>
        <v/>
      </c>
      <c r="AW65" s="200" t="str">
        <f>IF(AW63="","",VLOOKUP(AW63,'シフト記号表（勤務時間帯）'!$D$6:$Z$47,23,FALSE))</f>
        <v/>
      </c>
      <c r="AX65" s="201" t="str">
        <f>IF(AX63="","",VLOOKUP(AX63,'シフト記号表（勤務時間帯）'!$D$6:$Z$47,23,FALSE))</f>
        <v/>
      </c>
      <c r="AY65" s="201" t="str">
        <f>IF(AY63="","",VLOOKUP(AY63,'シフト記号表（勤務時間帯）'!$D$6:$Z$47,23,FALSE))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c r="D66" s="291"/>
      <c r="E66" s="292"/>
      <c r="F66" s="178"/>
      <c r="G66" s="174"/>
      <c r="H66" s="299"/>
      <c r="I66" s="302"/>
      <c r="J66" s="303"/>
      <c r="K66" s="303"/>
      <c r="L66" s="304"/>
      <c r="M66" s="311"/>
      <c r="N66" s="312"/>
      <c r="O66" s="313"/>
      <c r="P66" s="44" t="s">
        <v>18</v>
      </c>
      <c r="Q66" s="45"/>
      <c r="R66" s="45"/>
      <c r="S66" s="46"/>
      <c r="T66" s="60"/>
      <c r="U66" s="203"/>
      <c r="V66" s="204"/>
      <c r="W66" s="204"/>
      <c r="X66" s="204"/>
      <c r="Y66" s="204"/>
      <c r="Z66" s="204"/>
      <c r="AA66" s="205"/>
      <c r="AB66" s="203"/>
      <c r="AC66" s="204"/>
      <c r="AD66" s="204"/>
      <c r="AE66" s="204"/>
      <c r="AF66" s="204"/>
      <c r="AG66" s="204"/>
      <c r="AH66" s="205"/>
      <c r="AI66" s="203"/>
      <c r="AJ66" s="204"/>
      <c r="AK66" s="204"/>
      <c r="AL66" s="204"/>
      <c r="AM66" s="204"/>
      <c r="AN66" s="204"/>
      <c r="AO66" s="205"/>
      <c r="AP66" s="203"/>
      <c r="AQ66" s="204"/>
      <c r="AR66" s="204"/>
      <c r="AS66" s="204"/>
      <c r="AT66" s="204"/>
      <c r="AU66" s="204"/>
      <c r="AV66" s="205"/>
      <c r="AW66" s="203"/>
      <c r="AX66" s="204"/>
      <c r="AY66" s="204"/>
      <c r="AZ66" s="320"/>
      <c r="BA66" s="274"/>
      <c r="BB66" s="273"/>
      <c r="BC66" s="274"/>
      <c r="BD66" s="275"/>
      <c r="BE66" s="276"/>
      <c r="BF66" s="276"/>
      <c r="BG66" s="276"/>
      <c r="BH66" s="277"/>
    </row>
    <row r="67" spans="2:60" ht="20.25" customHeight="1" x14ac:dyDescent="0.4">
      <c r="B67" s="125">
        <f>B64+1</f>
        <v>16</v>
      </c>
      <c r="C67" s="293"/>
      <c r="D67" s="294"/>
      <c r="E67" s="295"/>
      <c r="F67" s="178">
        <f>C66</f>
        <v>0</v>
      </c>
      <c r="G67" s="174"/>
      <c r="H67" s="300"/>
      <c r="I67" s="305"/>
      <c r="J67" s="306"/>
      <c r="K67" s="306"/>
      <c r="L67" s="307"/>
      <c r="M67" s="314"/>
      <c r="N67" s="315"/>
      <c r="O67" s="316"/>
      <c r="P67" s="23" t="s">
        <v>72</v>
      </c>
      <c r="Q67" s="24"/>
      <c r="R67" s="24"/>
      <c r="S67" s="19"/>
      <c r="T67" s="53"/>
      <c r="U67" s="197" t="str">
        <f>IF(U66="","",VLOOKUP(U66,'シフト記号表（勤務時間帯）'!$D$6:$X$47,21,FALSE))</f>
        <v/>
      </c>
      <c r="V67" s="198" t="str">
        <f>IF(V66="","",VLOOKUP(V66,'シフト記号表（勤務時間帯）'!$D$6:$X$47,21,FALSE))</f>
        <v/>
      </c>
      <c r="W67" s="198" t="str">
        <f>IF(W66="","",VLOOKUP(W66,'シフト記号表（勤務時間帯）'!$D$6:$X$47,21,FALSE))</f>
        <v/>
      </c>
      <c r="X67" s="198" t="str">
        <f>IF(X66="","",VLOOKUP(X66,'シフト記号表（勤務時間帯）'!$D$6:$X$47,21,FALSE))</f>
        <v/>
      </c>
      <c r="Y67" s="198" t="str">
        <f>IF(Y66="","",VLOOKUP(Y66,'シフト記号表（勤務時間帯）'!$D$6:$X$47,21,FALSE))</f>
        <v/>
      </c>
      <c r="Z67" s="198" t="str">
        <f>IF(Z66="","",VLOOKUP(Z66,'シフト記号表（勤務時間帯）'!$D$6:$X$47,21,FALSE))</f>
        <v/>
      </c>
      <c r="AA67" s="199" t="str">
        <f>IF(AA66="","",VLOOKUP(AA66,'シフト記号表（勤務時間帯）'!$D$6:$X$47,21,FALSE))</f>
        <v/>
      </c>
      <c r="AB67" s="197" t="str">
        <f>IF(AB66="","",VLOOKUP(AB66,'シフト記号表（勤務時間帯）'!$D$6:$X$47,21,FALSE))</f>
        <v/>
      </c>
      <c r="AC67" s="198" t="str">
        <f>IF(AC66="","",VLOOKUP(AC66,'シフト記号表（勤務時間帯）'!$D$6:$X$47,21,FALSE))</f>
        <v/>
      </c>
      <c r="AD67" s="198" t="str">
        <f>IF(AD66="","",VLOOKUP(AD66,'シフト記号表（勤務時間帯）'!$D$6:$X$47,21,FALSE))</f>
        <v/>
      </c>
      <c r="AE67" s="198" t="str">
        <f>IF(AE66="","",VLOOKUP(AE66,'シフト記号表（勤務時間帯）'!$D$6:$X$47,21,FALSE))</f>
        <v/>
      </c>
      <c r="AF67" s="198" t="str">
        <f>IF(AF66="","",VLOOKUP(AF66,'シフト記号表（勤務時間帯）'!$D$6:$X$47,21,FALSE))</f>
        <v/>
      </c>
      <c r="AG67" s="198" t="str">
        <f>IF(AG66="","",VLOOKUP(AG66,'シフト記号表（勤務時間帯）'!$D$6:$X$47,21,FALSE))</f>
        <v/>
      </c>
      <c r="AH67" s="199" t="str">
        <f>IF(AH66="","",VLOOKUP(AH66,'シフト記号表（勤務時間帯）'!$D$6:$X$47,21,FALSE))</f>
        <v/>
      </c>
      <c r="AI67" s="197" t="str">
        <f>IF(AI66="","",VLOOKUP(AI66,'シフト記号表（勤務時間帯）'!$D$6:$X$47,21,FALSE))</f>
        <v/>
      </c>
      <c r="AJ67" s="198" t="str">
        <f>IF(AJ66="","",VLOOKUP(AJ66,'シフト記号表（勤務時間帯）'!$D$6:$X$47,21,FALSE))</f>
        <v/>
      </c>
      <c r="AK67" s="198" t="str">
        <f>IF(AK66="","",VLOOKUP(AK66,'シフト記号表（勤務時間帯）'!$D$6:$X$47,21,FALSE))</f>
        <v/>
      </c>
      <c r="AL67" s="198" t="str">
        <f>IF(AL66="","",VLOOKUP(AL66,'シフト記号表（勤務時間帯）'!$D$6:$X$47,21,FALSE))</f>
        <v/>
      </c>
      <c r="AM67" s="198" t="str">
        <f>IF(AM66="","",VLOOKUP(AM66,'シフト記号表（勤務時間帯）'!$D$6:$X$47,21,FALSE))</f>
        <v/>
      </c>
      <c r="AN67" s="198" t="str">
        <f>IF(AN66="","",VLOOKUP(AN66,'シフト記号表（勤務時間帯）'!$D$6:$X$47,21,FALSE))</f>
        <v/>
      </c>
      <c r="AO67" s="199" t="str">
        <f>IF(AO66="","",VLOOKUP(AO66,'シフト記号表（勤務時間帯）'!$D$6:$X$47,21,FALSE))</f>
        <v/>
      </c>
      <c r="AP67" s="197" t="str">
        <f>IF(AP66="","",VLOOKUP(AP66,'シフト記号表（勤務時間帯）'!$D$6:$X$47,21,FALSE))</f>
        <v/>
      </c>
      <c r="AQ67" s="198" t="str">
        <f>IF(AQ66="","",VLOOKUP(AQ66,'シフト記号表（勤務時間帯）'!$D$6:$X$47,21,FALSE))</f>
        <v/>
      </c>
      <c r="AR67" s="198" t="str">
        <f>IF(AR66="","",VLOOKUP(AR66,'シフト記号表（勤務時間帯）'!$D$6:$X$47,21,FALSE))</f>
        <v/>
      </c>
      <c r="AS67" s="198" t="str">
        <f>IF(AS66="","",VLOOKUP(AS66,'シフト記号表（勤務時間帯）'!$D$6:$X$47,21,FALSE))</f>
        <v/>
      </c>
      <c r="AT67" s="198" t="str">
        <f>IF(AT66="","",VLOOKUP(AT66,'シフト記号表（勤務時間帯）'!$D$6:$X$47,21,FALSE))</f>
        <v/>
      </c>
      <c r="AU67" s="198" t="str">
        <f>IF(AU66="","",VLOOKUP(AU66,'シフト記号表（勤務時間帯）'!$D$6:$X$47,21,FALSE))</f>
        <v/>
      </c>
      <c r="AV67" s="199" t="str">
        <f>IF(AV66="","",VLOOKUP(AV66,'シフト記号表（勤務時間帯）'!$D$6:$X$47,21,FALSE))</f>
        <v/>
      </c>
      <c r="AW67" s="197" t="str">
        <f>IF(AW66="","",VLOOKUP(AW66,'シフト記号表（勤務時間帯）'!$D$6:$X$47,21,FALSE))</f>
        <v/>
      </c>
      <c r="AX67" s="198" t="str">
        <f>IF(AX66="","",VLOOKUP(AX66,'シフト記号表（勤務時間帯）'!$D$6:$X$47,21,FALSE))</f>
        <v/>
      </c>
      <c r="AY67" s="198" t="str">
        <f>IF(AY66="","",VLOOKUP(AY66,'シフト記号表（勤務時間帯）'!$D$6:$X$47,21,FALSE))</f>
        <v/>
      </c>
      <c r="AZ67" s="281">
        <f>IF($BC$3="４週",SUM(U67:AV67),IF($BC$3="暦月",SUM(U67:AY67),""))</f>
        <v>0</v>
      </c>
      <c r="BA67" s="282"/>
      <c r="BB67" s="283">
        <f>IF($BC$3="４週",AZ67/4,IF($BC$3="暦月",(AZ67/($BC$8/7)),""))</f>
        <v>0</v>
      </c>
      <c r="BC67" s="282"/>
      <c r="BD67" s="278"/>
      <c r="BE67" s="279"/>
      <c r="BF67" s="279"/>
      <c r="BG67" s="279"/>
      <c r="BH67" s="280"/>
    </row>
    <row r="68" spans="2:60" ht="20.25" customHeight="1" thickBot="1" x14ac:dyDescent="0.45">
      <c r="B68" s="125"/>
      <c r="C68" s="296"/>
      <c r="D68" s="297"/>
      <c r="E68" s="298"/>
      <c r="F68" s="180"/>
      <c r="G68" s="176">
        <f>C66</f>
        <v>0</v>
      </c>
      <c r="H68" s="301"/>
      <c r="I68" s="308"/>
      <c r="J68" s="309"/>
      <c r="K68" s="309"/>
      <c r="L68" s="310"/>
      <c r="M68" s="317"/>
      <c r="N68" s="318"/>
      <c r="O68" s="319"/>
      <c r="P68" s="61" t="s">
        <v>73</v>
      </c>
      <c r="Q68" s="30"/>
      <c r="R68" s="30"/>
      <c r="S68" s="62"/>
      <c r="T68" s="63"/>
      <c r="U68" s="200" t="str">
        <f>IF(U66="","",VLOOKUP(U66,'シフト記号表（勤務時間帯）'!$D$6:$Z$47,23,FALSE))</f>
        <v/>
      </c>
      <c r="V68" s="201" t="str">
        <f>IF(V66="","",VLOOKUP(V66,'シフト記号表（勤務時間帯）'!$D$6:$Z$47,23,FALSE))</f>
        <v/>
      </c>
      <c r="W68" s="201" t="str">
        <f>IF(W66="","",VLOOKUP(W66,'シフト記号表（勤務時間帯）'!$D$6:$Z$47,23,FALSE))</f>
        <v/>
      </c>
      <c r="X68" s="201" t="str">
        <f>IF(X66="","",VLOOKUP(X66,'シフト記号表（勤務時間帯）'!$D$6:$Z$47,23,FALSE))</f>
        <v/>
      </c>
      <c r="Y68" s="201" t="str">
        <f>IF(Y66="","",VLOOKUP(Y66,'シフト記号表（勤務時間帯）'!$D$6:$Z$47,23,FALSE))</f>
        <v/>
      </c>
      <c r="Z68" s="201" t="str">
        <f>IF(Z66="","",VLOOKUP(Z66,'シフト記号表（勤務時間帯）'!$D$6:$Z$47,23,FALSE))</f>
        <v/>
      </c>
      <c r="AA68" s="202" t="str">
        <f>IF(AA66="","",VLOOKUP(AA66,'シフト記号表（勤務時間帯）'!$D$6:$Z$47,23,FALSE))</f>
        <v/>
      </c>
      <c r="AB68" s="200" t="str">
        <f>IF(AB66="","",VLOOKUP(AB66,'シフト記号表（勤務時間帯）'!$D$6:$Z$47,23,FALSE))</f>
        <v/>
      </c>
      <c r="AC68" s="201" t="str">
        <f>IF(AC66="","",VLOOKUP(AC66,'シフト記号表（勤務時間帯）'!$D$6:$Z$47,23,FALSE))</f>
        <v/>
      </c>
      <c r="AD68" s="201" t="str">
        <f>IF(AD66="","",VLOOKUP(AD66,'シフト記号表（勤務時間帯）'!$D$6:$Z$47,23,FALSE))</f>
        <v/>
      </c>
      <c r="AE68" s="201" t="str">
        <f>IF(AE66="","",VLOOKUP(AE66,'シフト記号表（勤務時間帯）'!$D$6:$Z$47,23,FALSE))</f>
        <v/>
      </c>
      <c r="AF68" s="201" t="str">
        <f>IF(AF66="","",VLOOKUP(AF66,'シフト記号表（勤務時間帯）'!$D$6:$Z$47,23,FALSE))</f>
        <v/>
      </c>
      <c r="AG68" s="201" t="str">
        <f>IF(AG66="","",VLOOKUP(AG66,'シフト記号表（勤務時間帯）'!$D$6:$Z$47,23,FALSE))</f>
        <v/>
      </c>
      <c r="AH68" s="202" t="str">
        <f>IF(AH66="","",VLOOKUP(AH66,'シフト記号表（勤務時間帯）'!$D$6:$Z$47,23,FALSE))</f>
        <v/>
      </c>
      <c r="AI68" s="200" t="str">
        <f>IF(AI66="","",VLOOKUP(AI66,'シフト記号表（勤務時間帯）'!$D$6:$Z$47,23,FALSE))</f>
        <v/>
      </c>
      <c r="AJ68" s="201" t="str">
        <f>IF(AJ66="","",VLOOKUP(AJ66,'シフト記号表（勤務時間帯）'!$D$6:$Z$47,23,FALSE))</f>
        <v/>
      </c>
      <c r="AK68" s="201" t="str">
        <f>IF(AK66="","",VLOOKUP(AK66,'シフト記号表（勤務時間帯）'!$D$6:$Z$47,23,FALSE))</f>
        <v/>
      </c>
      <c r="AL68" s="201" t="str">
        <f>IF(AL66="","",VLOOKUP(AL66,'シフト記号表（勤務時間帯）'!$D$6:$Z$47,23,FALSE))</f>
        <v/>
      </c>
      <c r="AM68" s="201" t="str">
        <f>IF(AM66="","",VLOOKUP(AM66,'シフト記号表（勤務時間帯）'!$D$6:$Z$47,23,FALSE))</f>
        <v/>
      </c>
      <c r="AN68" s="201" t="str">
        <f>IF(AN66="","",VLOOKUP(AN66,'シフト記号表（勤務時間帯）'!$D$6:$Z$47,23,FALSE))</f>
        <v/>
      </c>
      <c r="AO68" s="202" t="str">
        <f>IF(AO66="","",VLOOKUP(AO66,'シフト記号表（勤務時間帯）'!$D$6:$Z$47,23,FALSE))</f>
        <v/>
      </c>
      <c r="AP68" s="200" t="str">
        <f>IF(AP66="","",VLOOKUP(AP66,'シフト記号表（勤務時間帯）'!$D$6:$Z$47,23,FALSE))</f>
        <v/>
      </c>
      <c r="AQ68" s="201" t="str">
        <f>IF(AQ66="","",VLOOKUP(AQ66,'シフト記号表（勤務時間帯）'!$D$6:$Z$47,23,FALSE))</f>
        <v/>
      </c>
      <c r="AR68" s="201" t="str">
        <f>IF(AR66="","",VLOOKUP(AR66,'シフト記号表（勤務時間帯）'!$D$6:$Z$47,23,FALSE))</f>
        <v/>
      </c>
      <c r="AS68" s="201" t="str">
        <f>IF(AS66="","",VLOOKUP(AS66,'シフト記号表（勤務時間帯）'!$D$6:$Z$47,23,FALSE))</f>
        <v/>
      </c>
      <c r="AT68" s="201" t="str">
        <f>IF(AT66="","",VLOOKUP(AT66,'シフト記号表（勤務時間帯）'!$D$6:$Z$47,23,FALSE))</f>
        <v/>
      </c>
      <c r="AU68" s="201" t="str">
        <f>IF(AU66="","",VLOOKUP(AU66,'シフト記号表（勤務時間帯）'!$D$6:$Z$47,23,FALSE))</f>
        <v/>
      </c>
      <c r="AV68" s="202" t="str">
        <f>IF(AV66="","",VLOOKUP(AV66,'シフト記号表（勤務時間帯）'!$D$6:$Z$47,23,FALSE))</f>
        <v/>
      </c>
      <c r="AW68" s="200" t="str">
        <f>IF(AW66="","",VLOOKUP(AW66,'シフト記号表（勤務時間帯）'!$D$6:$Z$47,23,FALSE))</f>
        <v/>
      </c>
      <c r="AX68" s="201" t="str">
        <f>IF(AX66="","",VLOOKUP(AX66,'シフト記号表（勤務時間帯）'!$D$6:$Z$47,23,FALSE))</f>
        <v/>
      </c>
      <c r="AY68" s="201" t="str">
        <f>IF(AY66="","",VLOOKUP(AY66,'シフト記号表（勤務時間帯）'!$D$6:$Z$47,23,FALSE))</f>
        <v/>
      </c>
      <c r="AZ68" s="284">
        <f>IF($BC$3="４週",SUM(U68:AV68),IF($BC$3="暦月",SUM(U68:AY68),""))</f>
        <v>0</v>
      </c>
      <c r="BA68" s="285"/>
      <c r="BB68" s="286">
        <f>IF($BC$3="４週",AZ68/4,IF($BC$3="暦月",(AZ68/($BC$8/7)),""))</f>
        <v>0</v>
      </c>
      <c r="BC68" s="285"/>
      <c r="BD68" s="278"/>
      <c r="BE68" s="279"/>
      <c r="BF68" s="279"/>
      <c r="BG68" s="279"/>
      <c r="BH68" s="280"/>
    </row>
    <row r="69" spans="2:60" ht="20.25" customHeight="1" x14ac:dyDescent="0.4">
      <c r="B69" s="244" t="s">
        <v>223</v>
      </c>
      <c r="C69" s="245"/>
      <c r="D69" s="245"/>
      <c r="E69" s="245"/>
      <c r="F69" s="245"/>
      <c r="G69" s="245"/>
      <c r="H69" s="245"/>
      <c r="I69" s="245"/>
      <c r="J69" s="245"/>
      <c r="K69" s="245"/>
      <c r="L69" s="245"/>
      <c r="M69" s="245"/>
      <c r="N69" s="245"/>
      <c r="O69" s="245"/>
      <c r="P69" s="245"/>
      <c r="Q69" s="245"/>
      <c r="R69" s="245"/>
      <c r="S69" s="245"/>
      <c r="T69" s="246"/>
      <c r="U69" s="206"/>
      <c r="V69" s="207"/>
      <c r="W69" s="207"/>
      <c r="X69" s="207"/>
      <c r="Y69" s="207"/>
      <c r="Z69" s="207"/>
      <c r="AA69" s="208"/>
      <c r="AB69" s="209"/>
      <c r="AC69" s="207"/>
      <c r="AD69" s="207"/>
      <c r="AE69" s="207"/>
      <c r="AF69" s="207"/>
      <c r="AG69" s="207"/>
      <c r="AH69" s="208"/>
      <c r="AI69" s="209"/>
      <c r="AJ69" s="207"/>
      <c r="AK69" s="207"/>
      <c r="AL69" s="207"/>
      <c r="AM69" s="207"/>
      <c r="AN69" s="207"/>
      <c r="AO69" s="208"/>
      <c r="AP69" s="209"/>
      <c r="AQ69" s="207"/>
      <c r="AR69" s="207"/>
      <c r="AS69" s="207"/>
      <c r="AT69" s="207"/>
      <c r="AU69" s="207"/>
      <c r="AV69" s="208"/>
      <c r="AW69" s="209"/>
      <c r="AX69" s="207"/>
      <c r="AY69" s="210"/>
      <c r="AZ69" s="247"/>
      <c r="BA69" s="248"/>
      <c r="BB69" s="253"/>
      <c r="BC69" s="254"/>
      <c r="BD69" s="254"/>
      <c r="BE69" s="254"/>
      <c r="BF69" s="254"/>
      <c r="BG69" s="254"/>
      <c r="BH69" s="255"/>
    </row>
    <row r="70" spans="2:60" ht="20.25" customHeight="1" x14ac:dyDescent="0.4">
      <c r="B70" s="262" t="s">
        <v>224</v>
      </c>
      <c r="C70" s="263"/>
      <c r="D70" s="263"/>
      <c r="E70" s="263"/>
      <c r="F70" s="263"/>
      <c r="G70" s="263"/>
      <c r="H70" s="263"/>
      <c r="I70" s="263"/>
      <c r="J70" s="263"/>
      <c r="K70" s="263"/>
      <c r="L70" s="263"/>
      <c r="M70" s="263"/>
      <c r="N70" s="263"/>
      <c r="O70" s="263"/>
      <c r="P70" s="263"/>
      <c r="Q70" s="263"/>
      <c r="R70" s="263"/>
      <c r="S70" s="263"/>
      <c r="T70" s="264"/>
      <c r="U70" s="211"/>
      <c r="V70" s="212"/>
      <c r="W70" s="212"/>
      <c r="X70" s="212"/>
      <c r="Y70" s="212"/>
      <c r="Z70" s="212"/>
      <c r="AA70" s="213"/>
      <c r="AB70" s="214"/>
      <c r="AC70" s="212"/>
      <c r="AD70" s="212"/>
      <c r="AE70" s="212"/>
      <c r="AF70" s="212"/>
      <c r="AG70" s="212"/>
      <c r="AH70" s="213"/>
      <c r="AI70" s="214"/>
      <c r="AJ70" s="212"/>
      <c r="AK70" s="212"/>
      <c r="AL70" s="212"/>
      <c r="AM70" s="212"/>
      <c r="AN70" s="212"/>
      <c r="AO70" s="213"/>
      <c r="AP70" s="214"/>
      <c r="AQ70" s="212"/>
      <c r="AR70" s="212"/>
      <c r="AS70" s="212"/>
      <c r="AT70" s="212"/>
      <c r="AU70" s="212"/>
      <c r="AV70" s="213"/>
      <c r="AW70" s="214"/>
      <c r="AX70" s="212"/>
      <c r="AY70" s="215"/>
      <c r="AZ70" s="249"/>
      <c r="BA70" s="250"/>
      <c r="BB70" s="256"/>
      <c r="BC70" s="257"/>
      <c r="BD70" s="257"/>
      <c r="BE70" s="257"/>
      <c r="BF70" s="257"/>
      <c r="BG70" s="257"/>
      <c r="BH70" s="258"/>
    </row>
    <row r="71" spans="2:60" ht="20.25" customHeight="1" x14ac:dyDescent="0.4">
      <c r="B71" s="262" t="s">
        <v>225</v>
      </c>
      <c r="C71" s="263"/>
      <c r="D71" s="263"/>
      <c r="E71" s="263"/>
      <c r="F71" s="263"/>
      <c r="G71" s="263"/>
      <c r="H71" s="263"/>
      <c r="I71" s="263"/>
      <c r="J71" s="263"/>
      <c r="K71" s="263"/>
      <c r="L71" s="263"/>
      <c r="M71" s="263"/>
      <c r="N71" s="263"/>
      <c r="O71" s="263"/>
      <c r="P71" s="263"/>
      <c r="Q71" s="263"/>
      <c r="R71" s="263"/>
      <c r="S71" s="263"/>
      <c r="T71" s="264"/>
      <c r="U71" s="211"/>
      <c r="V71" s="212"/>
      <c r="W71" s="212"/>
      <c r="X71" s="212"/>
      <c r="Y71" s="212"/>
      <c r="Z71" s="212"/>
      <c r="AA71" s="216"/>
      <c r="AB71" s="217"/>
      <c r="AC71" s="212"/>
      <c r="AD71" s="212"/>
      <c r="AE71" s="212"/>
      <c r="AF71" s="212"/>
      <c r="AG71" s="212"/>
      <c r="AH71" s="216"/>
      <c r="AI71" s="217"/>
      <c r="AJ71" s="212"/>
      <c r="AK71" s="212"/>
      <c r="AL71" s="212"/>
      <c r="AM71" s="212"/>
      <c r="AN71" s="212"/>
      <c r="AO71" s="216"/>
      <c r="AP71" s="217"/>
      <c r="AQ71" s="212"/>
      <c r="AR71" s="212"/>
      <c r="AS71" s="212"/>
      <c r="AT71" s="212"/>
      <c r="AU71" s="212"/>
      <c r="AV71" s="216"/>
      <c r="AW71" s="217"/>
      <c r="AX71" s="212"/>
      <c r="AY71" s="215"/>
      <c r="AZ71" s="251"/>
      <c r="BA71" s="252"/>
      <c r="BB71" s="256"/>
      <c r="BC71" s="257"/>
      <c r="BD71" s="257"/>
      <c r="BE71" s="257"/>
      <c r="BF71" s="257"/>
      <c r="BG71" s="257"/>
      <c r="BH71" s="258"/>
    </row>
    <row r="72" spans="2:60" ht="20.25" customHeight="1" x14ac:dyDescent="0.4">
      <c r="B72" s="265" t="s">
        <v>226</v>
      </c>
      <c r="C72" s="263"/>
      <c r="D72" s="263"/>
      <c r="E72" s="263"/>
      <c r="F72" s="263"/>
      <c r="G72" s="263"/>
      <c r="H72" s="263"/>
      <c r="I72" s="263"/>
      <c r="J72" s="263"/>
      <c r="K72" s="263"/>
      <c r="L72" s="263"/>
      <c r="M72" s="263"/>
      <c r="N72" s="263"/>
      <c r="O72" s="263"/>
      <c r="P72" s="263"/>
      <c r="Q72" s="263"/>
      <c r="R72" s="263"/>
      <c r="S72" s="263"/>
      <c r="T72" s="264"/>
      <c r="U72" s="218" t="str">
        <f t="shared" ref="U72:AY72" si="1">IF(SUMIF($F$21:$F$68,"介護従業者",U21:U68)=0,"",SUMIF($F$21:$F$68,"介護従業者",U21:U68))</f>
        <v/>
      </c>
      <c r="V72" s="219" t="str">
        <f t="shared" si="1"/>
        <v/>
      </c>
      <c r="W72" s="219" t="str">
        <f t="shared" si="1"/>
        <v/>
      </c>
      <c r="X72" s="219" t="str">
        <f t="shared" si="1"/>
        <v/>
      </c>
      <c r="Y72" s="219" t="str">
        <f t="shared" si="1"/>
        <v/>
      </c>
      <c r="Z72" s="219" t="str">
        <f t="shared" si="1"/>
        <v/>
      </c>
      <c r="AA72" s="220" t="str">
        <f t="shared" si="1"/>
        <v/>
      </c>
      <c r="AB72" s="218" t="str">
        <f t="shared" si="1"/>
        <v/>
      </c>
      <c r="AC72" s="219" t="str">
        <f t="shared" si="1"/>
        <v/>
      </c>
      <c r="AD72" s="219" t="str">
        <f t="shared" si="1"/>
        <v/>
      </c>
      <c r="AE72" s="219" t="str">
        <f t="shared" si="1"/>
        <v/>
      </c>
      <c r="AF72" s="219" t="str">
        <f t="shared" si="1"/>
        <v/>
      </c>
      <c r="AG72" s="219" t="str">
        <f t="shared" si="1"/>
        <v/>
      </c>
      <c r="AH72" s="220" t="str">
        <f t="shared" si="1"/>
        <v/>
      </c>
      <c r="AI72" s="218" t="str">
        <f t="shared" si="1"/>
        <v/>
      </c>
      <c r="AJ72" s="219" t="str">
        <f t="shared" si="1"/>
        <v/>
      </c>
      <c r="AK72" s="219" t="str">
        <f t="shared" si="1"/>
        <v/>
      </c>
      <c r="AL72" s="219" t="str">
        <f t="shared" si="1"/>
        <v/>
      </c>
      <c r="AM72" s="219" t="str">
        <f t="shared" si="1"/>
        <v/>
      </c>
      <c r="AN72" s="219" t="str">
        <f t="shared" si="1"/>
        <v/>
      </c>
      <c r="AO72" s="220" t="str">
        <f t="shared" si="1"/>
        <v/>
      </c>
      <c r="AP72" s="218" t="str">
        <f t="shared" si="1"/>
        <v/>
      </c>
      <c r="AQ72" s="219" t="str">
        <f t="shared" si="1"/>
        <v/>
      </c>
      <c r="AR72" s="219" t="str">
        <f t="shared" si="1"/>
        <v/>
      </c>
      <c r="AS72" s="219" t="str">
        <f t="shared" si="1"/>
        <v/>
      </c>
      <c r="AT72" s="219" t="str">
        <f t="shared" si="1"/>
        <v/>
      </c>
      <c r="AU72" s="219" t="str">
        <f t="shared" si="1"/>
        <v/>
      </c>
      <c r="AV72" s="220" t="str">
        <f t="shared" si="1"/>
        <v/>
      </c>
      <c r="AW72" s="218" t="str">
        <f t="shared" si="1"/>
        <v/>
      </c>
      <c r="AX72" s="219" t="str">
        <f t="shared" si="1"/>
        <v/>
      </c>
      <c r="AY72" s="219" t="str">
        <f t="shared" si="1"/>
        <v/>
      </c>
      <c r="AZ72" s="266">
        <f>IF($BC$3="４週",SUM(U72:AV72),IF($BC$3="暦月",SUM(U72:AY72),""))</f>
        <v>0</v>
      </c>
      <c r="BA72" s="267"/>
      <c r="BB72" s="256"/>
      <c r="BC72" s="257"/>
      <c r="BD72" s="257"/>
      <c r="BE72" s="257"/>
      <c r="BF72" s="257"/>
      <c r="BG72" s="257"/>
      <c r="BH72" s="258"/>
    </row>
    <row r="73" spans="2:60" ht="20.25" customHeight="1" thickBot="1" x14ac:dyDescent="0.45">
      <c r="B73" s="268" t="s">
        <v>227</v>
      </c>
      <c r="C73" s="269"/>
      <c r="D73" s="269"/>
      <c r="E73" s="269"/>
      <c r="F73" s="269"/>
      <c r="G73" s="269"/>
      <c r="H73" s="269"/>
      <c r="I73" s="269"/>
      <c r="J73" s="269"/>
      <c r="K73" s="269"/>
      <c r="L73" s="269"/>
      <c r="M73" s="269"/>
      <c r="N73" s="269"/>
      <c r="O73" s="269"/>
      <c r="P73" s="269"/>
      <c r="Q73" s="269"/>
      <c r="R73" s="269"/>
      <c r="S73" s="269"/>
      <c r="T73" s="270"/>
      <c r="U73" s="221" t="str">
        <f t="shared" ref="U73:AY73" si="2">IF(SUMIF($G$21:$G$68,"介護従業者",U21:U68)=0,"",SUMIF($G$21:$G$68,"介護従業者",U21:U68))</f>
        <v/>
      </c>
      <c r="V73" s="222" t="str">
        <f t="shared" si="2"/>
        <v/>
      </c>
      <c r="W73" s="222" t="str">
        <f t="shared" si="2"/>
        <v/>
      </c>
      <c r="X73" s="222" t="str">
        <f t="shared" si="2"/>
        <v/>
      </c>
      <c r="Y73" s="222" t="str">
        <f t="shared" si="2"/>
        <v/>
      </c>
      <c r="Z73" s="222" t="str">
        <f t="shared" si="2"/>
        <v/>
      </c>
      <c r="AA73" s="223" t="str">
        <f t="shared" si="2"/>
        <v/>
      </c>
      <c r="AB73" s="224" t="str">
        <f t="shared" si="2"/>
        <v/>
      </c>
      <c r="AC73" s="222" t="str">
        <f t="shared" si="2"/>
        <v/>
      </c>
      <c r="AD73" s="222" t="str">
        <f t="shared" si="2"/>
        <v/>
      </c>
      <c r="AE73" s="222" t="str">
        <f t="shared" si="2"/>
        <v/>
      </c>
      <c r="AF73" s="222" t="str">
        <f t="shared" si="2"/>
        <v/>
      </c>
      <c r="AG73" s="222" t="str">
        <f t="shared" si="2"/>
        <v/>
      </c>
      <c r="AH73" s="223" t="str">
        <f t="shared" si="2"/>
        <v/>
      </c>
      <c r="AI73" s="224" t="str">
        <f t="shared" si="2"/>
        <v/>
      </c>
      <c r="AJ73" s="222" t="str">
        <f t="shared" si="2"/>
        <v/>
      </c>
      <c r="AK73" s="222" t="str">
        <f t="shared" si="2"/>
        <v/>
      </c>
      <c r="AL73" s="222" t="str">
        <f t="shared" si="2"/>
        <v/>
      </c>
      <c r="AM73" s="222" t="str">
        <f t="shared" si="2"/>
        <v/>
      </c>
      <c r="AN73" s="222" t="str">
        <f t="shared" si="2"/>
        <v/>
      </c>
      <c r="AO73" s="223" t="str">
        <f t="shared" si="2"/>
        <v/>
      </c>
      <c r="AP73" s="224" t="str">
        <f t="shared" si="2"/>
        <v/>
      </c>
      <c r="AQ73" s="222" t="str">
        <f t="shared" si="2"/>
        <v/>
      </c>
      <c r="AR73" s="222" t="str">
        <f t="shared" si="2"/>
        <v/>
      </c>
      <c r="AS73" s="222" t="str">
        <f t="shared" si="2"/>
        <v/>
      </c>
      <c r="AT73" s="222" t="str">
        <f t="shared" si="2"/>
        <v/>
      </c>
      <c r="AU73" s="222" t="str">
        <f t="shared" si="2"/>
        <v/>
      </c>
      <c r="AV73" s="223" t="str">
        <f t="shared" si="2"/>
        <v/>
      </c>
      <c r="AW73" s="224" t="str">
        <f t="shared" si="2"/>
        <v/>
      </c>
      <c r="AX73" s="222" t="str">
        <f t="shared" si="2"/>
        <v/>
      </c>
      <c r="AY73" s="225" t="str">
        <f t="shared" si="2"/>
        <v/>
      </c>
      <c r="AZ73" s="271">
        <f>IF($BC$3="４週",SUM(U73:AV73),IF($BC$3="暦月",SUM(U73:AY73),""))</f>
        <v>0</v>
      </c>
      <c r="BA73" s="272"/>
      <c r="BB73" s="259"/>
      <c r="BC73" s="260"/>
      <c r="BD73" s="260"/>
      <c r="BE73" s="260"/>
      <c r="BF73" s="260"/>
      <c r="BG73" s="260"/>
      <c r="BH73" s="261"/>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624" priority="256">
      <formula>OR(U$69=$B22,U$70=$B22)</formula>
    </cfRule>
  </conditionalFormatting>
  <conditionalFormatting sqref="U22:AA23 U69:BA73">
    <cfRule type="expression" dxfId="623" priority="255">
      <formula>INDIRECT(ADDRESS(ROW(),COLUMN()))=TRUNC(INDIRECT(ADDRESS(ROW(),COLUMN())))</formula>
    </cfRule>
  </conditionalFormatting>
  <conditionalFormatting sqref="AB40:AH41">
    <cfRule type="expression" dxfId="622" priority="97">
      <formula>INDIRECT(ADDRESS(ROW(),COLUMN()))=TRUNC(INDIRECT(ADDRESS(ROW(),COLUMN())))</formula>
    </cfRule>
  </conditionalFormatting>
  <conditionalFormatting sqref="U40:AA41">
    <cfRule type="expression" dxfId="621" priority="99">
      <formula>INDIRECT(ADDRESS(ROW(),COLUMN()))=TRUNC(INDIRECT(ADDRESS(ROW(),COLUMN())))</formula>
    </cfRule>
  </conditionalFormatting>
  <conditionalFormatting sqref="AZ22:BC23">
    <cfRule type="expression" dxfId="620" priority="250">
      <formula>INDIRECT(ADDRESS(ROW(),COLUMN()))=TRUNC(INDIRECT(ADDRESS(ROW(),COLUMN())))</formula>
    </cfRule>
  </conditionalFormatting>
  <conditionalFormatting sqref="AI40:AO41">
    <cfRule type="expression" dxfId="619" priority="95">
      <formula>INDIRECT(ADDRESS(ROW(),COLUMN()))=TRUNC(INDIRECT(ADDRESS(ROW(),COLUMN())))</formula>
    </cfRule>
  </conditionalFormatting>
  <conditionalFormatting sqref="AZ25:BC26">
    <cfRule type="expression" dxfId="618" priority="244">
      <formula>INDIRECT(ADDRESS(ROW(),COLUMN()))=TRUNC(INDIRECT(ADDRESS(ROW(),COLUMN())))</formula>
    </cfRule>
  </conditionalFormatting>
  <conditionalFormatting sqref="AP37:AV38">
    <cfRule type="expression" dxfId="617" priority="103">
      <formula>INDIRECT(ADDRESS(ROW(),COLUMN()))=TRUNC(INDIRECT(ADDRESS(ROW(),COLUMN())))</formula>
    </cfRule>
  </conditionalFormatting>
  <conditionalFormatting sqref="AW37:AY38">
    <cfRule type="expression" dxfId="616" priority="101">
      <formula>INDIRECT(ADDRESS(ROW(),COLUMN()))=TRUNC(INDIRECT(ADDRESS(ROW(),COLUMN())))</formula>
    </cfRule>
  </conditionalFormatting>
  <conditionalFormatting sqref="AZ28:BC29">
    <cfRule type="expression" dxfId="615" priority="238">
      <formula>INDIRECT(ADDRESS(ROW(),COLUMN()))=TRUNC(INDIRECT(ADDRESS(ROW(),COLUMN())))</formula>
    </cfRule>
  </conditionalFormatting>
  <conditionalFormatting sqref="AB37:AH38">
    <cfRule type="expression" dxfId="614" priority="107">
      <formula>INDIRECT(ADDRESS(ROW(),COLUMN()))=TRUNC(INDIRECT(ADDRESS(ROW(),COLUMN())))</formula>
    </cfRule>
  </conditionalFormatting>
  <conditionalFormatting sqref="AI37:AO38">
    <cfRule type="expression" dxfId="613" priority="105">
      <formula>INDIRECT(ADDRESS(ROW(),COLUMN()))=TRUNC(INDIRECT(ADDRESS(ROW(),COLUMN())))</formula>
    </cfRule>
  </conditionalFormatting>
  <conditionalFormatting sqref="AZ31:BC32">
    <cfRule type="expression" dxfId="612" priority="232">
      <formula>INDIRECT(ADDRESS(ROW(),COLUMN()))=TRUNC(INDIRECT(ADDRESS(ROW(),COLUMN())))</formula>
    </cfRule>
  </conditionalFormatting>
  <conditionalFormatting sqref="AW34:AY35">
    <cfRule type="expression" dxfId="611" priority="111">
      <formula>INDIRECT(ADDRESS(ROW(),COLUMN()))=TRUNC(INDIRECT(ADDRESS(ROW(),COLUMN())))</formula>
    </cfRule>
  </conditionalFormatting>
  <conditionalFormatting sqref="U37:AA38">
    <cfRule type="expression" dxfId="610" priority="109">
      <formula>INDIRECT(ADDRESS(ROW(),COLUMN()))=TRUNC(INDIRECT(ADDRESS(ROW(),COLUMN())))</formula>
    </cfRule>
  </conditionalFormatting>
  <conditionalFormatting sqref="AZ34:BC35">
    <cfRule type="expression" dxfId="609" priority="226">
      <formula>INDIRECT(ADDRESS(ROW(),COLUMN()))=TRUNC(INDIRECT(ADDRESS(ROW(),COLUMN())))</formula>
    </cfRule>
  </conditionalFormatting>
  <conditionalFormatting sqref="AI34:AO35">
    <cfRule type="expression" dxfId="608" priority="115">
      <formula>INDIRECT(ADDRESS(ROW(),COLUMN()))=TRUNC(INDIRECT(ADDRESS(ROW(),COLUMN())))</formula>
    </cfRule>
  </conditionalFormatting>
  <conditionalFormatting sqref="AP34:AV35">
    <cfRule type="expression" dxfId="607" priority="113">
      <formula>INDIRECT(ADDRESS(ROW(),COLUMN()))=TRUNC(INDIRECT(ADDRESS(ROW(),COLUMN())))</formula>
    </cfRule>
  </conditionalFormatting>
  <conditionalFormatting sqref="AZ37:BC38">
    <cfRule type="expression" dxfId="606" priority="220">
      <formula>INDIRECT(ADDRESS(ROW(),COLUMN()))=TRUNC(INDIRECT(ADDRESS(ROW(),COLUMN())))</formula>
    </cfRule>
  </conditionalFormatting>
  <conditionalFormatting sqref="U34:AA35">
    <cfRule type="expression" dxfId="605" priority="119">
      <formula>INDIRECT(ADDRESS(ROW(),COLUMN()))=TRUNC(INDIRECT(ADDRESS(ROW(),COLUMN())))</formula>
    </cfRule>
  </conditionalFormatting>
  <conditionalFormatting sqref="AB34:AH35">
    <cfRule type="expression" dxfId="604" priority="117">
      <formula>INDIRECT(ADDRESS(ROW(),COLUMN()))=TRUNC(INDIRECT(ADDRESS(ROW(),COLUMN())))</formula>
    </cfRule>
  </conditionalFormatting>
  <conditionalFormatting sqref="AZ40:BC41">
    <cfRule type="expression" dxfId="603" priority="214">
      <formula>INDIRECT(ADDRESS(ROW(),COLUMN()))=TRUNC(INDIRECT(ADDRESS(ROW(),COLUMN())))</formula>
    </cfRule>
  </conditionalFormatting>
  <conditionalFormatting sqref="AP31:AV32">
    <cfRule type="expression" dxfId="602" priority="123">
      <formula>INDIRECT(ADDRESS(ROW(),COLUMN()))=TRUNC(INDIRECT(ADDRESS(ROW(),COLUMN())))</formula>
    </cfRule>
  </conditionalFormatting>
  <conditionalFormatting sqref="AW31:AY32">
    <cfRule type="expression" dxfId="601" priority="121">
      <formula>INDIRECT(ADDRESS(ROW(),COLUMN()))=TRUNC(INDIRECT(ADDRESS(ROW(),COLUMN())))</formula>
    </cfRule>
  </conditionalFormatting>
  <conditionalFormatting sqref="AZ43:BC44">
    <cfRule type="expression" dxfId="600" priority="208">
      <formula>INDIRECT(ADDRESS(ROW(),COLUMN()))=TRUNC(INDIRECT(ADDRESS(ROW(),COLUMN())))</formula>
    </cfRule>
  </conditionalFormatting>
  <conditionalFormatting sqref="AB31:AH32">
    <cfRule type="expression" dxfId="599" priority="127">
      <formula>INDIRECT(ADDRESS(ROW(),COLUMN()))=TRUNC(INDIRECT(ADDRESS(ROW(),COLUMN())))</formula>
    </cfRule>
  </conditionalFormatting>
  <conditionalFormatting sqref="AI31:AO32">
    <cfRule type="expression" dxfId="598" priority="125">
      <formula>INDIRECT(ADDRESS(ROW(),COLUMN()))=TRUNC(INDIRECT(ADDRESS(ROW(),COLUMN())))</formula>
    </cfRule>
  </conditionalFormatting>
  <conditionalFormatting sqref="AZ46:BC47">
    <cfRule type="expression" dxfId="597" priority="202">
      <formula>INDIRECT(ADDRESS(ROW(),COLUMN()))=TRUNC(INDIRECT(ADDRESS(ROW(),COLUMN())))</formula>
    </cfRule>
  </conditionalFormatting>
  <conditionalFormatting sqref="AW28:AY29">
    <cfRule type="expression" dxfId="596" priority="131">
      <formula>INDIRECT(ADDRESS(ROW(),COLUMN()))=TRUNC(INDIRECT(ADDRESS(ROW(),COLUMN())))</formula>
    </cfRule>
  </conditionalFormatting>
  <conditionalFormatting sqref="U31:AA32">
    <cfRule type="expression" dxfId="595" priority="129">
      <formula>INDIRECT(ADDRESS(ROW(),COLUMN()))=TRUNC(INDIRECT(ADDRESS(ROW(),COLUMN())))</formula>
    </cfRule>
  </conditionalFormatting>
  <conditionalFormatting sqref="AZ49:BC50">
    <cfRule type="expression" dxfId="594" priority="196">
      <formula>INDIRECT(ADDRESS(ROW(),COLUMN()))=TRUNC(INDIRECT(ADDRESS(ROW(),COLUMN())))</formula>
    </cfRule>
  </conditionalFormatting>
  <conditionalFormatting sqref="AI28:AO29">
    <cfRule type="expression" dxfId="593" priority="135">
      <formula>INDIRECT(ADDRESS(ROW(),COLUMN()))=TRUNC(INDIRECT(ADDRESS(ROW(),COLUMN())))</formula>
    </cfRule>
  </conditionalFormatting>
  <conditionalFormatting sqref="AP28:AV29">
    <cfRule type="expression" dxfId="592" priority="133">
      <formula>INDIRECT(ADDRESS(ROW(),COLUMN()))=TRUNC(INDIRECT(ADDRESS(ROW(),COLUMN())))</formula>
    </cfRule>
  </conditionalFormatting>
  <conditionalFormatting sqref="AZ52:BC53">
    <cfRule type="expression" dxfId="591" priority="190">
      <formula>INDIRECT(ADDRESS(ROW(),COLUMN()))=TRUNC(INDIRECT(ADDRESS(ROW(),COLUMN())))</formula>
    </cfRule>
  </conditionalFormatting>
  <conditionalFormatting sqref="U28:AA29">
    <cfRule type="expression" dxfId="590" priority="139">
      <formula>INDIRECT(ADDRESS(ROW(),COLUMN()))=TRUNC(INDIRECT(ADDRESS(ROW(),COLUMN())))</formula>
    </cfRule>
  </conditionalFormatting>
  <conditionalFormatting sqref="AB28:AH29">
    <cfRule type="expression" dxfId="589" priority="137">
      <formula>INDIRECT(ADDRESS(ROW(),COLUMN()))=TRUNC(INDIRECT(ADDRESS(ROW(),COLUMN())))</formula>
    </cfRule>
  </conditionalFormatting>
  <conditionalFormatting sqref="AZ55:BC56">
    <cfRule type="expression" dxfId="588" priority="184">
      <formula>INDIRECT(ADDRESS(ROW(),COLUMN()))=TRUNC(INDIRECT(ADDRESS(ROW(),COLUMN())))</formula>
    </cfRule>
  </conditionalFormatting>
  <conditionalFormatting sqref="AP25:AV26">
    <cfRule type="expression" dxfId="587" priority="143">
      <formula>INDIRECT(ADDRESS(ROW(),COLUMN()))=TRUNC(INDIRECT(ADDRESS(ROW(),COLUMN())))</formula>
    </cfRule>
  </conditionalFormatting>
  <conditionalFormatting sqref="AW25:AY26">
    <cfRule type="expression" dxfId="586" priority="141">
      <formula>INDIRECT(ADDRESS(ROW(),COLUMN()))=TRUNC(INDIRECT(ADDRESS(ROW(),COLUMN())))</formula>
    </cfRule>
  </conditionalFormatting>
  <conditionalFormatting sqref="AZ58:BC59">
    <cfRule type="expression" dxfId="585" priority="178">
      <formula>INDIRECT(ADDRESS(ROW(),COLUMN()))=TRUNC(INDIRECT(ADDRESS(ROW(),COLUMN())))</formula>
    </cfRule>
  </conditionalFormatting>
  <conditionalFormatting sqref="AB25:AH26">
    <cfRule type="expression" dxfId="584" priority="147">
      <formula>INDIRECT(ADDRESS(ROW(),COLUMN()))=TRUNC(INDIRECT(ADDRESS(ROW(),COLUMN())))</formula>
    </cfRule>
  </conditionalFormatting>
  <conditionalFormatting sqref="AI25:AO26">
    <cfRule type="expression" dxfId="583" priority="145">
      <formula>INDIRECT(ADDRESS(ROW(),COLUMN()))=TRUNC(INDIRECT(ADDRESS(ROW(),COLUMN())))</formula>
    </cfRule>
  </conditionalFormatting>
  <conditionalFormatting sqref="AZ61:BC62">
    <cfRule type="expression" dxfId="582" priority="172">
      <formula>INDIRECT(ADDRESS(ROW(),COLUMN()))=TRUNC(INDIRECT(ADDRESS(ROW(),COLUMN())))</formula>
    </cfRule>
  </conditionalFormatting>
  <conditionalFormatting sqref="AW22:AY23">
    <cfRule type="expression" dxfId="581" priority="151">
      <formula>INDIRECT(ADDRESS(ROW(),COLUMN()))=TRUNC(INDIRECT(ADDRESS(ROW(),COLUMN())))</formula>
    </cfRule>
  </conditionalFormatting>
  <conditionalFormatting sqref="U25:AA26">
    <cfRule type="expression" dxfId="580" priority="149">
      <formula>INDIRECT(ADDRESS(ROW(),COLUMN()))=TRUNC(INDIRECT(ADDRESS(ROW(),COLUMN())))</formula>
    </cfRule>
  </conditionalFormatting>
  <conditionalFormatting sqref="AZ64:BC65">
    <cfRule type="expression" dxfId="579" priority="166">
      <formula>INDIRECT(ADDRESS(ROW(),COLUMN()))=TRUNC(INDIRECT(ADDRESS(ROW(),COLUMN())))</formula>
    </cfRule>
  </conditionalFormatting>
  <conditionalFormatting sqref="AI22:AO23">
    <cfRule type="expression" dxfId="578" priority="155">
      <formula>INDIRECT(ADDRESS(ROW(),COLUMN()))=TRUNC(INDIRECT(ADDRESS(ROW(),COLUMN())))</formula>
    </cfRule>
  </conditionalFormatting>
  <conditionalFormatting sqref="AP22:AV23">
    <cfRule type="expression" dxfId="577" priority="153">
      <formula>INDIRECT(ADDRESS(ROW(),COLUMN()))=TRUNC(INDIRECT(ADDRESS(ROW(),COLUMN())))</formula>
    </cfRule>
  </conditionalFormatting>
  <conditionalFormatting sqref="AZ67:BC68">
    <cfRule type="expression" dxfId="576" priority="160">
      <formula>INDIRECT(ADDRESS(ROW(),COLUMN()))=TRUNC(INDIRECT(ADDRESS(ROW(),COLUMN())))</formula>
    </cfRule>
  </conditionalFormatting>
  <conditionalFormatting sqref="AB23:AH23">
    <cfRule type="expression" dxfId="575" priority="158">
      <formula>OR(AB$69=$B22,AB$70=$B22)</formula>
    </cfRule>
  </conditionalFormatting>
  <conditionalFormatting sqref="AB22:AH23">
    <cfRule type="expression" dxfId="574" priority="157">
      <formula>INDIRECT(ADDRESS(ROW(),COLUMN()))=TRUNC(INDIRECT(ADDRESS(ROW(),COLUMN())))</formula>
    </cfRule>
  </conditionalFormatting>
  <conditionalFormatting sqref="AI23:AO23">
    <cfRule type="expression" dxfId="573" priority="156">
      <formula>OR(AI$69=$B22,AI$70=$B22)</formula>
    </cfRule>
  </conditionalFormatting>
  <conditionalFormatting sqref="AP23:AV23">
    <cfRule type="expression" dxfId="572" priority="154">
      <formula>OR(AP$69=$B22,AP$70=$B22)</formula>
    </cfRule>
  </conditionalFormatting>
  <conditionalFormatting sqref="AW23:AY23">
    <cfRule type="expression" dxfId="571" priority="152">
      <formula>OR(AW$69=$B22,AW$70=$B22)</formula>
    </cfRule>
  </conditionalFormatting>
  <conditionalFormatting sqref="U26:AA26">
    <cfRule type="expression" dxfId="570" priority="150">
      <formula>OR(U$69=$B25,U$70=$B25)</formula>
    </cfRule>
  </conditionalFormatting>
  <conditionalFormatting sqref="AB26:AH26">
    <cfRule type="expression" dxfId="569" priority="148">
      <formula>OR(AB$69=$B25,AB$70=$B25)</formula>
    </cfRule>
  </conditionalFormatting>
  <conditionalFormatting sqref="AI26:AO26">
    <cfRule type="expression" dxfId="568" priority="146">
      <formula>OR(AI$69=$B25,AI$70=$B25)</formula>
    </cfRule>
  </conditionalFormatting>
  <conditionalFormatting sqref="AP26:AV26">
    <cfRule type="expression" dxfId="567" priority="144">
      <formula>OR(AP$69=$B25,AP$70=$B25)</formula>
    </cfRule>
  </conditionalFormatting>
  <conditionalFormatting sqref="AW26:AY26">
    <cfRule type="expression" dxfId="566" priority="142">
      <formula>OR(AW$69=$B25,AW$70=$B25)</formula>
    </cfRule>
  </conditionalFormatting>
  <conditionalFormatting sqref="U29:AA29">
    <cfRule type="expression" dxfId="565" priority="140">
      <formula>OR(U$69=$B28,U$70=$B28)</formula>
    </cfRule>
  </conditionalFormatting>
  <conditionalFormatting sqref="AB29:AH29">
    <cfRule type="expression" dxfId="564" priority="138">
      <formula>OR(AB$69=$B28,AB$70=$B28)</formula>
    </cfRule>
  </conditionalFormatting>
  <conditionalFormatting sqref="AI29:AO29">
    <cfRule type="expression" dxfId="563" priority="136">
      <formula>OR(AI$69=$B28,AI$70=$B28)</formula>
    </cfRule>
  </conditionalFormatting>
  <conditionalFormatting sqref="AP29:AV29">
    <cfRule type="expression" dxfId="562" priority="134">
      <formula>OR(AP$69=$B28,AP$70=$B28)</formula>
    </cfRule>
  </conditionalFormatting>
  <conditionalFormatting sqref="AW29:AY29">
    <cfRule type="expression" dxfId="561" priority="132">
      <formula>OR(AW$69=$B28,AW$70=$B28)</formula>
    </cfRule>
  </conditionalFormatting>
  <conditionalFormatting sqref="U32:AA32">
    <cfRule type="expression" dxfId="560" priority="130">
      <formula>OR(U$69=$B31,U$70=$B31)</formula>
    </cfRule>
  </conditionalFormatting>
  <conditionalFormatting sqref="AB32:AH32">
    <cfRule type="expression" dxfId="559" priority="128">
      <formula>OR(AB$69=$B31,AB$70=$B31)</formula>
    </cfRule>
  </conditionalFormatting>
  <conditionalFormatting sqref="AI32:AO32">
    <cfRule type="expression" dxfId="558" priority="126">
      <formula>OR(AI$69=$B31,AI$70=$B31)</formula>
    </cfRule>
  </conditionalFormatting>
  <conditionalFormatting sqref="AP32:AV32">
    <cfRule type="expression" dxfId="557" priority="124">
      <formula>OR(AP$69=$B31,AP$70=$B31)</formula>
    </cfRule>
  </conditionalFormatting>
  <conditionalFormatting sqref="AW32:AY32">
    <cfRule type="expression" dxfId="556" priority="122">
      <formula>OR(AW$69=$B31,AW$70=$B31)</formula>
    </cfRule>
  </conditionalFormatting>
  <conditionalFormatting sqref="U35:AA35">
    <cfRule type="expression" dxfId="555" priority="120">
      <formula>OR(U$69=$B34,U$70=$B34)</formula>
    </cfRule>
  </conditionalFormatting>
  <conditionalFormatting sqref="AB35:AH35">
    <cfRule type="expression" dxfId="554" priority="118">
      <formula>OR(AB$69=$B34,AB$70=$B34)</formula>
    </cfRule>
  </conditionalFormatting>
  <conditionalFormatting sqref="AI35:AO35">
    <cfRule type="expression" dxfId="553" priority="116">
      <formula>OR(AI$69=$B34,AI$70=$B34)</formula>
    </cfRule>
  </conditionalFormatting>
  <conditionalFormatting sqref="AP35:AV35">
    <cfRule type="expression" dxfId="552" priority="114">
      <formula>OR(AP$69=$B34,AP$70=$B34)</formula>
    </cfRule>
  </conditionalFormatting>
  <conditionalFormatting sqref="AW35:AY35">
    <cfRule type="expression" dxfId="551" priority="112">
      <formula>OR(AW$69=$B34,AW$70=$B34)</formula>
    </cfRule>
  </conditionalFormatting>
  <conditionalFormatting sqref="U38:AA38">
    <cfRule type="expression" dxfId="550" priority="110">
      <formula>OR(U$69=$B37,U$70=$B37)</formula>
    </cfRule>
  </conditionalFormatting>
  <conditionalFormatting sqref="AB38:AH38">
    <cfRule type="expression" dxfId="549" priority="108">
      <formula>OR(AB$69=$B37,AB$70=$B37)</formula>
    </cfRule>
  </conditionalFormatting>
  <conditionalFormatting sqref="AI38:AO38">
    <cfRule type="expression" dxfId="548" priority="106">
      <formula>OR(AI$69=$B37,AI$70=$B37)</formula>
    </cfRule>
  </conditionalFormatting>
  <conditionalFormatting sqref="AP38:AV38">
    <cfRule type="expression" dxfId="547" priority="104">
      <formula>OR(AP$69=$B37,AP$70=$B37)</formula>
    </cfRule>
  </conditionalFormatting>
  <conditionalFormatting sqref="AW38:AY38">
    <cfRule type="expression" dxfId="546" priority="102">
      <formula>OR(AW$69=$B37,AW$70=$B37)</formula>
    </cfRule>
  </conditionalFormatting>
  <conditionalFormatting sqref="U41:AA41">
    <cfRule type="expression" dxfId="545" priority="100">
      <formula>OR(U$69=$B40,U$70=$B40)</formula>
    </cfRule>
  </conditionalFormatting>
  <conditionalFormatting sqref="AB41:AH41">
    <cfRule type="expression" dxfId="544" priority="98">
      <formula>OR(AB$69=$B40,AB$70=$B40)</formula>
    </cfRule>
  </conditionalFormatting>
  <conditionalFormatting sqref="AI41:AO41">
    <cfRule type="expression" dxfId="543" priority="96">
      <formula>OR(AI$69=$B40,AI$70=$B40)</formula>
    </cfRule>
  </conditionalFormatting>
  <conditionalFormatting sqref="AP41:AV41">
    <cfRule type="expression" dxfId="542" priority="94">
      <formula>OR(AP$69=$B40,AP$70=$B40)</formula>
    </cfRule>
  </conditionalFormatting>
  <conditionalFormatting sqref="AP40:AV41">
    <cfRule type="expression" dxfId="541" priority="93">
      <formula>INDIRECT(ADDRESS(ROW(),COLUMN()))=TRUNC(INDIRECT(ADDRESS(ROW(),COLUMN())))</formula>
    </cfRule>
  </conditionalFormatting>
  <conditionalFormatting sqref="AW41:AY41">
    <cfRule type="expression" dxfId="540" priority="92">
      <formula>OR(AW$69=$B40,AW$70=$B40)</formula>
    </cfRule>
  </conditionalFormatting>
  <conditionalFormatting sqref="AW40:AY41">
    <cfRule type="expression" dxfId="539" priority="91">
      <formula>INDIRECT(ADDRESS(ROW(),COLUMN()))=TRUNC(INDIRECT(ADDRESS(ROW(),COLUMN())))</formula>
    </cfRule>
  </conditionalFormatting>
  <conditionalFormatting sqref="U44:AA44">
    <cfRule type="expression" dxfId="538" priority="90">
      <formula>OR(U$69=$B43,U$70=$B43)</formula>
    </cfRule>
  </conditionalFormatting>
  <conditionalFormatting sqref="U43:AA44">
    <cfRule type="expression" dxfId="537" priority="89">
      <formula>INDIRECT(ADDRESS(ROW(),COLUMN()))=TRUNC(INDIRECT(ADDRESS(ROW(),COLUMN())))</formula>
    </cfRule>
  </conditionalFormatting>
  <conditionalFormatting sqref="AB44:AH44">
    <cfRule type="expression" dxfId="536" priority="88">
      <formula>OR(AB$69=$B43,AB$70=$B43)</formula>
    </cfRule>
  </conditionalFormatting>
  <conditionalFormatting sqref="AB43:AH44">
    <cfRule type="expression" dxfId="535" priority="87">
      <formula>INDIRECT(ADDRESS(ROW(),COLUMN()))=TRUNC(INDIRECT(ADDRESS(ROW(),COLUMN())))</formula>
    </cfRule>
  </conditionalFormatting>
  <conditionalFormatting sqref="AI44:AO44">
    <cfRule type="expression" dxfId="534" priority="86">
      <formula>OR(AI$69=$B43,AI$70=$B43)</formula>
    </cfRule>
  </conditionalFormatting>
  <conditionalFormatting sqref="AI43:AO44">
    <cfRule type="expression" dxfId="533" priority="85">
      <formula>INDIRECT(ADDRESS(ROW(),COLUMN()))=TRUNC(INDIRECT(ADDRESS(ROW(),COLUMN())))</formula>
    </cfRule>
  </conditionalFormatting>
  <conditionalFormatting sqref="AP44:AV44">
    <cfRule type="expression" dxfId="532" priority="84">
      <formula>OR(AP$69=$B43,AP$70=$B43)</formula>
    </cfRule>
  </conditionalFormatting>
  <conditionalFormatting sqref="AP43:AV44">
    <cfRule type="expression" dxfId="531" priority="83">
      <formula>INDIRECT(ADDRESS(ROW(),COLUMN()))=TRUNC(INDIRECT(ADDRESS(ROW(),COLUMN())))</formula>
    </cfRule>
  </conditionalFormatting>
  <conditionalFormatting sqref="AW44:AY44">
    <cfRule type="expression" dxfId="530" priority="82">
      <formula>OR(AW$69=$B43,AW$70=$B43)</formula>
    </cfRule>
  </conditionalFormatting>
  <conditionalFormatting sqref="AW43:AY44">
    <cfRule type="expression" dxfId="529" priority="81">
      <formula>INDIRECT(ADDRESS(ROW(),COLUMN()))=TRUNC(INDIRECT(ADDRESS(ROW(),COLUMN())))</formula>
    </cfRule>
  </conditionalFormatting>
  <conditionalFormatting sqref="U47:AA47">
    <cfRule type="expression" dxfId="528" priority="80">
      <formula>OR(U$69=$B46,U$70=$B46)</formula>
    </cfRule>
  </conditionalFormatting>
  <conditionalFormatting sqref="U46:AA47">
    <cfRule type="expression" dxfId="527" priority="79">
      <formula>INDIRECT(ADDRESS(ROW(),COLUMN()))=TRUNC(INDIRECT(ADDRESS(ROW(),COLUMN())))</formula>
    </cfRule>
  </conditionalFormatting>
  <conditionalFormatting sqref="AB47:AH47">
    <cfRule type="expression" dxfId="526" priority="78">
      <formula>OR(AB$69=$B46,AB$70=$B46)</formula>
    </cfRule>
  </conditionalFormatting>
  <conditionalFormatting sqref="AB46:AH47">
    <cfRule type="expression" dxfId="525" priority="77">
      <formula>INDIRECT(ADDRESS(ROW(),COLUMN()))=TRUNC(INDIRECT(ADDRESS(ROW(),COLUMN())))</formula>
    </cfRule>
  </conditionalFormatting>
  <conditionalFormatting sqref="AI47:AO47">
    <cfRule type="expression" dxfId="524" priority="76">
      <formula>OR(AI$69=$B46,AI$70=$B46)</formula>
    </cfRule>
  </conditionalFormatting>
  <conditionalFormatting sqref="AI46:AO47">
    <cfRule type="expression" dxfId="523" priority="75">
      <formula>INDIRECT(ADDRESS(ROW(),COLUMN()))=TRUNC(INDIRECT(ADDRESS(ROW(),COLUMN())))</formula>
    </cfRule>
  </conditionalFormatting>
  <conditionalFormatting sqref="AP47:AV47">
    <cfRule type="expression" dxfId="522" priority="74">
      <formula>OR(AP$69=$B46,AP$70=$B46)</formula>
    </cfRule>
  </conditionalFormatting>
  <conditionalFormatting sqref="AP46:AV47">
    <cfRule type="expression" dxfId="521" priority="73">
      <formula>INDIRECT(ADDRESS(ROW(),COLUMN()))=TRUNC(INDIRECT(ADDRESS(ROW(),COLUMN())))</formula>
    </cfRule>
  </conditionalFormatting>
  <conditionalFormatting sqref="AW47:AY47">
    <cfRule type="expression" dxfId="520" priority="72">
      <formula>OR(AW$69=$B46,AW$70=$B46)</formula>
    </cfRule>
  </conditionalFormatting>
  <conditionalFormatting sqref="AW46:AY47">
    <cfRule type="expression" dxfId="519" priority="71">
      <formula>INDIRECT(ADDRESS(ROW(),COLUMN()))=TRUNC(INDIRECT(ADDRESS(ROW(),COLUMN())))</formula>
    </cfRule>
  </conditionalFormatting>
  <conditionalFormatting sqref="U50:AA50">
    <cfRule type="expression" dxfId="518" priority="70">
      <formula>OR(U$69=$B49,U$70=$B49)</formula>
    </cfRule>
  </conditionalFormatting>
  <conditionalFormatting sqref="U49:AA50">
    <cfRule type="expression" dxfId="517" priority="69">
      <formula>INDIRECT(ADDRESS(ROW(),COLUMN()))=TRUNC(INDIRECT(ADDRESS(ROW(),COLUMN())))</formula>
    </cfRule>
  </conditionalFormatting>
  <conditionalFormatting sqref="AB50:AH50">
    <cfRule type="expression" dxfId="516" priority="68">
      <formula>OR(AB$69=$B49,AB$70=$B49)</formula>
    </cfRule>
  </conditionalFormatting>
  <conditionalFormatting sqref="AB49:AH50">
    <cfRule type="expression" dxfId="515" priority="67">
      <formula>INDIRECT(ADDRESS(ROW(),COLUMN()))=TRUNC(INDIRECT(ADDRESS(ROW(),COLUMN())))</formula>
    </cfRule>
  </conditionalFormatting>
  <conditionalFormatting sqref="AI50:AO50">
    <cfRule type="expression" dxfId="514" priority="66">
      <formula>OR(AI$69=$B49,AI$70=$B49)</formula>
    </cfRule>
  </conditionalFormatting>
  <conditionalFormatting sqref="AI49:AO50">
    <cfRule type="expression" dxfId="513" priority="65">
      <formula>INDIRECT(ADDRESS(ROW(),COLUMN()))=TRUNC(INDIRECT(ADDRESS(ROW(),COLUMN())))</formula>
    </cfRule>
  </conditionalFormatting>
  <conditionalFormatting sqref="AP50:AV50">
    <cfRule type="expression" dxfId="512" priority="64">
      <formula>OR(AP$69=$B49,AP$70=$B49)</formula>
    </cfRule>
  </conditionalFormatting>
  <conditionalFormatting sqref="AP49:AV50">
    <cfRule type="expression" dxfId="511" priority="63">
      <formula>INDIRECT(ADDRESS(ROW(),COLUMN()))=TRUNC(INDIRECT(ADDRESS(ROW(),COLUMN())))</formula>
    </cfRule>
  </conditionalFormatting>
  <conditionalFormatting sqref="AW50:AY50">
    <cfRule type="expression" dxfId="510" priority="62">
      <formula>OR(AW$69=$B49,AW$70=$B49)</formula>
    </cfRule>
  </conditionalFormatting>
  <conditionalFormatting sqref="AW49:AY50">
    <cfRule type="expression" dxfId="509" priority="61">
      <formula>INDIRECT(ADDRESS(ROW(),COLUMN()))=TRUNC(INDIRECT(ADDRESS(ROW(),COLUMN())))</formula>
    </cfRule>
  </conditionalFormatting>
  <conditionalFormatting sqref="U53:AA53">
    <cfRule type="expression" dxfId="508" priority="60">
      <formula>OR(U$69=$B52,U$70=$B52)</formula>
    </cfRule>
  </conditionalFormatting>
  <conditionalFormatting sqref="U52:AA53">
    <cfRule type="expression" dxfId="507" priority="59">
      <formula>INDIRECT(ADDRESS(ROW(),COLUMN()))=TRUNC(INDIRECT(ADDRESS(ROW(),COLUMN())))</formula>
    </cfRule>
  </conditionalFormatting>
  <conditionalFormatting sqref="AB53:AH53">
    <cfRule type="expression" dxfId="506" priority="58">
      <formula>OR(AB$69=$B52,AB$70=$B52)</formula>
    </cfRule>
  </conditionalFormatting>
  <conditionalFormatting sqref="AB52:AH53">
    <cfRule type="expression" dxfId="505" priority="57">
      <formula>INDIRECT(ADDRESS(ROW(),COLUMN()))=TRUNC(INDIRECT(ADDRESS(ROW(),COLUMN())))</formula>
    </cfRule>
  </conditionalFormatting>
  <conditionalFormatting sqref="AI53:AO53">
    <cfRule type="expression" dxfId="504" priority="56">
      <formula>OR(AI$69=$B52,AI$70=$B52)</formula>
    </cfRule>
  </conditionalFormatting>
  <conditionalFormatting sqref="AI52:AO53">
    <cfRule type="expression" dxfId="503" priority="55">
      <formula>INDIRECT(ADDRESS(ROW(),COLUMN()))=TRUNC(INDIRECT(ADDRESS(ROW(),COLUMN())))</formula>
    </cfRule>
  </conditionalFormatting>
  <conditionalFormatting sqref="AP53:AV53">
    <cfRule type="expression" dxfId="502" priority="54">
      <formula>OR(AP$69=$B52,AP$70=$B52)</formula>
    </cfRule>
  </conditionalFormatting>
  <conditionalFormatting sqref="AP52:AV53">
    <cfRule type="expression" dxfId="501" priority="53">
      <formula>INDIRECT(ADDRESS(ROW(),COLUMN()))=TRUNC(INDIRECT(ADDRESS(ROW(),COLUMN())))</formula>
    </cfRule>
  </conditionalFormatting>
  <conditionalFormatting sqref="AW53:AY53">
    <cfRule type="expression" dxfId="500" priority="52">
      <formula>OR(AW$69=$B52,AW$70=$B52)</formula>
    </cfRule>
  </conditionalFormatting>
  <conditionalFormatting sqref="AW52:AY53">
    <cfRule type="expression" dxfId="499" priority="51">
      <formula>INDIRECT(ADDRESS(ROW(),COLUMN()))=TRUNC(INDIRECT(ADDRESS(ROW(),COLUMN())))</formula>
    </cfRule>
  </conditionalFormatting>
  <conditionalFormatting sqref="U56:AA56">
    <cfRule type="expression" dxfId="498" priority="50">
      <formula>OR(U$69=$B55,U$70=$B55)</formula>
    </cfRule>
  </conditionalFormatting>
  <conditionalFormatting sqref="U55:AA56">
    <cfRule type="expression" dxfId="497" priority="49">
      <formula>INDIRECT(ADDRESS(ROW(),COLUMN()))=TRUNC(INDIRECT(ADDRESS(ROW(),COLUMN())))</formula>
    </cfRule>
  </conditionalFormatting>
  <conditionalFormatting sqref="AB56:AH56">
    <cfRule type="expression" dxfId="496" priority="48">
      <formula>OR(AB$69=$B55,AB$70=$B55)</formula>
    </cfRule>
  </conditionalFormatting>
  <conditionalFormatting sqref="AB55:AH56">
    <cfRule type="expression" dxfId="495" priority="47">
      <formula>INDIRECT(ADDRESS(ROW(),COLUMN()))=TRUNC(INDIRECT(ADDRESS(ROW(),COLUMN())))</formula>
    </cfRule>
  </conditionalFormatting>
  <conditionalFormatting sqref="AI56:AO56">
    <cfRule type="expression" dxfId="494" priority="46">
      <formula>OR(AI$69=$B55,AI$70=$B55)</formula>
    </cfRule>
  </conditionalFormatting>
  <conditionalFormatting sqref="AI55:AO56">
    <cfRule type="expression" dxfId="493" priority="45">
      <formula>INDIRECT(ADDRESS(ROW(),COLUMN()))=TRUNC(INDIRECT(ADDRESS(ROW(),COLUMN())))</formula>
    </cfRule>
  </conditionalFormatting>
  <conditionalFormatting sqref="AP56:AV56">
    <cfRule type="expression" dxfId="492" priority="44">
      <formula>OR(AP$69=$B55,AP$70=$B55)</formula>
    </cfRule>
  </conditionalFormatting>
  <conditionalFormatting sqref="AP55:AV56">
    <cfRule type="expression" dxfId="491" priority="43">
      <formula>INDIRECT(ADDRESS(ROW(),COLUMN()))=TRUNC(INDIRECT(ADDRESS(ROW(),COLUMN())))</formula>
    </cfRule>
  </conditionalFormatting>
  <conditionalFormatting sqref="AW56:AY56">
    <cfRule type="expression" dxfId="490" priority="42">
      <formula>OR(AW$69=$B55,AW$70=$B55)</formula>
    </cfRule>
  </conditionalFormatting>
  <conditionalFormatting sqref="AW55:AY56">
    <cfRule type="expression" dxfId="489" priority="41">
      <formula>INDIRECT(ADDRESS(ROW(),COLUMN()))=TRUNC(INDIRECT(ADDRESS(ROW(),COLUMN())))</formula>
    </cfRule>
  </conditionalFormatting>
  <conditionalFormatting sqref="U59:AA59">
    <cfRule type="expression" dxfId="488" priority="40">
      <formula>OR(U$69=$B58,U$70=$B58)</formula>
    </cfRule>
  </conditionalFormatting>
  <conditionalFormatting sqref="U58:AA59">
    <cfRule type="expression" dxfId="487" priority="39">
      <formula>INDIRECT(ADDRESS(ROW(),COLUMN()))=TRUNC(INDIRECT(ADDRESS(ROW(),COLUMN())))</formula>
    </cfRule>
  </conditionalFormatting>
  <conditionalFormatting sqref="AB59:AH59">
    <cfRule type="expression" dxfId="486" priority="38">
      <formula>OR(AB$69=$B58,AB$70=$B58)</formula>
    </cfRule>
  </conditionalFormatting>
  <conditionalFormatting sqref="AB58:AH59">
    <cfRule type="expression" dxfId="485" priority="37">
      <formula>INDIRECT(ADDRESS(ROW(),COLUMN()))=TRUNC(INDIRECT(ADDRESS(ROW(),COLUMN())))</formula>
    </cfRule>
  </conditionalFormatting>
  <conditionalFormatting sqref="AI59:AO59">
    <cfRule type="expression" dxfId="484" priority="36">
      <formula>OR(AI$69=$B58,AI$70=$B58)</formula>
    </cfRule>
  </conditionalFormatting>
  <conditionalFormatting sqref="AI58:AO59">
    <cfRule type="expression" dxfId="483" priority="35">
      <formula>INDIRECT(ADDRESS(ROW(),COLUMN()))=TRUNC(INDIRECT(ADDRESS(ROW(),COLUMN())))</formula>
    </cfRule>
  </conditionalFormatting>
  <conditionalFormatting sqref="AP59:AV59">
    <cfRule type="expression" dxfId="482" priority="34">
      <formula>OR(AP$69=$B58,AP$70=$B58)</formula>
    </cfRule>
  </conditionalFormatting>
  <conditionalFormatting sqref="AP58:AV59">
    <cfRule type="expression" dxfId="481" priority="33">
      <formula>INDIRECT(ADDRESS(ROW(),COLUMN()))=TRUNC(INDIRECT(ADDRESS(ROW(),COLUMN())))</formula>
    </cfRule>
  </conditionalFormatting>
  <conditionalFormatting sqref="AW59:AY59">
    <cfRule type="expression" dxfId="480" priority="32">
      <formula>OR(AW$69=$B58,AW$70=$B58)</formula>
    </cfRule>
  </conditionalFormatting>
  <conditionalFormatting sqref="AW58:AY59">
    <cfRule type="expression" dxfId="479" priority="31">
      <formula>INDIRECT(ADDRESS(ROW(),COLUMN()))=TRUNC(INDIRECT(ADDRESS(ROW(),COLUMN())))</formula>
    </cfRule>
  </conditionalFormatting>
  <conditionalFormatting sqref="U62:AA62">
    <cfRule type="expression" dxfId="478" priority="30">
      <formula>OR(U$69=$B61,U$70=$B61)</formula>
    </cfRule>
  </conditionalFormatting>
  <conditionalFormatting sqref="U61:AA62">
    <cfRule type="expression" dxfId="477" priority="29">
      <formula>INDIRECT(ADDRESS(ROW(),COLUMN()))=TRUNC(INDIRECT(ADDRESS(ROW(),COLUMN())))</formula>
    </cfRule>
  </conditionalFormatting>
  <conditionalFormatting sqref="AB62:AH62">
    <cfRule type="expression" dxfId="476" priority="28">
      <formula>OR(AB$69=$B61,AB$70=$B61)</formula>
    </cfRule>
  </conditionalFormatting>
  <conditionalFormatting sqref="AB61:AH62">
    <cfRule type="expression" dxfId="475" priority="27">
      <formula>INDIRECT(ADDRESS(ROW(),COLUMN()))=TRUNC(INDIRECT(ADDRESS(ROW(),COLUMN())))</formula>
    </cfRule>
  </conditionalFormatting>
  <conditionalFormatting sqref="AI62:AO62">
    <cfRule type="expression" dxfId="474" priority="26">
      <formula>OR(AI$69=$B61,AI$70=$B61)</formula>
    </cfRule>
  </conditionalFormatting>
  <conditionalFormatting sqref="AI61:AO62">
    <cfRule type="expression" dxfId="473" priority="25">
      <formula>INDIRECT(ADDRESS(ROW(),COLUMN()))=TRUNC(INDIRECT(ADDRESS(ROW(),COLUMN())))</formula>
    </cfRule>
  </conditionalFormatting>
  <conditionalFormatting sqref="AP62:AV62">
    <cfRule type="expression" dxfId="472" priority="24">
      <formula>OR(AP$69=$B61,AP$70=$B61)</formula>
    </cfRule>
  </conditionalFormatting>
  <conditionalFormatting sqref="AP61:AV62">
    <cfRule type="expression" dxfId="471" priority="23">
      <formula>INDIRECT(ADDRESS(ROW(),COLUMN()))=TRUNC(INDIRECT(ADDRESS(ROW(),COLUMN())))</formula>
    </cfRule>
  </conditionalFormatting>
  <conditionalFormatting sqref="AW62:AY62">
    <cfRule type="expression" dxfId="470" priority="22">
      <formula>OR(AW$69=$B61,AW$70=$B61)</formula>
    </cfRule>
  </conditionalFormatting>
  <conditionalFormatting sqref="AW61:AY62">
    <cfRule type="expression" dxfId="469" priority="21">
      <formula>INDIRECT(ADDRESS(ROW(),COLUMN()))=TRUNC(INDIRECT(ADDRESS(ROW(),COLUMN())))</formula>
    </cfRule>
  </conditionalFormatting>
  <conditionalFormatting sqref="U65:AA65">
    <cfRule type="expression" dxfId="468" priority="20">
      <formula>OR(U$69=$B64,U$70=$B64)</formula>
    </cfRule>
  </conditionalFormatting>
  <conditionalFormatting sqref="U64:AA65">
    <cfRule type="expression" dxfId="467" priority="19">
      <formula>INDIRECT(ADDRESS(ROW(),COLUMN()))=TRUNC(INDIRECT(ADDRESS(ROW(),COLUMN())))</formula>
    </cfRule>
  </conditionalFormatting>
  <conditionalFormatting sqref="AB65:AH65">
    <cfRule type="expression" dxfId="466" priority="18">
      <formula>OR(AB$69=$B64,AB$70=$B64)</formula>
    </cfRule>
  </conditionalFormatting>
  <conditionalFormatting sqref="AB64:AH65">
    <cfRule type="expression" dxfId="465" priority="17">
      <formula>INDIRECT(ADDRESS(ROW(),COLUMN()))=TRUNC(INDIRECT(ADDRESS(ROW(),COLUMN())))</formula>
    </cfRule>
  </conditionalFormatting>
  <conditionalFormatting sqref="AI65:AO65">
    <cfRule type="expression" dxfId="464" priority="16">
      <formula>OR(AI$69=$B64,AI$70=$B64)</formula>
    </cfRule>
  </conditionalFormatting>
  <conditionalFormatting sqref="AI64:AO65">
    <cfRule type="expression" dxfId="463" priority="15">
      <formula>INDIRECT(ADDRESS(ROW(),COLUMN()))=TRUNC(INDIRECT(ADDRESS(ROW(),COLUMN())))</formula>
    </cfRule>
  </conditionalFormatting>
  <conditionalFormatting sqref="AP65:AV65">
    <cfRule type="expression" dxfId="462" priority="14">
      <formula>OR(AP$69=$B64,AP$70=$B64)</formula>
    </cfRule>
  </conditionalFormatting>
  <conditionalFormatting sqref="AP64:AV65">
    <cfRule type="expression" dxfId="461" priority="13">
      <formula>INDIRECT(ADDRESS(ROW(),COLUMN()))=TRUNC(INDIRECT(ADDRESS(ROW(),COLUMN())))</formula>
    </cfRule>
  </conditionalFormatting>
  <conditionalFormatting sqref="AW65:AY65">
    <cfRule type="expression" dxfId="460" priority="12">
      <formula>OR(AW$69=$B64,AW$70=$B64)</formula>
    </cfRule>
  </conditionalFormatting>
  <conditionalFormatting sqref="AW64:AY65">
    <cfRule type="expression" dxfId="459" priority="11">
      <formula>INDIRECT(ADDRESS(ROW(),COLUMN()))=TRUNC(INDIRECT(ADDRESS(ROW(),COLUMN())))</formula>
    </cfRule>
  </conditionalFormatting>
  <conditionalFormatting sqref="U68:AA68">
    <cfRule type="expression" dxfId="458" priority="10">
      <formula>OR(U$69=$B67,U$70=$B67)</formula>
    </cfRule>
  </conditionalFormatting>
  <conditionalFormatting sqref="U67:AA68">
    <cfRule type="expression" dxfId="457" priority="9">
      <formula>INDIRECT(ADDRESS(ROW(),COLUMN()))=TRUNC(INDIRECT(ADDRESS(ROW(),COLUMN())))</formula>
    </cfRule>
  </conditionalFormatting>
  <conditionalFormatting sqref="AB68:AH68">
    <cfRule type="expression" dxfId="456" priority="8">
      <formula>OR(AB$69=$B67,AB$70=$B67)</formula>
    </cfRule>
  </conditionalFormatting>
  <conditionalFormatting sqref="AB67:AH68">
    <cfRule type="expression" dxfId="455" priority="7">
      <formula>INDIRECT(ADDRESS(ROW(),COLUMN()))=TRUNC(INDIRECT(ADDRESS(ROW(),COLUMN())))</formula>
    </cfRule>
  </conditionalFormatting>
  <conditionalFormatting sqref="AI68:AO68">
    <cfRule type="expression" dxfId="454" priority="6">
      <formula>OR(AI$69=$B67,AI$70=$B67)</formula>
    </cfRule>
  </conditionalFormatting>
  <conditionalFormatting sqref="AI67:AO68">
    <cfRule type="expression" dxfId="453" priority="5">
      <formula>INDIRECT(ADDRESS(ROW(),COLUMN()))=TRUNC(INDIRECT(ADDRESS(ROW(),COLUMN())))</formula>
    </cfRule>
  </conditionalFormatting>
  <conditionalFormatting sqref="AP68:AV68">
    <cfRule type="expression" dxfId="452" priority="4">
      <formula>OR(AP$69=$B67,AP$70=$B67)</formula>
    </cfRule>
  </conditionalFormatting>
  <conditionalFormatting sqref="AP67:AV68">
    <cfRule type="expression" dxfId="451" priority="3">
      <formula>INDIRECT(ADDRESS(ROW(),COLUMN()))=TRUNC(INDIRECT(ADDRESS(ROW(),COLUMN())))</formula>
    </cfRule>
  </conditionalFormatting>
  <conditionalFormatting sqref="AW68:AY68">
    <cfRule type="expression" dxfId="450" priority="2">
      <formula>OR(AW$69=$B67,AW$70=$B67)</formula>
    </cfRule>
  </conditionalFormatting>
  <conditionalFormatting sqref="AW67:AY68">
    <cfRule type="expression" dxfId="44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Q1" zoomScale="50" zoomScaleNormal="55" zoomScaleSheetLayoutView="50" workbookViewId="0">
      <selection activeCell="BJ10" sqref="BJ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c r="D1" s="5"/>
      <c r="E1" s="5"/>
      <c r="F1" s="5"/>
      <c r="G1" s="5"/>
      <c r="H1" s="5"/>
      <c r="K1" s="7" t="s">
        <v>0</v>
      </c>
      <c r="N1" s="5"/>
      <c r="O1" s="5"/>
      <c r="P1" s="5"/>
      <c r="Q1" s="5"/>
      <c r="R1" s="5"/>
      <c r="S1" s="5"/>
      <c r="T1" s="5"/>
      <c r="U1" s="5"/>
      <c r="AQ1" s="9" t="s">
        <v>30</v>
      </c>
      <c r="AR1" s="396" t="s">
        <v>192</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3</v>
      </c>
      <c r="AB2" s="398"/>
      <c r="AC2" s="112" t="s">
        <v>28</v>
      </c>
      <c r="AD2" s="399">
        <f>IF(AA2=0,"",YEAR(DATE(2018+AA2,1,1)))</f>
        <v>2021</v>
      </c>
      <c r="AE2" s="399"/>
      <c r="AF2" s="113" t="s">
        <v>29</v>
      </c>
      <c r="AG2" s="113" t="s">
        <v>1</v>
      </c>
      <c r="AH2" s="398">
        <v>7</v>
      </c>
      <c r="AI2" s="398"/>
      <c r="AJ2" s="113" t="s">
        <v>24</v>
      </c>
      <c r="AQ2" s="9" t="s">
        <v>31</v>
      </c>
      <c r="AR2" s="398" t="s">
        <v>197</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247</v>
      </c>
      <c r="BD3" s="389"/>
      <c r="BE3" s="389"/>
      <c r="BF3" s="390"/>
      <c r="BG3" s="9"/>
    </row>
    <row r="4" spans="2:65" s="8" customFormat="1" ht="20.25" customHeight="1" x14ac:dyDescent="0.4">
      <c r="H4" s="7"/>
      <c r="K4" s="7"/>
      <c r="M4" s="9"/>
      <c r="N4" s="9"/>
      <c r="O4" s="9"/>
      <c r="P4" s="9"/>
      <c r="Q4" s="9"/>
      <c r="R4" s="9"/>
      <c r="S4" s="9"/>
      <c r="AA4" s="35"/>
      <c r="AB4" s="35"/>
      <c r="AC4" s="36"/>
      <c r="AD4" s="37"/>
      <c r="AE4" s="36"/>
      <c r="BB4" s="38" t="s">
        <v>149</v>
      </c>
      <c r="BC4" s="388" t="s">
        <v>248</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31</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213</v>
      </c>
      <c r="AR10" s="70"/>
      <c r="AS10" s="70"/>
      <c r="AT10" s="77"/>
      <c r="AU10" s="66"/>
      <c r="AV10" s="78"/>
      <c r="AW10" s="78"/>
      <c r="AX10" s="78"/>
      <c r="AY10" s="66"/>
      <c r="AZ10" s="66"/>
      <c r="BA10" s="67" t="s">
        <v>211</v>
      </c>
      <c r="BB10" s="66"/>
      <c r="BC10" s="391"/>
      <c r="BD10" s="392"/>
      <c r="BE10" s="2" t="s">
        <v>212</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214</v>
      </c>
      <c r="AJ12" s="69"/>
      <c r="AK12" s="77"/>
      <c r="AL12" s="71"/>
      <c r="AM12" s="72"/>
      <c r="AN12" s="66"/>
      <c r="AO12" s="77"/>
      <c r="AP12" s="77"/>
      <c r="AQ12" s="77"/>
      <c r="AR12" s="77"/>
      <c r="AS12" s="73" t="s">
        <v>215</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198</v>
      </c>
      <c r="AP13" s="73"/>
      <c r="AQ13" s="79"/>
      <c r="AR13" s="79"/>
      <c r="AS13" s="73" t="s">
        <v>95</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27" t="s">
        <v>199</v>
      </c>
      <c r="AP14" s="228"/>
      <c r="AQ14" s="228"/>
      <c r="AR14" s="80"/>
      <c r="AS14" s="73" t="s">
        <v>96</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216</v>
      </c>
      <c r="D16" s="349"/>
      <c r="E16" s="366"/>
      <c r="F16" s="239"/>
      <c r="G16" s="186"/>
      <c r="H16" s="369" t="s">
        <v>217</v>
      </c>
      <c r="I16" s="372" t="s">
        <v>218</v>
      </c>
      <c r="J16" s="349"/>
      <c r="K16" s="349"/>
      <c r="L16" s="366"/>
      <c r="M16" s="372" t="s">
        <v>219</v>
      </c>
      <c r="N16" s="349"/>
      <c r="O16" s="366"/>
      <c r="P16" s="372" t="s">
        <v>97</v>
      </c>
      <c r="Q16" s="349"/>
      <c r="R16" s="349"/>
      <c r="S16" s="349"/>
      <c r="T16" s="350"/>
      <c r="U16" s="115"/>
      <c r="V16" s="116"/>
      <c r="W16" s="116"/>
      <c r="X16" s="116"/>
      <c r="Y16" s="116"/>
      <c r="Z16" s="116"/>
      <c r="AA16" s="116"/>
      <c r="AB16" s="116"/>
      <c r="AC16" s="116"/>
      <c r="AD16" s="116"/>
      <c r="AE16" s="116"/>
      <c r="AF16" s="116"/>
      <c r="AG16" s="116"/>
      <c r="AH16" s="116"/>
      <c r="AI16" s="226" t="s">
        <v>220</v>
      </c>
      <c r="AJ16" s="116"/>
      <c r="AK16" s="116"/>
      <c r="AL16" s="116"/>
      <c r="AM16" s="116"/>
      <c r="AN16" s="116" t="s">
        <v>181</v>
      </c>
      <c r="AO16" s="116"/>
      <c r="AP16" s="118"/>
      <c r="AQ16" s="117"/>
      <c r="AR16" s="116" t="s">
        <v>2</v>
      </c>
      <c r="AS16" s="116"/>
      <c r="AT16" s="116"/>
      <c r="AU16" s="116"/>
      <c r="AV16" s="116"/>
      <c r="AW16" s="116"/>
      <c r="AX16" s="116"/>
      <c r="AY16" s="119"/>
      <c r="AZ16" s="375" t="str">
        <f>IF(BC3="計画","(12)1～4週目の勤務時間数合計","(12)1か月の勤務時間数　合計")</f>
        <v>(12)1か月の勤務時間数　合計</v>
      </c>
      <c r="BA16" s="376"/>
      <c r="BB16" s="381" t="s">
        <v>221</v>
      </c>
      <c r="BC16" s="382"/>
      <c r="BD16" s="348" t="s">
        <v>222</v>
      </c>
      <c r="BE16" s="349"/>
      <c r="BF16" s="349"/>
      <c r="BG16" s="349"/>
      <c r="BH16" s="350"/>
    </row>
    <row r="17" spans="2:60" ht="20.25" customHeight="1" x14ac:dyDescent="0.4">
      <c r="B17" s="364"/>
      <c r="C17" s="351"/>
      <c r="D17" s="352"/>
      <c r="E17" s="367"/>
      <c r="F17" s="240"/>
      <c r="G17" s="187"/>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240"/>
      <c r="G18" s="187"/>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f>IF($BC$3="暦月",IF(DAY(DATE($AD$2,$AH$2,31))=31,31,""),"")</f>
        <v>31</v>
      </c>
      <c r="AZ18" s="377"/>
      <c r="BA18" s="378"/>
      <c r="BB18" s="383"/>
      <c r="BC18" s="384"/>
      <c r="BD18" s="351"/>
      <c r="BE18" s="352"/>
      <c r="BF18" s="352"/>
      <c r="BG18" s="352"/>
      <c r="BH18" s="353"/>
    </row>
    <row r="19" spans="2:60" ht="20.25" hidden="1" customHeight="1" x14ac:dyDescent="0.4">
      <c r="B19" s="364"/>
      <c r="C19" s="351"/>
      <c r="D19" s="352"/>
      <c r="E19" s="367"/>
      <c r="F19" s="240"/>
      <c r="G19" s="187"/>
      <c r="H19" s="370"/>
      <c r="I19" s="373"/>
      <c r="J19" s="352"/>
      <c r="K19" s="352"/>
      <c r="L19" s="367"/>
      <c r="M19" s="373"/>
      <c r="N19" s="352"/>
      <c r="O19" s="367"/>
      <c r="P19" s="373"/>
      <c r="Q19" s="352"/>
      <c r="R19" s="352"/>
      <c r="S19" s="352"/>
      <c r="T19" s="35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7</v>
      </c>
      <c r="AZ19" s="377"/>
      <c r="BA19" s="378"/>
      <c r="BB19" s="383"/>
      <c r="BC19" s="384"/>
      <c r="BD19" s="351"/>
      <c r="BE19" s="352"/>
      <c r="BF19" s="352"/>
      <c r="BG19" s="352"/>
      <c r="BH19" s="353"/>
    </row>
    <row r="20" spans="2:60" ht="20.25" customHeight="1" thickBot="1" x14ac:dyDescent="0.45">
      <c r="B20" s="365"/>
      <c r="C20" s="354"/>
      <c r="D20" s="355"/>
      <c r="E20" s="368"/>
      <c r="F20" s="241"/>
      <c r="G20" s="188"/>
      <c r="H20" s="371"/>
      <c r="I20" s="374"/>
      <c r="J20" s="355"/>
      <c r="K20" s="355"/>
      <c r="L20" s="368"/>
      <c r="M20" s="374"/>
      <c r="N20" s="355"/>
      <c r="O20" s="368"/>
      <c r="P20" s="374"/>
      <c r="Q20" s="355"/>
      <c r="R20" s="355"/>
      <c r="S20" s="355"/>
      <c r="T20" s="35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土</v>
      </c>
      <c r="AZ20" s="379"/>
      <c r="BA20" s="380"/>
      <c r="BB20" s="385"/>
      <c r="BC20" s="386"/>
      <c r="BD20" s="354"/>
      <c r="BE20" s="355"/>
      <c r="BF20" s="355"/>
      <c r="BG20" s="355"/>
      <c r="BH20" s="356"/>
    </row>
    <row r="21" spans="2:60" ht="20.25" customHeight="1" x14ac:dyDescent="0.4">
      <c r="B21" s="122"/>
      <c r="C21" s="337" t="s">
        <v>76</v>
      </c>
      <c r="D21" s="338"/>
      <c r="E21" s="339"/>
      <c r="F21" s="237"/>
      <c r="G21" s="238"/>
      <c r="H21" s="340"/>
      <c r="I21" s="341"/>
      <c r="J21" s="342"/>
      <c r="K21" s="342"/>
      <c r="L21" s="343"/>
      <c r="M21" s="344"/>
      <c r="N21" s="345"/>
      <c r="O21" s="346"/>
      <c r="P21" s="51" t="s">
        <v>18</v>
      </c>
      <c r="Q21" s="22"/>
      <c r="R21" s="22"/>
      <c r="S21" s="20"/>
      <c r="T21" s="52"/>
      <c r="U21" s="194"/>
      <c r="V21" s="194"/>
      <c r="W21" s="194"/>
      <c r="X21" s="194"/>
      <c r="Y21" s="194"/>
      <c r="Z21" s="194"/>
      <c r="AA21" s="195"/>
      <c r="AB21" s="196"/>
      <c r="AC21" s="194"/>
      <c r="AD21" s="194"/>
      <c r="AE21" s="194"/>
      <c r="AF21" s="194"/>
      <c r="AG21" s="194"/>
      <c r="AH21" s="195"/>
      <c r="AI21" s="196"/>
      <c r="AJ21" s="194"/>
      <c r="AK21" s="194"/>
      <c r="AL21" s="194"/>
      <c r="AM21" s="194"/>
      <c r="AN21" s="194"/>
      <c r="AO21" s="195"/>
      <c r="AP21" s="196"/>
      <c r="AQ21" s="194"/>
      <c r="AR21" s="194"/>
      <c r="AS21" s="194"/>
      <c r="AT21" s="194"/>
      <c r="AU21" s="194"/>
      <c r="AV21" s="195"/>
      <c r="AW21" s="196"/>
      <c r="AX21" s="194"/>
      <c r="AY21" s="194"/>
      <c r="AZ21" s="347"/>
      <c r="BA21" s="335"/>
      <c r="BB21" s="334"/>
      <c r="BC21" s="335"/>
      <c r="BD21" s="331"/>
      <c r="BE21" s="332"/>
      <c r="BF21" s="332"/>
      <c r="BG21" s="332"/>
      <c r="BH21" s="333"/>
    </row>
    <row r="22" spans="2:60" ht="20.25" customHeight="1" x14ac:dyDescent="0.4">
      <c r="B22" s="125">
        <v>1</v>
      </c>
      <c r="C22" s="293"/>
      <c r="D22" s="294"/>
      <c r="E22" s="295"/>
      <c r="F22" s="234" t="str">
        <f>C21</f>
        <v>管理者</v>
      </c>
      <c r="G22" s="230"/>
      <c r="H22" s="300"/>
      <c r="I22" s="305"/>
      <c r="J22" s="306"/>
      <c r="K22" s="306"/>
      <c r="L22" s="307"/>
      <c r="M22" s="314"/>
      <c r="N22" s="315"/>
      <c r="O22" s="316"/>
      <c r="P22" s="23" t="s">
        <v>72</v>
      </c>
      <c r="Q22" s="24"/>
      <c r="R22" s="24"/>
      <c r="S22" s="19"/>
      <c r="T22" s="53"/>
      <c r="U22" s="197" t="str">
        <f>IF(U21="","",VLOOKUP(U21,'シフト記号表（勤務時間帯）'!$D$6:$X$47,21,FALSE))</f>
        <v/>
      </c>
      <c r="V22" s="198" t="str">
        <f>IF(V21="","",VLOOKUP(V21,'シフト記号表（勤務時間帯）'!$D$6:$X$47,21,FALSE))</f>
        <v/>
      </c>
      <c r="W22" s="198" t="str">
        <f>IF(W21="","",VLOOKUP(W21,'シフト記号表（勤務時間帯）'!$D$6:$X$47,21,FALSE))</f>
        <v/>
      </c>
      <c r="X22" s="198" t="str">
        <f>IF(X21="","",VLOOKUP(X21,'シフト記号表（勤務時間帯）'!$D$6:$X$47,21,FALSE))</f>
        <v/>
      </c>
      <c r="Y22" s="198" t="str">
        <f>IF(Y21="","",VLOOKUP(Y21,'シフト記号表（勤務時間帯）'!$D$6:$X$47,21,FALSE))</f>
        <v/>
      </c>
      <c r="Z22" s="198" t="str">
        <f>IF(Z21="","",VLOOKUP(Z21,'シフト記号表（勤務時間帯）'!$D$6:$X$47,21,FALSE))</f>
        <v/>
      </c>
      <c r="AA22" s="199" t="str">
        <f>IF(AA21="","",VLOOKUP(AA21,'シフト記号表（勤務時間帯）'!$D$6:$X$47,21,FALSE))</f>
        <v/>
      </c>
      <c r="AB22" s="197" t="str">
        <f>IF(AB21="","",VLOOKUP(AB21,'シフト記号表（勤務時間帯）'!$D$6:$X$47,21,FALSE))</f>
        <v/>
      </c>
      <c r="AC22" s="198" t="str">
        <f>IF(AC21="","",VLOOKUP(AC21,'シフト記号表（勤務時間帯）'!$D$6:$X$47,21,FALSE))</f>
        <v/>
      </c>
      <c r="AD22" s="198" t="str">
        <f>IF(AD21="","",VLOOKUP(AD21,'シフト記号表（勤務時間帯）'!$D$6:$X$47,21,FALSE))</f>
        <v/>
      </c>
      <c r="AE22" s="198" t="str">
        <f>IF(AE21="","",VLOOKUP(AE21,'シフト記号表（勤務時間帯）'!$D$6:$X$47,21,FALSE))</f>
        <v/>
      </c>
      <c r="AF22" s="198" t="str">
        <f>IF(AF21="","",VLOOKUP(AF21,'シフト記号表（勤務時間帯）'!$D$6:$X$47,21,FALSE))</f>
        <v/>
      </c>
      <c r="AG22" s="198" t="str">
        <f>IF(AG21="","",VLOOKUP(AG21,'シフト記号表（勤務時間帯）'!$D$6:$X$47,21,FALSE))</f>
        <v/>
      </c>
      <c r="AH22" s="199" t="str">
        <f>IF(AH21="","",VLOOKUP(AH21,'シフト記号表（勤務時間帯）'!$D$6:$X$47,21,FALSE))</f>
        <v/>
      </c>
      <c r="AI22" s="197" t="str">
        <f>IF(AI21="","",VLOOKUP(AI21,'シフト記号表（勤務時間帯）'!$D$6:$X$47,21,FALSE))</f>
        <v/>
      </c>
      <c r="AJ22" s="198" t="str">
        <f>IF(AJ21="","",VLOOKUP(AJ21,'シフト記号表（勤務時間帯）'!$D$6:$X$47,21,FALSE))</f>
        <v/>
      </c>
      <c r="AK22" s="198" t="str">
        <f>IF(AK21="","",VLOOKUP(AK21,'シフト記号表（勤務時間帯）'!$D$6:$X$47,21,FALSE))</f>
        <v/>
      </c>
      <c r="AL22" s="198" t="str">
        <f>IF(AL21="","",VLOOKUP(AL21,'シフト記号表（勤務時間帯）'!$D$6:$X$47,21,FALSE))</f>
        <v/>
      </c>
      <c r="AM22" s="198" t="str">
        <f>IF(AM21="","",VLOOKUP(AM21,'シフト記号表（勤務時間帯）'!$D$6:$X$47,21,FALSE))</f>
        <v/>
      </c>
      <c r="AN22" s="198" t="str">
        <f>IF(AN21="","",VLOOKUP(AN21,'シフト記号表（勤務時間帯）'!$D$6:$X$47,21,FALSE))</f>
        <v/>
      </c>
      <c r="AO22" s="199" t="str">
        <f>IF(AO21="","",VLOOKUP(AO21,'シフト記号表（勤務時間帯）'!$D$6:$X$47,21,FALSE))</f>
        <v/>
      </c>
      <c r="AP22" s="197" t="str">
        <f>IF(AP21="","",VLOOKUP(AP21,'シフト記号表（勤務時間帯）'!$D$6:$X$47,21,FALSE))</f>
        <v/>
      </c>
      <c r="AQ22" s="198" t="str">
        <f>IF(AQ21="","",VLOOKUP(AQ21,'シフト記号表（勤務時間帯）'!$D$6:$X$47,21,FALSE))</f>
        <v/>
      </c>
      <c r="AR22" s="198" t="str">
        <f>IF(AR21="","",VLOOKUP(AR21,'シフト記号表（勤務時間帯）'!$D$6:$X$47,21,FALSE))</f>
        <v/>
      </c>
      <c r="AS22" s="198" t="str">
        <f>IF(AS21="","",VLOOKUP(AS21,'シフト記号表（勤務時間帯）'!$D$6:$X$47,21,FALSE))</f>
        <v/>
      </c>
      <c r="AT22" s="198" t="str">
        <f>IF(AT21="","",VLOOKUP(AT21,'シフト記号表（勤務時間帯）'!$D$6:$X$47,21,FALSE))</f>
        <v/>
      </c>
      <c r="AU22" s="198" t="str">
        <f>IF(AU21="","",VLOOKUP(AU21,'シフト記号表（勤務時間帯）'!$D$6:$X$47,21,FALSE))</f>
        <v/>
      </c>
      <c r="AV22" s="199" t="str">
        <f>IF(AV21="","",VLOOKUP(AV21,'シフト記号表（勤務時間帯）'!$D$6:$X$47,21,FALSE))</f>
        <v/>
      </c>
      <c r="AW22" s="197" t="str">
        <f>IF(AW21="","",VLOOKUP(AW21,'シフト記号表（勤務時間帯）'!$D$6:$X$47,21,FALSE))</f>
        <v/>
      </c>
      <c r="AX22" s="198" t="str">
        <f>IF(AX21="","",VLOOKUP(AX21,'シフト記号表（勤務時間帯）'!$D$6:$X$47,21,FALSE))</f>
        <v/>
      </c>
      <c r="AY22" s="198" t="str">
        <f>IF(AY21="","",VLOOKUP(AY21,'シフト記号表（勤務時間帯）'!$D$6:$X$47,21,FALSE))</f>
        <v/>
      </c>
      <c r="AZ22" s="281">
        <f>IF($BC$3="４週",SUM(U22:AV22),IF($BC$3="暦月",SUM(U22:AY22),""))</f>
        <v>0</v>
      </c>
      <c r="BA22" s="282"/>
      <c r="BB22" s="283">
        <f>IF($BC$3="４週",AZ22/4,IF($BC$3="暦月",(AZ22/($BC$8/7)),""))</f>
        <v>0</v>
      </c>
      <c r="BC22" s="282"/>
      <c r="BD22" s="278"/>
      <c r="BE22" s="279"/>
      <c r="BF22" s="279"/>
      <c r="BG22" s="279"/>
      <c r="BH22" s="280"/>
    </row>
    <row r="23" spans="2:60" ht="20.25" customHeight="1" x14ac:dyDescent="0.4">
      <c r="B23" s="127"/>
      <c r="C23" s="321"/>
      <c r="D23" s="322"/>
      <c r="E23" s="323"/>
      <c r="F23" s="235"/>
      <c r="G23" s="231" t="str">
        <f>C21</f>
        <v>管理者</v>
      </c>
      <c r="H23" s="324"/>
      <c r="I23" s="325"/>
      <c r="J23" s="326"/>
      <c r="K23" s="326"/>
      <c r="L23" s="327"/>
      <c r="M23" s="328"/>
      <c r="N23" s="329"/>
      <c r="O23" s="330"/>
      <c r="P23" s="25" t="s">
        <v>73</v>
      </c>
      <c r="Q23" s="26"/>
      <c r="R23" s="26"/>
      <c r="S23" s="17"/>
      <c r="T23" s="54"/>
      <c r="U23" s="200" t="str">
        <f>IF(U21="","",VLOOKUP(U21,'シフト記号表（勤務時間帯）'!$D$6:$Z$47,23,FALSE))</f>
        <v/>
      </c>
      <c r="V23" s="201" t="str">
        <f>IF(V21="","",VLOOKUP(V21,'シフト記号表（勤務時間帯）'!$D$6:$Z$47,23,FALSE))</f>
        <v/>
      </c>
      <c r="W23" s="201" t="str">
        <f>IF(W21="","",VLOOKUP(W21,'シフト記号表（勤務時間帯）'!$D$6:$Z$47,23,FALSE))</f>
        <v/>
      </c>
      <c r="X23" s="201" t="str">
        <f>IF(X21="","",VLOOKUP(X21,'シフト記号表（勤務時間帯）'!$D$6:$Z$47,23,FALSE))</f>
        <v/>
      </c>
      <c r="Y23" s="201" t="str">
        <f>IF(Y21="","",VLOOKUP(Y21,'シフト記号表（勤務時間帯）'!$D$6:$Z$47,23,FALSE))</f>
        <v/>
      </c>
      <c r="Z23" s="201" t="str">
        <f>IF(Z21="","",VLOOKUP(Z21,'シフト記号表（勤務時間帯）'!$D$6:$Z$47,23,FALSE))</f>
        <v/>
      </c>
      <c r="AA23" s="202" t="str">
        <f>IF(AA21="","",VLOOKUP(AA21,'シフト記号表（勤務時間帯）'!$D$6:$Z$47,23,FALSE))</f>
        <v/>
      </c>
      <c r="AB23" s="200" t="str">
        <f>IF(AB21="","",VLOOKUP(AB21,'シフト記号表（勤務時間帯）'!$D$6:$Z$47,23,FALSE))</f>
        <v/>
      </c>
      <c r="AC23" s="201" t="str">
        <f>IF(AC21="","",VLOOKUP(AC21,'シフト記号表（勤務時間帯）'!$D$6:$Z$47,23,FALSE))</f>
        <v/>
      </c>
      <c r="AD23" s="201" t="str">
        <f>IF(AD21="","",VLOOKUP(AD21,'シフト記号表（勤務時間帯）'!$D$6:$Z$47,23,FALSE))</f>
        <v/>
      </c>
      <c r="AE23" s="201" t="str">
        <f>IF(AE21="","",VLOOKUP(AE21,'シフト記号表（勤務時間帯）'!$D$6:$Z$47,23,FALSE))</f>
        <v/>
      </c>
      <c r="AF23" s="201" t="str">
        <f>IF(AF21="","",VLOOKUP(AF21,'シフト記号表（勤務時間帯）'!$D$6:$Z$47,23,FALSE))</f>
        <v/>
      </c>
      <c r="AG23" s="201" t="str">
        <f>IF(AG21="","",VLOOKUP(AG21,'シフト記号表（勤務時間帯）'!$D$6:$Z$47,23,FALSE))</f>
        <v/>
      </c>
      <c r="AH23" s="202" t="str">
        <f>IF(AH21="","",VLOOKUP(AH21,'シフト記号表（勤務時間帯）'!$D$6:$Z$47,23,FALSE))</f>
        <v/>
      </c>
      <c r="AI23" s="200" t="str">
        <f>IF(AI21="","",VLOOKUP(AI21,'シフト記号表（勤務時間帯）'!$D$6:$Z$47,23,FALSE))</f>
        <v/>
      </c>
      <c r="AJ23" s="201" t="str">
        <f>IF(AJ21="","",VLOOKUP(AJ21,'シフト記号表（勤務時間帯）'!$D$6:$Z$47,23,FALSE))</f>
        <v/>
      </c>
      <c r="AK23" s="201" t="str">
        <f>IF(AK21="","",VLOOKUP(AK21,'シフト記号表（勤務時間帯）'!$D$6:$Z$47,23,FALSE))</f>
        <v/>
      </c>
      <c r="AL23" s="201" t="str">
        <f>IF(AL21="","",VLOOKUP(AL21,'シフト記号表（勤務時間帯）'!$D$6:$Z$47,23,FALSE))</f>
        <v/>
      </c>
      <c r="AM23" s="201" t="str">
        <f>IF(AM21="","",VLOOKUP(AM21,'シフト記号表（勤務時間帯）'!$D$6:$Z$47,23,FALSE))</f>
        <v/>
      </c>
      <c r="AN23" s="201" t="str">
        <f>IF(AN21="","",VLOOKUP(AN21,'シフト記号表（勤務時間帯）'!$D$6:$Z$47,23,FALSE))</f>
        <v/>
      </c>
      <c r="AO23" s="202" t="str">
        <f>IF(AO21="","",VLOOKUP(AO21,'シフト記号表（勤務時間帯）'!$D$6:$Z$47,23,FALSE))</f>
        <v/>
      </c>
      <c r="AP23" s="200" t="str">
        <f>IF(AP21="","",VLOOKUP(AP21,'シフト記号表（勤務時間帯）'!$D$6:$Z$47,23,FALSE))</f>
        <v/>
      </c>
      <c r="AQ23" s="201" t="str">
        <f>IF(AQ21="","",VLOOKUP(AQ21,'シフト記号表（勤務時間帯）'!$D$6:$Z$47,23,FALSE))</f>
        <v/>
      </c>
      <c r="AR23" s="201" t="str">
        <f>IF(AR21="","",VLOOKUP(AR21,'シフト記号表（勤務時間帯）'!$D$6:$Z$47,23,FALSE))</f>
        <v/>
      </c>
      <c r="AS23" s="201" t="str">
        <f>IF(AS21="","",VLOOKUP(AS21,'シフト記号表（勤務時間帯）'!$D$6:$Z$47,23,FALSE))</f>
        <v/>
      </c>
      <c r="AT23" s="201" t="str">
        <f>IF(AT21="","",VLOOKUP(AT21,'シフト記号表（勤務時間帯）'!$D$6:$Z$47,23,FALSE))</f>
        <v/>
      </c>
      <c r="AU23" s="201" t="str">
        <f>IF(AU21="","",VLOOKUP(AU21,'シフト記号表（勤務時間帯）'!$D$6:$Z$47,23,FALSE))</f>
        <v/>
      </c>
      <c r="AV23" s="202" t="str">
        <f>IF(AV21="","",VLOOKUP(AV21,'シフト記号表（勤務時間帯）'!$D$6:$Z$47,23,FALSE))</f>
        <v/>
      </c>
      <c r="AW23" s="200" t="str">
        <f>IF(AW21="","",VLOOKUP(AW21,'シフト記号表（勤務時間帯）'!$D$6:$Z$47,23,FALSE))</f>
        <v/>
      </c>
      <c r="AX23" s="201" t="str">
        <f>IF(AX21="","",VLOOKUP(AX21,'シフト記号表（勤務時間帯）'!$D$6:$Z$47,23,FALSE))</f>
        <v/>
      </c>
      <c r="AY23" s="201" t="str">
        <f>IF(AY21="","",VLOOKUP(AY21,'シフト記号表（勤務時間帯）'!$D$6:$Z$47,23,FALSE))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t="s">
        <v>82</v>
      </c>
      <c r="D24" s="291"/>
      <c r="E24" s="292"/>
      <c r="F24" s="233"/>
      <c r="G24" s="229"/>
      <c r="H24" s="336"/>
      <c r="I24" s="302"/>
      <c r="J24" s="303"/>
      <c r="K24" s="303"/>
      <c r="L24" s="304"/>
      <c r="M24" s="311"/>
      <c r="N24" s="312"/>
      <c r="O24" s="313"/>
      <c r="P24" s="21" t="s">
        <v>18</v>
      </c>
      <c r="Q24" s="27"/>
      <c r="R24" s="27"/>
      <c r="S24" s="15"/>
      <c r="T24" s="55"/>
      <c r="U24" s="203"/>
      <c r="V24" s="204"/>
      <c r="W24" s="204"/>
      <c r="X24" s="204"/>
      <c r="Y24" s="204"/>
      <c r="Z24" s="204"/>
      <c r="AA24" s="205"/>
      <c r="AB24" s="203"/>
      <c r="AC24" s="204"/>
      <c r="AD24" s="204"/>
      <c r="AE24" s="204"/>
      <c r="AF24" s="204"/>
      <c r="AG24" s="204"/>
      <c r="AH24" s="205"/>
      <c r="AI24" s="203"/>
      <c r="AJ24" s="204"/>
      <c r="AK24" s="204"/>
      <c r="AL24" s="204"/>
      <c r="AM24" s="204"/>
      <c r="AN24" s="204"/>
      <c r="AO24" s="205"/>
      <c r="AP24" s="203"/>
      <c r="AQ24" s="204"/>
      <c r="AR24" s="204"/>
      <c r="AS24" s="204"/>
      <c r="AT24" s="204"/>
      <c r="AU24" s="204"/>
      <c r="AV24" s="205"/>
      <c r="AW24" s="203"/>
      <c r="AX24" s="204"/>
      <c r="AY24" s="204"/>
      <c r="AZ24" s="320"/>
      <c r="BA24" s="274"/>
      <c r="BB24" s="273"/>
      <c r="BC24" s="274"/>
      <c r="BD24" s="275"/>
      <c r="BE24" s="276"/>
      <c r="BF24" s="276"/>
      <c r="BG24" s="276"/>
      <c r="BH24" s="277"/>
    </row>
    <row r="25" spans="2:60" ht="20.25" customHeight="1" x14ac:dyDescent="0.4">
      <c r="B25" s="125">
        <f>B22+1</f>
        <v>2</v>
      </c>
      <c r="C25" s="293"/>
      <c r="D25" s="294"/>
      <c r="E25" s="295"/>
      <c r="F25" s="234" t="str">
        <f>C24</f>
        <v>計画作成担当者</v>
      </c>
      <c r="G25" s="230"/>
      <c r="H25" s="300"/>
      <c r="I25" s="305"/>
      <c r="J25" s="306"/>
      <c r="K25" s="306"/>
      <c r="L25" s="307"/>
      <c r="M25" s="314"/>
      <c r="N25" s="315"/>
      <c r="O25" s="316"/>
      <c r="P25" s="23" t="s">
        <v>72</v>
      </c>
      <c r="Q25" s="24"/>
      <c r="R25" s="24"/>
      <c r="S25" s="19"/>
      <c r="T25" s="53"/>
      <c r="U25" s="197" t="str">
        <f>IF(U24="","",VLOOKUP(U24,'シフト記号表（勤務時間帯）'!$D$6:$X$47,21,FALSE))</f>
        <v/>
      </c>
      <c r="V25" s="198" t="str">
        <f>IF(V24="","",VLOOKUP(V24,'シフト記号表（勤務時間帯）'!$D$6:$X$47,21,FALSE))</f>
        <v/>
      </c>
      <c r="W25" s="198" t="str">
        <f>IF(W24="","",VLOOKUP(W24,'シフト記号表（勤務時間帯）'!$D$6:$X$47,21,FALSE))</f>
        <v/>
      </c>
      <c r="X25" s="198" t="str">
        <f>IF(X24="","",VLOOKUP(X24,'シフト記号表（勤務時間帯）'!$D$6:$X$47,21,FALSE))</f>
        <v/>
      </c>
      <c r="Y25" s="198" t="str">
        <f>IF(Y24="","",VLOOKUP(Y24,'シフト記号表（勤務時間帯）'!$D$6:$X$47,21,FALSE))</f>
        <v/>
      </c>
      <c r="Z25" s="198" t="str">
        <f>IF(Z24="","",VLOOKUP(Z24,'シフト記号表（勤務時間帯）'!$D$6:$X$47,21,FALSE))</f>
        <v/>
      </c>
      <c r="AA25" s="199" t="str">
        <f>IF(AA24="","",VLOOKUP(AA24,'シフト記号表（勤務時間帯）'!$D$6:$X$47,21,FALSE))</f>
        <v/>
      </c>
      <c r="AB25" s="197" t="str">
        <f>IF(AB24="","",VLOOKUP(AB24,'シフト記号表（勤務時間帯）'!$D$6:$X$47,21,FALSE))</f>
        <v/>
      </c>
      <c r="AC25" s="198" t="str">
        <f>IF(AC24="","",VLOOKUP(AC24,'シフト記号表（勤務時間帯）'!$D$6:$X$47,21,FALSE))</f>
        <v/>
      </c>
      <c r="AD25" s="198" t="str">
        <f>IF(AD24="","",VLOOKUP(AD24,'シフト記号表（勤務時間帯）'!$D$6:$X$47,21,FALSE))</f>
        <v/>
      </c>
      <c r="AE25" s="198" t="str">
        <f>IF(AE24="","",VLOOKUP(AE24,'シフト記号表（勤務時間帯）'!$D$6:$X$47,21,FALSE))</f>
        <v/>
      </c>
      <c r="AF25" s="198" t="str">
        <f>IF(AF24="","",VLOOKUP(AF24,'シフト記号表（勤務時間帯）'!$D$6:$X$47,21,FALSE))</f>
        <v/>
      </c>
      <c r="AG25" s="198" t="str">
        <f>IF(AG24="","",VLOOKUP(AG24,'シフト記号表（勤務時間帯）'!$D$6:$X$47,21,FALSE))</f>
        <v/>
      </c>
      <c r="AH25" s="199" t="str">
        <f>IF(AH24="","",VLOOKUP(AH24,'シフト記号表（勤務時間帯）'!$D$6:$X$47,21,FALSE))</f>
        <v/>
      </c>
      <c r="AI25" s="197" t="str">
        <f>IF(AI24="","",VLOOKUP(AI24,'シフト記号表（勤務時間帯）'!$D$6:$X$47,21,FALSE))</f>
        <v/>
      </c>
      <c r="AJ25" s="198" t="str">
        <f>IF(AJ24="","",VLOOKUP(AJ24,'シフト記号表（勤務時間帯）'!$D$6:$X$47,21,FALSE))</f>
        <v/>
      </c>
      <c r="AK25" s="198" t="str">
        <f>IF(AK24="","",VLOOKUP(AK24,'シフト記号表（勤務時間帯）'!$D$6:$X$47,21,FALSE))</f>
        <v/>
      </c>
      <c r="AL25" s="198" t="str">
        <f>IF(AL24="","",VLOOKUP(AL24,'シフト記号表（勤務時間帯）'!$D$6:$X$47,21,FALSE))</f>
        <v/>
      </c>
      <c r="AM25" s="198" t="str">
        <f>IF(AM24="","",VLOOKUP(AM24,'シフト記号表（勤務時間帯）'!$D$6:$X$47,21,FALSE))</f>
        <v/>
      </c>
      <c r="AN25" s="198" t="str">
        <f>IF(AN24="","",VLOOKUP(AN24,'シフト記号表（勤務時間帯）'!$D$6:$X$47,21,FALSE))</f>
        <v/>
      </c>
      <c r="AO25" s="199" t="str">
        <f>IF(AO24="","",VLOOKUP(AO24,'シフト記号表（勤務時間帯）'!$D$6:$X$47,21,FALSE))</f>
        <v/>
      </c>
      <c r="AP25" s="197" t="str">
        <f>IF(AP24="","",VLOOKUP(AP24,'シフト記号表（勤務時間帯）'!$D$6:$X$47,21,FALSE))</f>
        <v/>
      </c>
      <c r="AQ25" s="198" t="str">
        <f>IF(AQ24="","",VLOOKUP(AQ24,'シフト記号表（勤務時間帯）'!$D$6:$X$47,21,FALSE))</f>
        <v/>
      </c>
      <c r="AR25" s="198" t="str">
        <f>IF(AR24="","",VLOOKUP(AR24,'シフト記号表（勤務時間帯）'!$D$6:$X$47,21,FALSE))</f>
        <v/>
      </c>
      <c r="AS25" s="198" t="str">
        <f>IF(AS24="","",VLOOKUP(AS24,'シフト記号表（勤務時間帯）'!$D$6:$X$47,21,FALSE))</f>
        <v/>
      </c>
      <c r="AT25" s="198" t="str">
        <f>IF(AT24="","",VLOOKUP(AT24,'シフト記号表（勤務時間帯）'!$D$6:$X$47,21,FALSE))</f>
        <v/>
      </c>
      <c r="AU25" s="198" t="str">
        <f>IF(AU24="","",VLOOKUP(AU24,'シフト記号表（勤務時間帯）'!$D$6:$X$47,21,FALSE))</f>
        <v/>
      </c>
      <c r="AV25" s="199" t="str">
        <f>IF(AV24="","",VLOOKUP(AV24,'シフト記号表（勤務時間帯）'!$D$6:$X$47,21,FALSE))</f>
        <v/>
      </c>
      <c r="AW25" s="197" t="str">
        <f>IF(AW24="","",VLOOKUP(AW24,'シフト記号表（勤務時間帯）'!$D$6:$X$47,21,FALSE))</f>
        <v/>
      </c>
      <c r="AX25" s="198" t="str">
        <f>IF(AX24="","",VLOOKUP(AX24,'シフト記号表（勤務時間帯）'!$D$6:$X$47,21,FALSE))</f>
        <v/>
      </c>
      <c r="AY25" s="198" t="str">
        <f>IF(AY24="","",VLOOKUP(AY24,'シフト記号表（勤務時間帯）'!$D$6:$X$47,21,FALSE))</f>
        <v/>
      </c>
      <c r="AZ25" s="281">
        <f>IF($BC$3="４週",SUM(U25:AV25),IF($BC$3="暦月",SUM(U25:AY25),""))</f>
        <v>0</v>
      </c>
      <c r="BA25" s="282"/>
      <c r="BB25" s="283">
        <f>IF($BC$3="４週",AZ25/4,IF($BC$3="暦月",(AZ25/($BC$8/7)),""))</f>
        <v>0</v>
      </c>
      <c r="BC25" s="282"/>
      <c r="BD25" s="278"/>
      <c r="BE25" s="279"/>
      <c r="BF25" s="279"/>
      <c r="BG25" s="279"/>
      <c r="BH25" s="280"/>
    </row>
    <row r="26" spans="2:60" ht="20.25" customHeight="1" x14ac:dyDescent="0.4">
      <c r="B26" s="127"/>
      <c r="C26" s="321"/>
      <c r="D26" s="322"/>
      <c r="E26" s="323"/>
      <c r="F26" s="235"/>
      <c r="G26" s="231" t="str">
        <f>C24</f>
        <v>計画作成担当者</v>
      </c>
      <c r="H26" s="324"/>
      <c r="I26" s="325"/>
      <c r="J26" s="326"/>
      <c r="K26" s="326"/>
      <c r="L26" s="327"/>
      <c r="M26" s="328"/>
      <c r="N26" s="329"/>
      <c r="O26" s="330"/>
      <c r="P26" s="25" t="s">
        <v>73</v>
      </c>
      <c r="Q26" s="26"/>
      <c r="R26" s="26"/>
      <c r="S26" s="17"/>
      <c r="T26" s="54"/>
      <c r="U26" s="200" t="str">
        <f>IF(U24="","",VLOOKUP(U24,'シフト記号表（勤務時間帯）'!$D$6:$Z$47,23,FALSE))</f>
        <v/>
      </c>
      <c r="V26" s="201" t="str">
        <f>IF(V24="","",VLOOKUP(V24,'シフト記号表（勤務時間帯）'!$D$6:$Z$47,23,FALSE))</f>
        <v/>
      </c>
      <c r="W26" s="201" t="str">
        <f>IF(W24="","",VLOOKUP(W24,'シフト記号表（勤務時間帯）'!$D$6:$Z$47,23,FALSE))</f>
        <v/>
      </c>
      <c r="X26" s="201" t="str">
        <f>IF(X24="","",VLOOKUP(X24,'シフト記号表（勤務時間帯）'!$D$6:$Z$47,23,FALSE))</f>
        <v/>
      </c>
      <c r="Y26" s="201" t="str">
        <f>IF(Y24="","",VLOOKUP(Y24,'シフト記号表（勤務時間帯）'!$D$6:$Z$47,23,FALSE))</f>
        <v/>
      </c>
      <c r="Z26" s="201" t="str">
        <f>IF(Z24="","",VLOOKUP(Z24,'シフト記号表（勤務時間帯）'!$D$6:$Z$47,23,FALSE))</f>
        <v/>
      </c>
      <c r="AA26" s="202" t="str">
        <f>IF(AA24="","",VLOOKUP(AA24,'シフト記号表（勤務時間帯）'!$D$6:$Z$47,23,FALSE))</f>
        <v/>
      </c>
      <c r="AB26" s="200" t="str">
        <f>IF(AB24="","",VLOOKUP(AB24,'シフト記号表（勤務時間帯）'!$D$6:$Z$47,23,FALSE))</f>
        <v/>
      </c>
      <c r="AC26" s="201" t="str">
        <f>IF(AC24="","",VLOOKUP(AC24,'シフト記号表（勤務時間帯）'!$D$6:$Z$47,23,FALSE))</f>
        <v/>
      </c>
      <c r="AD26" s="201" t="str">
        <f>IF(AD24="","",VLOOKUP(AD24,'シフト記号表（勤務時間帯）'!$D$6:$Z$47,23,FALSE))</f>
        <v/>
      </c>
      <c r="AE26" s="201" t="str">
        <f>IF(AE24="","",VLOOKUP(AE24,'シフト記号表（勤務時間帯）'!$D$6:$Z$47,23,FALSE))</f>
        <v/>
      </c>
      <c r="AF26" s="201" t="str">
        <f>IF(AF24="","",VLOOKUP(AF24,'シフト記号表（勤務時間帯）'!$D$6:$Z$47,23,FALSE))</f>
        <v/>
      </c>
      <c r="AG26" s="201" t="str">
        <f>IF(AG24="","",VLOOKUP(AG24,'シフト記号表（勤務時間帯）'!$D$6:$Z$47,23,FALSE))</f>
        <v/>
      </c>
      <c r="AH26" s="202" t="str">
        <f>IF(AH24="","",VLOOKUP(AH24,'シフト記号表（勤務時間帯）'!$D$6:$Z$47,23,FALSE))</f>
        <v/>
      </c>
      <c r="AI26" s="200" t="str">
        <f>IF(AI24="","",VLOOKUP(AI24,'シフト記号表（勤務時間帯）'!$D$6:$Z$47,23,FALSE))</f>
        <v/>
      </c>
      <c r="AJ26" s="201" t="str">
        <f>IF(AJ24="","",VLOOKUP(AJ24,'シフト記号表（勤務時間帯）'!$D$6:$Z$47,23,FALSE))</f>
        <v/>
      </c>
      <c r="AK26" s="201" t="str">
        <f>IF(AK24="","",VLOOKUP(AK24,'シフト記号表（勤務時間帯）'!$D$6:$Z$47,23,FALSE))</f>
        <v/>
      </c>
      <c r="AL26" s="201" t="str">
        <f>IF(AL24="","",VLOOKUP(AL24,'シフト記号表（勤務時間帯）'!$D$6:$Z$47,23,FALSE))</f>
        <v/>
      </c>
      <c r="AM26" s="201" t="str">
        <f>IF(AM24="","",VLOOKUP(AM24,'シフト記号表（勤務時間帯）'!$D$6:$Z$47,23,FALSE))</f>
        <v/>
      </c>
      <c r="AN26" s="201" t="str">
        <f>IF(AN24="","",VLOOKUP(AN24,'シフト記号表（勤務時間帯）'!$D$6:$Z$47,23,FALSE))</f>
        <v/>
      </c>
      <c r="AO26" s="202" t="str">
        <f>IF(AO24="","",VLOOKUP(AO24,'シフト記号表（勤務時間帯）'!$D$6:$Z$47,23,FALSE))</f>
        <v/>
      </c>
      <c r="AP26" s="200" t="str">
        <f>IF(AP24="","",VLOOKUP(AP24,'シフト記号表（勤務時間帯）'!$D$6:$Z$47,23,FALSE))</f>
        <v/>
      </c>
      <c r="AQ26" s="201" t="str">
        <f>IF(AQ24="","",VLOOKUP(AQ24,'シフト記号表（勤務時間帯）'!$D$6:$Z$47,23,FALSE))</f>
        <v/>
      </c>
      <c r="AR26" s="201" t="str">
        <f>IF(AR24="","",VLOOKUP(AR24,'シフト記号表（勤務時間帯）'!$D$6:$Z$47,23,FALSE))</f>
        <v/>
      </c>
      <c r="AS26" s="201" t="str">
        <f>IF(AS24="","",VLOOKUP(AS24,'シフト記号表（勤務時間帯）'!$D$6:$Z$47,23,FALSE))</f>
        <v/>
      </c>
      <c r="AT26" s="201" t="str">
        <f>IF(AT24="","",VLOOKUP(AT24,'シフト記号表（勤務時間帯）'!$D$6:$Z$47,23,FALSE))</f>
        <v/>
      </c>
      <c r="AU26" s="201" t="str">
        <f>IF(AU24="","",VLOOKUP(AU24,'シフト記号表（勤務時間帯）'!$D$6:$Z$47,23,FALSE))</f>
        <v/>
      </c>
      <c r="AV26" s="202" t="str">
        <f>IF(AV24="","",VLOOKUP(AV24,'シフト記号表（勤務時間帯）'!$D$6:$Z$47,23,FALSE))</f>
        <v/>
      </c>
      <c r="AW26" s="200" t="str">
        <f>IF(AW24="","",VLOOKUP(AW24,'シフト記号表（勤務時間帯）'!$D$6:$Z$47,23,FALSE))</f>
        <v/>
      </c>
      <c r="AX26" s="201" t="str">
        <f>IF(AX24="","",VLOOKUP(AX24,'シフト記号表（勤務時間帯）'!$D$6:$Z$47,23,FALSE))</f>
        <v/>
      </c>
      <c r="AY26" s="201" t="str">
        <f>IF(AY24="","",VLOOKUP(AY24,'シフト記号表（勤務時間帯）'!$D$6:$Z$47,23,FALSE))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c r="D27" s="291"/>
      <c r="E27" s="292"/>
      <c r="F27" s="234"/>
      <c r="G27" s="230"/>
      <c r="H27" s="299"/>
      <c r="I27" s="302"/>
      <c r="J27" s="303"/>
      <c r="K27" s="303"/>
      <c r="L27" s="304"/>
      <c r="M27" s="311"/>
      <c r="N27" s="312"/>
      <c r="O27" s="313"/>
      <c r="P27" s="21" t="s">
        <v>18</v>
      </c>
      <c r="Q27" s="27"/>
      <c r="R27" s="27"/>
      <c r="S27" s="15"/>
      <c r="T27" s="55"/>
      <c r="U27" s="203"/>
      <c r="V27" s="204"/>
      <c r="W27" s="204"/>
      <c r="X27" s="204"/>
      <c r="Y27" s="204"/>
      <c r="Z27" s="204"/>
      <c r="AA27" s="205"/>
      <c r="AB27" s="203"/>
      <c r="AC27" s="204"/>
      <c r="AD27" s="204"/>
      <c r="AE27" s="204"/>
      <c r="AF27" s="204"/>
      <c r="AG27" s="204"/>
      <c r="AH27" s="205"/>
      <c r="AI27" s="203"/>
      <c r="AJ27" s="204"/>
      <c r="AK27" s="204"/>
      <c r="AL27" s="204"/>
      <c r="AM27" s="204"/>
      <c r="AN27" s="204"/>
      <c r="AO27" s="205"/>
      <c r="AP27" s="203"/>
      <c r="AQ27" s="204"/>
      <c r="AR27" s="204"/>
      <c r="AS27" s="204"/>
      <c r="AT27" s="204"/>
      <c r="AU27" s="204"/>
      <c r="AV27" s="205"/>
      <c r="AW27" s="203"/>
      <c r="AX27" s="204"/>
      <c r="AY27" s="204"/>
      <c r="AZ27" s="320"/>
      <c r="BA27" s="274"/>
      <c r="BB27" s="273"/>
      <c r="BC27" s="274"/>
      <c r="BD27" s="275"/>
      <c r="BE27" s="276"/>
      <c r="BF27" s="276"/>
      <c r="BG27" s="276"/>
      <c r="BH27" s="277"/>
    </row>
    <row r="28" spans="2:60" ht="20.25" customHeight="1" x14ac:dyDescent="0.4">
      <c r="B28" s="125">
        <f>B25+1</f>
        <v>3</v>
      </c>
      <c r="C28" s="293"/>
      <c r="D28" s="294"/>
      <c r="E28" s="295"/>
      <c r="F28" s="234">
        <f>C27</f>
        <v>0</v>
      </c>
      <c r="G28" s="230"/>
      <c r="H28" s="300"/>
      <c r="I28" s="305"/>
      <c r="J28" s="306"/>
      <c r="K28" s="306"/>
      <c r="L28" s="307"/>
      <c r="M28" s="314"/>
      <c r="N28" s="315"/>
      <c r="O28" s="316"/>
      <c r="P28" s="23" t="s">
        <v>72</v>
      </c>
      <c r="Q28" s="24"/>
      <c r="R28" s="24"/>
      <c r="S28" s="19"/>
      <c r="T28" s="53"/>
      <c r="U28" s="197" t="str">
        <f>IF(U27="","",VLOOKUP(U27,'シフト記号表（勤務時間帯）'!$D$6:$X$47,21,FALSE))</f>
        <v/>
      </c>
      <c r="V28" s="198" t="str">
        <f>IF(V27="","",VLOOKUP(V27,'シフト記号表（勤務時間帯）'!$D$6:$X$47,21,FALSE))</f>
        <v/>
      </c>
      <c r="W28" s="198" t="str">
        <f>IF(W27="","",VLOOKUP(W27,'シフト記号表（勤務時間帯）'!$D$6:$X$47,21,FALSE))</f>
        <v/>
      </c>
      <c r="X28" s="198" t="str">
        <f>IF(X27="","",VLOOKUP(X27,'シフト記号表（勤務時間帯）'!$D$6:$X$47,21,FALSE))</f>
        <v/>
      </c>
      <c r="Y28" s="198" t="str">
        <f>IF(Y27="","",VLOOKUP(Y27,'シフト記号表（勤務時間帯）'!$D$6:$X$47,21,FALSE))</f>
        <v/>
      </c>
      <c r="Z28" s="198" t="str">
        <f>IF(Z27="","",VLOOKUP(Z27,'シフト記号表（勤務時間帯）'!$D$6:$X$47,21,FALSE))</f>
        <v/>
      </c>
      <c r="AA28" s="199" t="str">
        <f>IF(AA27="","",VLOOKUP(AA27,'シフト記号表（勤務時間帯）'!$D$6:$X$47,21,FALSE))</f>
        <v/>
      </c>
      <c r="AB28" s="197" t="str">
        <f>IF(AB27="","",VLOOKUP(AB27,'シフト記号表（勤務時間帯）'!$D$6:$X$47,21,FALSE))</f>
        <v/>
      </c>
      <c r="AC28" s="198" t="str">
        <f>IF(AC27="","",VLOOKUP(AC27,'シフト記号表（勤務時間帯）'!$D$6:$X$47,21,FALSE))</f>
        <v/>
      </c>
      <c r="AD28" s="198" t="str">
        <f>IF(AD27="","",VLOOKUP(AD27,'シフト記号表（勤務時間帯）'!$D$6:$X$47,21,FALSE))</f>
        <v/>
      </c>
      <c r="AE28" s="198" t="str">
        <f>IF(AE27="","",VLOOKUP(AE27,'シフト記号表（勤務時間帯）'!$D$6:$X$47,21,FALSE))</f>
        <v/>
      </c>
      <c r="AF28" s="198" t="str">
        <f>IF(AF27="","",VLOOKUP(AF27,'シフト記号表（勤務時間帯）'!$D$6:$X$47,21,FALSE))</f>
        <v/>
      </c>
      <c r="AG28" s="198" t="str">
        <f>IF(AG27="","",VLOOKUP(AG27,'シフト記号表（勤務時間帯）'!$D$6:$X$47,21,FALSE))</f>
        <v/>
      </c>
      <c r="AH28" s="199" t="str">
        <f>IF(AH27="","",VLOOKUP(AH27,'シフト記号表（勤務時間帯）'!$D$6:$X$47,21,FALSE))</f>
        <v/>
      </c>
      <c r="AI28" s="197" t="str">
        <f>IF(AI27="","",VLOOKUP(AI27,'シフト記号表（勤務時間帯）'!$D$6:$X$47,21,FALSE))</f>
        <v/>
      </c>
      <c r="AJ28" s="198" t="str">
        <f>IF(AJ27="","",VLOOKUP(AJ27,'シフト記号表（勤務時間帯）'!$D$6:$X$47,21,FALSE))</f>
        <v/>
      </c>
      <c r="AK28" s="198" t="str">
        <f>IF(AK27="","",VLOOKUP(AK27,'シフト記号表（勤務時間帯）'!$D$6:$X$47,21,FALSE))</f>
        <v/>
      </c>
      <c r="AL28" s="198" t="str">
        <f>IF(AL27="","",VLOOKUP(AL27,'シフト記号表（勤務時間帯）'!$D$6:$X$47,21,FALSE))</f>
        <v/>
      </c>
      <c r="AM28" s="198" t="str">
        <f>IF(AM27="","",VLOOKUP(AM27,'シフト記号表（勤務時間帯）'!$D$6:$X$47,21,FALSE))</f>
        <v/>
      </c>
      <c r="AN28" s="198" t="str">
        <f>IF(AN27="","",VLOOKUP(AN27,'シフト記号表（勤務時間帯）'!$D$6:$X$47,21,FALSE))</f>
        <v/>
      </c>
      <c r="AO28" s="199" t="str">
        <f>IF(AO27="","",VLOOKUP(AO27,'シフト記号表（勤務時間帯）'!$D$6:$X$47,21,FALSE))</f>
        <v/>
      </c>
      <c r="AP28" s="197" t="str">
        <f>IF(AP27="","",VLOOKUP(AP27,'シフト記号表（勤務時間帯）'!$D$6:$X$47,21,FALSE))</f>
        <v/>
      </c>
      <c r="AQ28" s="198" t="str">
        <f>IF(AQ27="","",VLOOKUP(AQ27,'シフト記号表（勤務時間帯）'!$D$6:$X$47,21,FALSE))</f>
        <v/>
      </c>
      <c r="AR28" s="198" t="str">
        <f>IF(AR27="","",VLOOKUP(AR27,'シフト記号表（勤務時間帯）'!$D$6:$X$47,21,FALSE))</f>
        <v/>
      </c>
      <c r="AS28" s="198" t="str">
        <f>IF(AS27="","",VLOOKUP(AS27,'シフト記号表（勤務時間帯）'!$D$6:$X$47,21,FALSE))</f>
        <v/>
      </c>
      <c r="AT28" s="198" t="str">
        <f>IF(AT27="","",VLOOKUP(AT27,'シフト記号表（勤務時間帯）'!$D$6:$X$47,21,FALSE))</f>
        <v/>
      </c>
      <c r="AU28" s="198" t="str">
        <f>IF(AU27="","",VLOOKUP(AU27,'シフト記号表（勤務時間帯）'!$D$6:$X$47,21,FALSE))</f>
        <v/>
      </c>
      <c r="AV28" s="199" t="str">
        <f>IF(AV27="","",VLOOKUP(AV27,'シフト記号表（勤務時間帯）'!$D$6:$X$47,21,FALSE))</f>
        <v/>
      </c>
      <c r="AW28" s="197" t="str">
        <f>IF(AW27="","",VLOOKUP(AW27,'シフト記号表（勤務時間帯）'!$D$6:$X$47,21,FALSE))</f>
        <v/>
      </c>
      <c r="AX28" s="198" t="str">
        <f>IF(AX27="","",VLOOKUP(AX27,'シフト記号表（勤務時間帯）'!$D$6:$X$47,21,FALSE))</f>
        <v/>
      </c>
      <c r="AY28" s="198" t="str">
        <f>IF(AY27="","",VLOOKUP(AY27,'シフト記号表（勤務時間帯）'!$D$6:$X$47,21,FALSE))</f>
        <v/>
      </c>
      <c r="AZ28" s="281">
        <f>IF($BC$3="４週",SUM(U28:AV28),IF($BC$3="暦月",SUM(U28:AY28),""))</f>
        <v>0</v>
      </c>
      <c r="BA28" s="282"/>
      <c r="BB28" s="283">
        <f>IF($BC$3="４週",AZ28/4,IF($BC$3="暦月",(AZ28/($BC$8/7)),""))</f>
        <v>0</v>
      </c>
      <c r="BC28" s="282"/>
      <c r="BD28" s="278"/>
      <c r="BE28" s="279"/>
      <c r="BF28" s="279"/>
      <c r="BG28" s="279"/>
      <c r="BH28" s="280"/>
    </row>
    <row r="29" spans="2:60" ht="20.25" customHeight="1" x14ac:dyDescent="0.4">
      <c r="B29" s="127"/>
      <c r="C29" s="321"/>
      <c r="D29" s="322"/>
      <c r="E29" s="323"/>
      <c r="F29" s="235"/>
      <c r="G29" s="231">
        <f>C27</f>
        <v>0</v>
      </c>
      <c r="H29" s="324"/>
      <c r="I29" s="325"/>
      <c r="J29" s="326"/>
      <c r="K29" s="326"/>
      <c r="L29" s="327"/>
      <c r="M29" s="328"/>
      <c r="N29" s="329"/>
      <c r="O29" s="330"/>
      <c r="P29" s="25" t="s">
        <v>73</v>
      </c>
      <c r="Q29" s="28"/>
      <c r="R29" s="28"/>
      <c r="S29" s="16"/>
      <c r="T29" s="56"/>
      <c r="U29" s="200" t="str">
        <f>IF(U27="","",VLOOKUP(U27,'シフト記号表（勤務時間帯）'!$D$6:$Z$47,23,FALSE))</f>
        <v/>
      </c>
      <c r="V29" s="201" t="str">
        <f>IF(V27="","",VLOOKUP(V27,'シフト記号表（勤務時間帯）'!$D$6:$Z$47,23,FALSE))</f>
        <v/>
      </c>
      <c r="W29" s="201" t="str">
        <f>IF(W27="","",VLOOKUP(W27,'シフト記号表（勤務時間帯）'!$D$6:$Z$47,23,FALSE))</f>
        <v/>
      </c>
      <c r="X29" s="201" t="str">
        <f>IF(X27="","",VLOOKUP(X27,'シフト記号表（勤務時間帯）'!$D$6:$Z$47,23,FALSE))</f>
        <v/>
      </c>
      <c r="Y29" s="201" t="str">
        <f>IF(Y27="","",VLOOKUP(Y27,'シフト記号表（勤務時間帯）'!$D$6:$Z$47,23,FALSE))</f>
        <v/>
      </c>
      <c r="Z29" s="201" t="str">
        <f>IF(Z27="","",VLOOKUP(Z27,'シフト記号表（勤務時間帯）'!$D$6:$Z$47,23,FALSE))</f>
        <v/>
      </c>
      <c r="AA29" s="202" t="str">
        <f>IF(AA27="","",VLOOKUP(AA27,'シフト記号表（勤務時間帯）'!$D$6:$Z$47,23,FALSE))</f>
        <v/>
      </c>
      <c r="AB29" s="200" t="str">
        <f>IF(AB27="","",VLOOKUP(AB27,'シフト記号表（勤務時間帯）'!$D$6:$Z$47,23,FALSE))</f>
        <v/>
      </c>
      <c r="AC29" s="201" t="str">
        <f>IF(AC27="","",VLOOKUP(AC27,'シフト記号表（勤務時間帯）'!$D$6:$Z$47,23,FALSE))</f>
        <v/>
      </c>
      <c r="AD29" s="201" t="str">
        <f>IF(AD27="","",VLOOKUP(AD27,'シフト記号表（勤務時間帯）'!$D$6:$Z$47,23,FALSE))</f>
        <v/>
      </c>
      <c r="AE29" s="201" t="str">
        <f>IF(AE27="","",VLOOKUP(AE27,'シフト記号表（勤務時間帯）'!$D$6:$Z$47,23,FALSE))</f>
        <v/>
      </c>
      <c r="AF29" s="201" t="str">
        <f>IF(AF27="","",VLOOKUP(AF27,'シフト記号表（勤務時間帯）'!$D$6:$Z$47,23,FALSE))</f>
        <v/>
      </c>
      <c r="AG29" s="201" t="str">
        <f>IF(AG27="","",VLOOKUP(AG27,'シフト記号表（勤務時間帯）'!$D$6:$Z$47,23,FALSE))</f>
        <v/>
      </c>
      <c r="AH29" s="202" t="str">
        <f>IF(AH27="","",VLOOKUP(AH27,'シフト記号表（勤務時間帯）'!$D$6:$Z$47,23,FALSE))</f>
        <v/>
      </c>
      <c r="AI29" s="200" t="str">
        <f>IF(AI27="","",VLOOKUP(AI27,'シフト記号表（勤務時間帯）'!$D$6:$Z$47,23,FALSE))</f>
        <v/>
      </c>
      <c r="AJ29" s="201" t="str">
        <f>IF(AJ27="","",VLOOKUP(AJ27,'シフト記号表（勤務時間帯）'!$D$6:$Z$47,23,FALSE))</f>
        <v/>
      </c>
      <c r="AK29" s="201" t="str">
        <f>IF(AK27="","",VLOOKUP(AK27,'シフト記号表（勤務時間帯）'!$D$6:$Z$47,23,FALSE))</f>
        <v/>
      </c>
      <c r="AL29" s="201" t="str">
        <f>IF(AL27="","",VLOOKUP(AL27,'シフト記号表（勤務時間帯）'!$D$6:$Z$47,23,FALSE))</f>
        <v/>
      </c>
      <c r="AM29" s="201" t="str">
        <f>IF(AM27="","",VLOOKUP(AM27,'シフト記号表（勤務時間帯）'!$D$6:$Z$47,23,FALSE))</f>
        <v/>
      </c>
      <c r="AN29" s="201" t="str">
        <f>IF(AN27="","",VLOOKUP(AN27,'シフト記号表（勤務時間帯）'!$D$6:$Z$47,23,FALSE))</f>
        <v/>
      </c>
      <c r="AO29" s="202" t="str">
        <f>IF(AO27="","",VLOOKUP(AO27,'シフト記号表（勤務時間帯）'!$D$6:$Z$47,23,FALSE))</f>
        <v/>
      </c>
      <c r="AP29" s="200" t="str">
        <f>IF(AP27="","",VLOOKUP(AP27,'シフト記号表（勤務時間帯）'!$D$6:$Z$47,23,FALSE))</f>
        <v/>
      </c>
      <c r="AQ29" s="201" t="str">
        <f>IF(AQ27="","",VLOOKUP(AQ27,'シフト記号表（勤務時間帯）'!$D$6:$Z$47,23,FALSE))</f>
        <v/>
      </c>
      <c r="AR29" s="201" t="str">
        <f>IF(AR27="","",VLOOKUP(AR27,'シフト記号表（勤務時間帯）'!$D$6:$Z$47,23,FALSE))</f>
        <v/>
      </c>
      <c r="AS29" s="201" t="str">
        <f>IF(AS27="","",VLOOKUP(AS27,'シフト記号表（勤務時間帯）'!$D$6:$Z$47,23,FALSE))</f>
        <v/>
      </c>
      <c r="AT29" s="201" t="str">
        <f>IF(AT27="","",VLOOKUP(AT27,'シフト記号表（勤務時間帯）'!$D$6:$Z$47,23,FALSE))</f>
        <v/>
      </c>
      <c r="AU29" s="201" t="str">
        <f>IF(AU27="","",VLOOKUP(AU27,'シフト記号表（勤務時間帯）'!$D$6:$Z$47,23,FALSE))</f>
        <v/>
      </c>
      <c r="AV29" s="202" t="str">
        <f>IF(AV27="","",VLOOKUP(AV27,'シフト記号表（勤務時間帯）'!$D$6:$Z$47,23,FALSE))</f>
        <v/>
      </c>
      <c r="AW29" s="200" t="str">
        <f>IF(AW27="","",VLOOKUP(AW27,'シフト記号表（勤務時間帯）'!$D$6:$Z$47,23,FALSE))</f>
        <v/>
      </c>
      <c r="AX29" s="201" t="str">
        <f>IF(AX27="","",VLOOKUP(AX27,'シフト記号表（勤務時間帯）'!$D$6:$Z$47,23,FALSE))</f>
        <v/>
      </c>
      <c r="AY29" s="201" t="str">
        <f>IF(AY27="","",VLOOKUP(AY27,'シフト記号表（勤務時間帯）'!$D$6:$Z$47,23,FALSE))</f>
        <v/>
      </c>
      <c r="AZ29" s="284">
        <f>IF($BC$3="４週",SUM(U29:AV29),IF($BC$3="暦月",SUM(U29:AY29),""))</f>
        <v>0</v>
      </c>
      <c r="BA29" s="285"/>
      <c r="BB29" s="286">
        <f>IF($BC$3="４週",AZ29/4,IF($BC$3="暦月",(AZ29/($BC$8/7)),""))</f>
        <v>0</v>
      </c>
      <c r="BC29" s="285"/>
      <c r="BD29" s="287"/>
      <c r="BE29" s="288"/>
      <c r="BF29" s="288"/>
      <c r="BG29" s="288"/>
      <c r="BH29" s="289"/>
    </row>
    <row r="30" spans="2:60" ht="20.25" customHeight="1" x14ac:dyDescent="0.4">
      <c r="B30" s="129"/>
      <c r="C30" s="290"/>
      <c r="D30" s="291"/>
      <c r="E30" s="292"/>
      <c r="F30" s="234"/>
      <c r="G30" s="230"/>
      <c r="H30" s="299"/>
      <c r="I30" s="302"/>
      <c r="J30" s="303"/>
      <c r="K30" s="303"/>
      <c r="L30" s="304"/>
      <c r="M30" s="311"/>
      <c r="N30" s="312"/>
      <c r="O30" s="313"/>
      <c r="P30" s="21" t="s">
        <v>18</v>
      </c>
      <c r="Q30" s="27"/>
      <c r="R30" s="27"/>
      <c r="S30" s="15"/>
      <c r="T30" s="55"/>
      <c r="U30" s="203"/>
      <c r="V30" s="204"/>
      <c r="W30" s="204"/>
      <c r="X30" s="204"/>
      <c r="Y30" s="204"/>
      <c r="Z30" s="204"/>
      <c r="AA30" s="205"/>
      <c r="AB30" s="203"/>
      <c r="AC30" s="204"/>
      <c r="AD30" s="204"/>
      <c r="AE30" s="204"/>
      <c r="AF30" s="204"/>
      <c r="AG30" s="204"/>
      <c r="AH30" s="205"/>
      <c r="AI30" s="203"/>
      <c r="AJ30" s="204"/>
      <c r="AK30" s="204"/>
      <c r="AL30" s="204"/>
      <c r="AM30" s="204"/>
      <c r="AN30" s="204"/>
      <c r="AO30" s="205"/>
      <c r="AP30" s="203"/>
      <c r="AQ30" s="204"/>
      <c r="AR30" s="204"/>
      <c r="AS30" s="204"/>
      <c r="AT30" s="204"/>
      <c r="AU30" s="204"/>
      <c r="AV30" s="205"/>
      <c r="AW30" s="203"/>
      <c r="AX30" s="204"/>
      <c r="AY30" s="204"/>
      <c r="AZ30" s="320"/>
      <c r="BA30" s="274"/>
      <c r="BB30" s="273"/>
      <c r="BC30" s="274"/>
      <c r="BD30" s="275"/>
      <c r="BE30" s="276"/>
      <c r="BF30" s="276"/>
      <c r="BG30" s="276"/>
      <c r="BH30" s="277"/>
    </row>
    <row r="31" spans="2:60" ht="20.25" customHeight="1" x14ac:dyDescent="0.4">
      <c r="B31" s="125">
        <f>B28+1</f>
        <v>4</v>
      </c>
      <c r="C31" s="293"/>
      <c r="D31" s="294"/>
      <c r="E31" s="295"/>
      <c r="F31" s="234">
        <f>C30</f>
        <v>0</v>
      </c>
      <c r="G31" s="230"/>
      <c r="H31" s="300"/>
      <c r="I31" s="305"/>
      <c r="J31" s="306"/>
      <c r="K31" s="306"/>
      <c r="L31" s="307"/>
      <c r="M31" s="314"/>
      <c r="N31" s="315"/>
      <c r="O31" s="316"/>
      <c r="P31" s="23" t="s">
        <v>72</v>
      </c>
      <c r="Q31" s="24"/>
      <c r="R31" s="24"/>
      <c r="S31" s="19"/>
      <c r="T31" s="53"/>
      <c r="U31" s="197" t="str">
        <f>IF(U30="","",VLOOKUP(U30,'シフト記号表（勤務時間帯）'!$D$6:$X$47,21,FALSE))</f>
        <v/>
      </c>
      <c r="V31" s="198" t="str">
        <f>IF(V30="","",VLOOKUP(V30,'シフト記号表（勤務時間帯）'!$D$6:$X$47,21,FALSE))</f>
        <v/>
      </c>
      <c r="W31" s="198" t="str">
        <f>IF(W30="","",VLOOKUP(W30,'シフト記号表（勤務時間帯）'!$D$6:$X$47,21,FALSE))</f>
        <v/>
      </c>
      <c r="X31" s="198" t="str">
        <f>IF(X30="","",VLOOKUP(X30,'シフト記号表（勤務時間帯）'!$D$6:$X$47,21,FALSE))</f>
        <v/>
      </c>
      <c r="Y31" s="198" t="str">
        <f>IF(Y30="","",VLOOKUP(Y30,'シフト記号表（勤務時間帯）'!$D$6:$X$47,21,FALSE))</f>
        <v/>
      </c>
      <c r="Z31" s="198" t="str">
        <f>IF(Z30="","",VLOOKUP(Z30,'シフト記号表（勤務時間帯）'!$D$6:$X$47,21,FALSE))</f>
        <v/>
      </c>
      <c r="AA31" s="199" t="str">
        <f>IF(AA30="","",VLOOKUP(AA30,'シフト記号表（勤務時間帯）'!$D$6:$X$47,21,FALSE))</f>
        <v/>
      </c>
      <c r="AB31" s="197" t="str">
        <f>IF(AB30="","",VLOOKUP(AB30,'シフト記号表（勤務時間帯）'!$D$6:$X$47,21,FALSE))</f>
        <v/>
      </c>
      <c r="AC31" s="198" t="str">
        <f>IF(AC30="","",VLOOKUP(AC30,'シフト記号表（勤務時間帯）'!$D$6:$X$47,21,FALSE))</f>
        <v/>
      </c>
      <c r="AD31" s="198" t="str">
        <f>IF(AD30="","",VLOOKUP(AD30,'シフト記号表（勤務時間帯）'!$D$6:$X$47,21,FALSE))</f>
        <v/>
      </c>
      <c r="AE31" s="198" t="str">
        <f>IF(AE30="","",VLOOKUP(AE30,'シフト記号表（勤務時間帯）'!$D$6:$X$47,21,FALSE))</f>
        <v/>
      </c>
      <c r="AF31" s="198" t="str">
        <f>IF(AF30="","",VLOOKUP(AF30,'シフト記号表（勤務時間帯）'!$D$6:$X$47,21,FALSE))</f>
        <v/>
      </c>
      <c r="AG31" s="198" t="str">
        <f>IF(AG30="","",VLOOKUP(AG30,'シフト記号表（勤務時間帯）'!$D$6:$X$47,21,FALSE))</f>
        <v/>
      </c>
      <c r="AH31" s="199" t="str">
        <f>IF(AH30="","",VLOOKUP(AH30,'シフト記号表（勤務時間帯）'!$D$6:$X$47,21,FALSE))</f>
        <v/>
      </c>
      <c r="AI31" s="197" t="str">
        <f>IF(AI30="","",VLOOKUP(AI30,'シフト記号表（勤務時間帯）'!$D$6:$X$47,21,FALSE))</f>
        <v/>
      </c>
      <c r="AJ31" s="198" t="str">
        <f>IF(AJ30="","",VLOOKUP(AJ30,'シフト記号表（勤務時間帯）'!$D$6:$X$47,21,FALSE))</f>
        <v/>
      </c>
      <c r="AK31" s="198" t="str">
        <f>IF(AK30="","",VLOOKUP(AK30,'シフト記号表（勤務時間帯）'!$D$6:$X$47,21,FALSE))</f>
        <v/>
      </c>
      <c r="AL31" s="198" t="str">
        <f>IF(AL30="","",VLOOKUP(AL30,'シフト記号表（勤務時間帯）'!$D$6:$X$47,21,FALSE))</f>
        <v/>
      </c>
      <c r="AM31" s="198" t="str">
        <f>IF(AM30="","",VLOOKUP(AM30,'シフト記号表（勤務時間帯）'!$D$6:$X$47,21,FALSE))</f>
        <v/>
      </c>
      <c r="AN31" s="198" t="str">
        <f>IF(AN30="","",VLOOKUP(AN30,'シフト記号表（勤務時間帯）'!$D$6:$X$47,21,FALSE))</f>
        <v/>
      </c>
      <c r="AO31" s="199" t="str">
        <f>IF(AO30="","",VLOOKUP(AO30,'シフト記号表（勤務時間帯）'!$D$6:$X$47,21,FALSE))</f>
        <v/>
      </c>
      <c r="AP31" s="197" t="str">
        <f>IF(AP30="","",VLOOKUP(AP30,'シフト記号表（勤務時間帯）'!$D$6:$X$47,21,FALSE))</f>
        <v/>
      </c>
      <c r="AQ31" s="198" t="str">
        <f>IF(AQ30="","",VLOOKUP(AQ30,'シフト記号表（勤務時間帯）'!$D$6:$X$47,21,FALSE))</f>
        <v/>
      </c>
      <c r="AR31" s="198" t="str">
        <f>IF(AR30="","",VLOOKUP(AR30,'シフト記号表（勤務時間帯）'!$D$6:$X$47,21,FALSE))</f>
        <v/>
      </c>
      <c r="AS31" s="198" t="str">
        <f>IF(AS30="","",VLOOKUP(AS30,'シフト記号表（勤務時間帯）'!$D$6:$X$47,21,FALSE))</f>
        <v/>
      </c>
      <c r="AT31" s="198" t="str">
        <f>IF(AT30="","",VLOOKUP(AT30,'シフト記号表（勤務時間帯）'!$D$6:$X$47,21,FALSE))</f>
        <v/>
      </c>
      <c r="AU31" s="198" t="str">
        <f>IF(AU30="","",VLOOKUP(AU30,'シフト記号表（勤務時間帯）'!$D$6:$X$47,21,FALSE))</f>
        <v/>
      </c>
      <c r="AV31" s="199" t="str">
        <f>IF(AV30="","",VLOOKUP(AV30,'シフト記号表（勤務時間帯）'!$D$6:$X$47,21,FALSE))</f>
        <v/>
      </c>
      <c r="AW31" s="197" t="str">
        <f>IF(AW30="","",VLOOKUP(AW30,'シフト記号表（勤務時間帯）'!$D$6:$X$47,21,FALSE))</f>
        <v/>
      </c>
      <c r="AX31" s="198" t="str">
        <f>IF(AX30="","",VLOOKUP(AX30,'シフト記号表（勤務時間帯）'!$D$6:$X$47,21,FALSE))</f>
        <v/>
      </c>
      <c r="AY31" s="198" t="str">
        <f>IF(AY30="","",VLOOKUP(AY30,'シフト記号表（勤務時間帯）'!$D$6:$X$47,21,FALSE))</f>
        <v/>
      </c>
      <c r="AZ31" s="281">
        <f>IF($BC$3="４週",SUM(U31:AV31),IF($BC$3="暦月",SUM(U31:AY31),""))</f>
        <v>0</v>
      </c>
      <c r="BA31" s="282"/>
      <c r="BB31" s="283">
        <f>IF($BC$3="４週",AZ31/4,IF($BC$3="暦月",(AZ31/($BC$8/7)),""))</f>
        <v>0</v>
      </c>
      <c r="BC31" s="282"/>
      <c r="BD31" s="278"/>
      <c r="BE31" s="279"/>
      <c r="BF31" s="279"/>
      <c r="BG31" s="279"/>
      <c r="BH31" s="280"/>
    </row>
    <row r="32" spans="2:60" ht="20.25" customHeight="1" x14ac:dyDescent="0.4">
      <c r="B32" s="127"/>
      <c r="C32" s="321"/>
      <c r="D32" s="322"/>
      <c r="E32" s="323"/>
      <c r="F32" s="235"/>
      <c r="G32" s="231">
        <f>C30</f>
        <v>0</v>
      </c>
      <c r="H32" s="324"/>
      <c r="I32" s="325"/>
      <c r="J32" s="326"/>
      <c r="K32" s="326"/>
      <c r="L32" s="327"/>
      <c r="M32" s="328"/>
      <c r="N32" s="329"/>
      <c r="O32" s="330"/>
      <c r="P32" s="25" t="s">
        <v>73</v>
      </c>
      <c r="Q32" s="29"/>
      <c r="R32" s="29"/>
      <c r="S32" s="17"/>
      <c r="T32" s="54"/>
      <c r="U32" s="200" t="str">
        <f>IF(U30="","",VLOOKUP(U30,'シフト記号表（勤務時間帯）'!$D$6:$Z$47,23,FALSE))</f>
        <v/>
      </c>
      <c r="V32" s="201" t="str">
        <f>IF(V30="","",VLOOKUP(V30,'シフト記号表（勤務時間帯）'!$D$6:$Z$47,23,FALSE))</f>
        <v/>
      </c>
      <c r="W32" s="201" t="str">
        <f>IF(W30="","",VLOOKUP(W30,'シフト記号表（勤務時間帯）'!$D$6:$Z$47,23,FALSE))</f>
        <v/>
      </c>
      <c r="X32" s="201" t="str">
        <f>IF(X30="","",VLOOKUP(X30,'シフト記号表（勤務時間帯）'!$D$6:$Z$47,23,FALSE))</f>
        <v/>
      </c>
      <c r="Y32" s="201" t="str">
        <f>IF(Y30="","",VLOOKUP(Y30,'シフト記号表（勤務時間帯）'!$D$6:$Z$47,23,FALSE))</f>
        <v/>
      </c>
      <c r="Z32" s="201" t="str">
        <f>IF(Z30="","",VLOOKUP(Z30,'シフト記号表（勤務時間帯）'!$D$6:$Z$47,23,FALSE))</f>
        <v/>
      </c>
      <c r="AA32" s="202" t="str">
        <f>IF(AA30="","",VLOOKUP(AA30,'シフト記号表（勤務時間帯）'!$D$6:$Z$47,23,FALSE))</f>
        <v/>
      </c>
      <c r="AB32" s="200" t="str">
        <f>IF(AB30="","",VLOOKUP(AB30,'シフト記号表（勤務時間帯）'!$D$6:$Z$47,23,FALSE))</f>
        <v/>
      </c>
      <c r="AC32" s="201" t="str">
        <f>IF(AC30="","",VLOOKUP(AC30,'シフト記号表（勤務時間帯）'!$D$6:$Z$47,23,FALSE))</f>
        <v/>
      </c>
      <c r="AD32" s="201" t="str">
        <f>IF(AD30="","",VLOOKUP(AD30,'シフト記号表（勤務時間帯）'!$D$6:$Z$47,23,FALSE))</f>
        <v/>
      </c>
      <c r="AE32" s="201" t="str">
        <f>IF(AE30="","",VLOOKUP(AE30,'シフト記号表（勤務時間帯）'!$D$6:$Z$47,23,FALSE))</f>
        <v/>
      </c>
      <c r="AF32" s="201" t="str">
        <f>IF(AF30="","",VLOOKUP(AF30,'シフト記号表（勤務時間帯）'!$D$6:$Z$47,23,FALSE))</f>
        <v/>
      </c>
      <c r="AG32" s="201" t="str">
        <f>IF(AG30="","",VLOOKUP(AG30,'シフト記号表（勤務時間帯）'!$D$6:$Z$47,23,FALSE))</f>
        <v/>
      </c>
      <c r="AH32" s="202" t="str">
        <f>IF(AH30="","",VLOOKUP(AH30,'シフト記号表（勤務時間帯）'!$D$6:$Z$47,23,FALSE))</f>
        <v/>
      </c>
      <c r="AI32" s="200" t="str">
        <f>IF(AI30="","",VLOOKUP(AI30,'シフト記号表（勤務時間帯）'!$D$6:$Z$47,23,FALSE))</f>
        <v/>
      </c>
      <c r="AJ32" s="201" t="str">
        <f>IF(AJ30="","",VLOOKUP(AJ30,'シフト記号表（勤務時間帯）'!$D$6:$Z$47,23,FALSE))</f>
        <v/>
      </c>
      <c r="AK32" s="201" t="str">
        <f>IF(AK30="","",VLOOKUP(AK30,'シフト記号表（勤務時間帯）'!$D$6:$Z$47,23,FALSE))</f>
        <v/>
      </c>
      <c r="AL32" s="201" t="str">
        <f>IF(AL30="","",VLOOKUP(AL30,'シフト記号表（勤務時間帯）'!$D$6:$Z$47,23,FALSE))</f>
        <v/>
      </c>
      <c r="AM32" s="201" t="str">
        <f>IF(AM30="","",VLOOKUP(AM30,'シフト記号表（勤務時間帯）'!$D$6:$Z$47,23,FALSE))</f>
        <v/>
      </c>
      <c r="AN32" s="201" t="str">
        <f>IF(AN30="","",VLOOKUP(AN30,'シフト記号表（勤務時間帯）'!$D$6:$Z$47,23,FALSE))</f>
        <v/>
      </c>
      <c r="AO32" s="202" t="str">
        <f>IF(AO30="","",VLOOKUP(AO30,'シフト記号表（勤務時間帯）'!$D$6:$Z$47,23,FALSE))</f>
        <v/>
      </c>
      <c r="AP32" s="200" t="str">
        <f>IF(AP30="","",VLOOKUP(AP30,'シフト記号表（勤務時間帯）'!$D$6:$Z$47,23,FALSE))</f>
        <v/>
      </c>
      <c r="AQ32" s="201" t="str">
        <f>IF(AQ30="","",VLOOKUP(AQ30,'シフト記号表（勤務時間帯）'!$D$6:$Z$47,23,FALSE))</f>
        <v/>
      </c>
      <c r="AR32" s="201" t="str">
        <f>IF(AR30="","",VLOOKUP(AR30,'シフト記号表（勤務時間帯）'!$D$6:$Z$47,23,FALSE))</f>
        <v/>
      </c>
      <c r="AS32" s="201" t="str">
        <f>IF(AS30="","",VLOOKUP(AS30,'シフト記号表（勤務時間帯）'!$D$6:$Z$47,23,FALSE))</f>
        <v/>
      </c>
      <c r="AT32" s="201" t="str">
        <f>IF(AT30="","",VLOOKUP(AT30,'シフト記号表（勤務時間帯）'!$D$6:$Z$47,23,FALSE))</f>
        <v/>
      </c>
      <c r="AU32" s="201" t="str">
        <f>IF(AU30="","",VLOOKUP(AU30,'シフト記号表（勤務時間帯）'!$D$6:$Z$47,23,FALSE))</f>
        <v/>
      </c>
      <c r="AV32" s="202" t="str">
        <f>IF(AV30="","",VLOOKUP(AV30,'シフト記号表（勤務時間帯）'!$D$6:$Z$47,23,FALSE))</f>
        <v/>
      </c>
      <c r="AW32" s="200" t="str">
        <f>IF(AW30="","",VLOOKUP(AW30,'シフト記号表（勤務時間帯）'!$D$6:$Z$47,23,FALSE))</f>
        <v/>
      </c>
      <c r="AX32" s="201" t="str">
        <f>IF(AX30="","",VLOOKUP(AX30,'シフト記号表（勤務時間帯）'!$D$6:$Z$47,23,FALSE))</f>
        <v/>
      </c>
      <c r="AY32" s="201" t="str">
        <f>IF(AY30="","",VLOOKUP(AY30,'シフト記号表（勤務時間帯）'!$D$6:$Z$47,23,FALSE))</f>
        <v/>
      </c>
      <c r="AZ32" s="284">
        <f>IF($BC$3="４週",SUM(U32:AV32),IF($BC$3="暦月",SUM(U32:AY32),""))</f>
        <v>0</v>
      </c>
      <c r="BA32" s="285"/>
      <c r="BB32" s="286">
        <f>IF($BC$3="４週",AZ32/4,IF($BC$3="暦月",(AZ32/($BC$8/7)),""))</f>
        <v>0</v>
      </c>
      <c r="BC32" s="285"/>
      <c r="BD32" s="287"/>
      <c r="BE32" s="288"/>
      <c r="BF32" s="288"/>
      <c r="BG32" s="288"/>
      <c r="BH32" s="289"/>
    </row>
    <row r="33" spans="2:60" ht="20.25" customHeight="1" x14ac:dyDescent="0.4">
      <c r="B33" s="129"/>
      <c r="C33" s="290"/>
      <c r="D33" s="291"/>
      <c r="E33" s="292"/>
      <c r="F33" s="234"/>
      <c r="G33" s="230"/>
      <c r="H33" s="299"/>
      <c r="I33" s="302"/>
      <c r="J33" s="303"/>
      <c r="K33" s="303"/>
      <c r="L33" s="304"/>
      <c r="M33" s="311"/>
      <c r="N33" s="312"/>
      <c r="O33" s="313"/>
      <c r="P33" s="21" t="s">
        <v>18</v>
      </c>
      <c r="Q33" s="27"/>
      <c r="R33" s="27"/>
      <c r="S33" s="15"/>
      <c r="T33" s="55"/>
      <c r="U33" s="203"/>
      <c r="V33" s="204"/>
      <c r="W33" s="204"/>
      <c r="X33" s="204"/>
      <c r="Y33" s="204"/>
      <c r="Z33" s="204"/>
      <c r="AA33" s="205"/>
      <c r="AB33" s="203"/>
      <c r="AC33" s="204"/>
      <c r="AD33" s="204"/>
      <c r="AE33" s="204"/>
      <c r="AF33" s="204"/>
      <c r="AG33" s="204"/>
      <c r="AH33" s="205"/>
      <c r="AI33" s="203"/>
      <c r="AJ33" s="204"/>
      <c r="AK33" s="204"/>
      <c r="AL33" s="204"/>
      <c r="AM33" s="204"/>
      <c r="AN33" s="204"/>
      <c r="AO33" s="205"/>
      <c r="AP33" s="203"/>
      <c r="AQ33" s="204"/>
      <c r="AR33" s="204"/>
      <c r="AS33" s="204"/>
      <c r="AT33" s="204"/>
      <c r="AU33" s="204"/>
      <c r="AV33" s="205"/>
      <c r="AW33" s="203"/>
      <c r="AX33" s="204"/>
      <c r="AY33" s="204"/>
      <c r="AZ33" s="320"/>
      <c r="BA33" s="274"/>
      <c r="BB33" s="273"/>
      <c r="BC33" s="274"/>
      <c r="BD33" s="275"/>
      <c r="BE33" s="276"/>
      <c r="BF33" s="276"/>
      <c r="BG33" s="276"/>
      <c r="BH33" s="277"/>
    </row>
    <row r="34" spans="2:60" ht="20.25" customHeight="1" x14ac:dyDescent="0.4">
      <c r="B34" s="125">
        <f>B31+1</f>
        <v>5</v>
      </c>
      <c r="C34" s="293"/>
      <c r="D34" s="294"/>
      <c r="E34" s="295"/>
      <c r="F34" s="234">
        <f>C33</f>
        <v>0</v>
      </c>
      <c r="G34" s="230"/>
      <c r="H34" s="300"/>
      <c r="I34" s="305"/>
      <c r="J34" s="306"/>
      <c r="K34" s="306"/>
      <c r="L34" s="307"/>
      <c r="M34" s="314"/>
      <c r="N34" s="315"/>
      <c r="O34" s="316"/>
      <c r="P34" s="23" t="s">
        <v>72</v>
      </c>
      <c r="Q34" s="24"/>
      <c r="R34" s="24"/>
      <c r="S34" s="19"/>
      <c r="T34" s="53"/>
      <c r="U34" s="197" t="str">
        <f>IF(U33="","",VLOOKUP(U33,'シフト記号表（勤務時間帯）'!$D$6:$X$47,21,FALSE))</f>
        <v/>
      </c>
      <c r="V34" s="198" t="str">
        <f>IF(V33="","",VLOOKUP(V33,'シフト記号表（勤務時間帯）'!$D$6:$X$47,21,FALSE))</f>
        <v/>
      </c>
      <c r="W34" s="198" t="str">
        <f>IF(W33="","",VLOOKUP(W33,'シフト記号表（勤務時間帯）'!$D$6:$X$47,21,FALSE))</f>
        <v/>
      </c>
      <c r="X34" s="198" t="str">
        <f>IF(X33="","",VLOOKUP(X33,'シフト記号表（勤務時間帯）'!$D$6:$X$47,21,FALSE))</f>
        <v/>
      </c>
      <c r="Y34" s="198" t="str">
        <f>IF(Y33="","",VLOOKUP(Y33,'シフト記号表（勤務時間帯）'!$D$6:$X$47,21,FALSE))</f>
        <v/>
      </c>
      <c r="Z34" s="198" t="str">
        <f>IF(Z33="","",VLOOKUP(Z33,'シフト記号表（勤務時間帯）'!$D$6:$X$47,21,FALSE))</f>
        <v/>
      </c>
      <c r="AA34" s="199" t="str">
        <f>IF(AA33="","",VLOOKUP(AA33,'シフト記号表（勤務時間帯）'!$D$6:$X$47,21,FALSE))</f>
        <v/>
      </c>
      <c r="AB34" s="197" t="str">
        <f>IF(AB33="","",VLOOKUP(AB33,'シフト記号表（勤務時間帯）'!$D$6:$X$47,21,FALSE))</f>
        <v/>
      </c>
      <c r="AC34" s="198" t="str">
        <f>IF(AC33="","",VLOOKUP(AC33,'シフト記号表（勤務時間帯）'!$D$6:$X$47,21,FALSE))</f>
        <v/>
      </c>
      <c r="AD34" s="198" t="str">
        <f>IF(AD33="","",VLOOKUP(AD33,'シフト記号表（勤務時間帯）'!$D$6:$X$47,21,FALSE))</f>
        <v/>
      </c>
      <c r="AE34" s="198" t="str">
        <f>IF(AE33="","",VLOOKUP(AE33,'シフト記号表（勤務時間帯）'!$D$6:$X$47,21,FALSE))</f>
        <v/>
      </c>
      <c r="AF34" s="198" t="str">
        <f>IF(AF33="","",VLOOKUP(AF33,'シフト記号表（勤務時間帯）'!$D$6:$X$47,21,FALSE))</f>
        <v/>
      </c>
      <c r="AG34" s="198" t="str">
        <f>IF(AG33="","",VLOOKUP(AG33,'シフト記号表（勤務時間帯）'!$D$6:$X$47,21,FALSE))</f>
        <v/>
      </c>
      <c r="AH34" s="199" t="str">
        <f>IF(AH33="","",VLOOKUP(AH33,'シフト記号表（勤務時間帯）'!$D$6:$X$47,21,FALSE))</f>
        <v/>
      </c>
      <c r="AI34" s="197" t="str">
        <f>IF(AI33="","",VLOOKUP(AI33,'シフト記号表（勤務時間帯）'!$D$6:$X$47,21,FALSE))</f>
        <v/>
      </c>
      <c r="AJ34" s="198" t="str">
        <f>IF(AJ33="","",VLOOKUP(AJ33,'シフト記号表（勤務時間帯）'!$D$6:$X$47,21,FALSE))</f>
        <v/>
      </c>
      <c r="AK34" s="198" t="str">
        <f>IF(AK33="","",VLOOKUP(AK33,'シフト記号表（勤務時間帯）'!$D$6:$X$47,21,FALSE))</f>
        <v/>
      </c>
      <c r="AL34" s="198" t="str">
        <f>IF(AL33="","",VLOOKUP(AL33,'シフト記号表（勤務時間帯）'!$D$6:$X$47,21,FALSE))</f>
        <v/>
      </c>
      <c r="AM34" s="198" t="str">
        <f>IF(AM33="","",VLOOKUP(AM33,'シフト記号表（勤務時間帯）'!$D$6:$X$47,21,FALSE))</f>
        <v/>
      </c>
      <c r="AN34" s="198" t="str">
        <f>IF(AN33="","",VLOOKUP(AN33,'シフト記号表（勤務時間帯）'!$D$6:$X$47,21,FALSE))</f>
        <v/>
      </c>
      <c r="AO34" s="199" t="str">
        <f>IF(AO33="","",VLOOKUP(AO33,'シフト記号表（勤務時間帯）'!$D$6:$X$47,21,FALSE))</f>
        <v/>
      </c>
      <c r="AP34" s="197" t="str">
        <f>IF(AP33="","",VLOOKUP(AP33,'シフト記号表（勤務時間帯）'!$D$6:$X$47,21,FALSE))</f>
        <v/>
      </c>
      <c r="AQ34" s="198" t="str">
        <f>IF(AQ33="","",VLOOKUP(AQ33,'シフト記号表（勤務時間帯）'!$D$6:$X$47,21,FALSE))</f>
        <v/>
      </c>
      <c r="AR34" s="198" t="str">
        <f>IF(AR33="","",VLOOKUP(AR33,'シフト記号表（勤務時間帯）'!$D$6:$X$47,21,FALSE))</f>
        <v/>
      </c>
      <c r="AS34" s="198" t="str">
        <f>IF(AS33="","",VLOOKUP(AS33,'シフト記号表（勤務時間帯）'!$D$6:$X$47,21,FALSE))</f>
        <v/>
      </c>
      <c r="AT34" s="198" t="str">
        <f>IF(AT33="","",VLOOKUP(AT33,'シフト記号表（勤務時間帯）'!$D$6:$X$47,21,FALSE))</f>
        <v/>
      </c>
      <c r="AU34" s="198" t="str">
        <f>IF(AU33="","",VLOOKUP(AU33,'シフト記号表（勤務時間帯）'!$D$6:$X$47,21,FALSE))</f>
        <v/>
      </c>
      <c r="AV34" s="199" t="str">
        <f>IF(AV33="","",VLOOKUP(AV33,'シフト記号表（勤務時間帯）'!$D$6:$X$47,21,FALSE))</f>
        <v/>
      </c>
      <c r="AW34" s="197" t="str">
        <f>IF(AW33="","",VLOOKUP(AW33,'シフト記号表（勤務時間帯）'!$D$6:$X$47,21,FALSE))</f>
        <v/>
      </c>
      <c r="AX34" s="198" t="str">
        <f>IF(AX33="","",VLOOKUP(AX33,'シフト記号表（勤務時間帯）'!$D$6:$X$47,21,FALSE))</f>
        <v/>
      </c>
      <c r="AY34" s="198" t="str">
        <f>IF(AY33="","",VLOOKUP(AY33,'シフト記号表（勤務時間帯）'!$D$6:$X$47,21,FALSE))</f>
        <v/>
      </c>
      <c r="AZ34" s="281">
        <f>IF($BC$3="４週",SUM(U34:AV34),IF($BC$3="暦月",SUM(U34:AY34),""))</f>
        <v>0</v>
      </c>
      <c r="BA34" s="282"/>
      <c r="BB34" s="283">
        <f>IF($BC$3="４週",AZ34/4,IF($BC$3="暦月",(AZ34/($BC$8/7)),""))</f>
        <v>0</v>
      </c>
      <c r="BC34" s="282"/>
      <c r="BD34" s="278"/>
      <c r="BE34" s="279"/>
      <c r="BF34" s="279"/>
      <c r="BG34" s="279"/>
      <c r="BH34" s="280"/>
    </row>
    <row r="35" spans="2:60" ht="20.25" customHeight="1" x14ac:dyDescent="0.4">
      <c r="B35" s="127"/>
      <c r="C35" s="321"/>
      <c r="D35" s="322"/>
      <c r="E35" s="323"/>
      <c r="F35" s="235"/>
      <c r="G35" s="231">
        <f>C33</f>
        <v>0</v>
      </c>
      <c r="H35" s="324"/>
      <c r="I35" s="325"/>
      <c r="J35" s="326"/>
      <c r="K35" s="326"/>
      <c r="L35" s="327"/>
      <c r="M35" s="328"/>
      <c r="N35" s="329"/>
      <c r="O35" s="330"/>
      <c r="P35" s="25" t="s">
        <v>73</v>
      </c>
      <c r="Q35" s="26"/>
      <c r="R35" s="26"/>
      <c r="S35" s="18"/>
      <c r="T35" s="57"/>
      <c r="U35" s="200" t="str">
        <f>IF(U33="","",VLOOKUP(U33,'シフト記号表（勤務時間帯）'!$D$6:$Z$47,23,FALSE))</f>
        <v/>
      </c>
      <c r="V35" s="201" t="str">
        <f>IF(V33="","",VLOOKUP(V33,'シフト記号表（勤務時間帯）'!$D$6:$Z$47,23,FALSE))</f>
        <v/>
      </c>
      <c r="W35" s="201" t="str">
        <f>IF(W33="","",VLOOKUP(W33,'シフト記号表（勤務時間帯）'!$D$6:$Z$47,23,FALSE))</f>
        <v/>
      </c>
      <c r="X35" s="201" t="str">
        <f>IF(X33="","",VLOOKUP(X33,'シフト記号表（勤務時間帯）'!$D$6:$Z$47,23,FALSE))</f>
        <v/>
      </c>
      <c r="Y35" s="201" t="str">
        <f>IF(Y33="","",VLOOKUP(Y33,'シフト記号表（勤務時間帯）'!$D$6:$Z$47,23,FALSE))</f>
        <v/>
      </c>
      <c r="Z35" s="201" t="str">
        <f>IF(Z33="","",VLOOKUP(Z33,'シフト記号表（勤務時間帯）'!$D$6:$Z$47,23,FALSE))</f>
        <v/>
      </c>
      <c r="AA35" s="202" t="str">
        <f>IF(AA33="","",VLOOKUP(AA33,'シフト記号表（勤務時間帯）'!$D$6:$Z$47,23,FALSE))</f>
        <v/>
      </c>
      <c r="AB35" s="200" t="str">
        <f>IF(AB33="","",VLOOKUP(AB33,'シフト記号表（勤務時間帯）'!$D$6:$Z$47,23,FALSE))</f>
        <v/>
      </c>
      <c r="AC35" s="201" t="str">
        <f>IF(AC33="","",VLOOKUP(AC33,'シフト記号表（勤務時間帯）'!$D$6:$Z$47,23,FALSE))</f>
        <v/>
      </c>
      <c r="AD35" s="201" t="str">
        <f>IF(AD33="","",VLOOKUP(AD33,'シフト記号表（勤務時間帯）'!$D$6:$Z$47,23,FALSE))</f>
        <v/>
      </c>
      <c r="AE35" s="201" t="str">
        <f>IF(AE33="","",VLOOKUP(AE33,'シフト記号表（勤務時間帯）'!$D$6:$Z$47,23,FALSE))</f>
        <v/>
      </c>
      <c r="AF35" s="201" t="str">
        <f>IF(AF33="","",VLOOKUP(AF33,'シフト記号表（勤務時間帯）'!$D$6:$Z$47,23,FALSE))</f>
        <v/>
      </c>
      <c r="AG35" s="201" t="str">
        <f>IF(AG33="","",VLOOKUP(AG33,'シフト記号表（勤務時間帯）'!$D$6:$Z$47,23,FALSE))</f>
        <v/>
      </c>
      <c r="AH35" s="202" t="str">
        <f>IF(AH33="","",VLOOKUP(AH33,'シフト記号表（勤務時間帯）'!$D$6:$Z$47,23,FALSE))</f>
        <v/>
      </c>
      <c r="AI35" s="200" t="str">
        <f>IF(AI33="","",VLOOKUP(AI33,'シフト記号表（勤務時間帯）'!$D$6:$Z$47,23,FALSE))</f>
        <v/>
      </c>
      <c r="AJ35" s="201" t="str">
        <f>IF(AJ33="","",VLOOKUP(AJ33,'シフト記号表（勤務時間帯）'!$D$6:$Z$47,23,FALSE))</f>
        <v/>
      </c>
      <c r="AK35" s="201" t="str">
        <f>IF(AK33="","",VLOOKUP(AK33,'シフト記号表（勤務時間帯）'!$D$6:$Z$47,23,FALSE))</f>
        <v/>
      </c>
      <c r="AL35" s="201" t="str">
        <f>IF(AL33="","",VLOOKUP(AL33,'シフト記号表（勤務時間帯）'!$D$6:$Z$47,23,FALSE))</f>
        <v/>
      </c>
      <c r="AM35" s="201" t="str">
        <f>IF(AM33="","",VLOOKUP(AM33,'シフト記号表（勤務時間帯）'!$D$6:$Z$47,23,FALSE))</f>
        <v/>
      </c>
      <c r="AN35" s="201" t="str">
        <f>IF(AN33="","",VLOOKUP(AN33,'シフト記号表（勤務時間帯）'!$D$6:$Z$47,23,FALSE))</f>
        <v/>
      </c>
      <c r="AO35" s="202" t="str">
        <f>IF(AO33="","",VLOOKUP(AO33,'シフト記号表（勤務時間帯）'!$D$6:$Z$47,23,FALSE))</f>
        <v/>
      </c>
      <c r="AP35" s="200" t="str">
        <f>IF(AP33="","",VLOOKUP(AP33,'シフト記号表（勤務時間帯）'!$D$6:$Z$47,23,FALSE))</f>
        <v/>
      </c>
      <c r="AQ35" s="201" t="str">
        <f>IF(AQ33="","",VLOOKUP(AQ33,'シフト記号表（勤務時間帯）'!$D$6:$Z$47,23,FALSE))</f>
        <v/>
      </c>
      <c r="AR35" s="201" t="str">
        <f>IF(AR33="","",VLOOKUP(AR33,'シフト記号表（勤務時間帯）'!$D$6:$Z$47,23,FALSE))</f>
        <v/>
      </c>
      <c r="AS35" s="201" t="str">
        <f>IF(AS33="","",VLOOKUP(AS33,'シフト記号表（勤務時間帯）'!$D$6:$Z$47,23,FALSE))</f>
        <v/>
      </c>
      <c r="AT35" s="201" t="str">
        <f>IF(AT33="","",VLOOKUP(AT33,'シフト記号表（勤務時間帯）'!$D$6:$Z$47,23,FALSE))</f>
        <v/>
      </c>
      <c r="AU35" s="201" t="str">
        <f>IF(AU33="","",VLOOKUP(AU33,'シフト記号表（勤務時間帯）'!$D$6:$Z$47,23,FALSE))</f>
        <v/>
      </c>
      <c r="AV35" s="202" t="str">
        <f>IF(AV33="","",VLOOKUP(AV33,'シフト記号表（勤務時間帯）'!$D$6:$Z$47,23,FALSE))</f>
        <v/>
      </c>
      <c r="AW35" s="200" t="str">
        <f>IF(AW33="","",VLOOKUP(AW33,'シフト記号表（勤務時間帯）'!$D$6:$Z$47,23,FALSE))</f>
        <v/>
      </c>
      <c r="AX35" s="201" t="str">
        <f>IF(AX33="","",VLOOKUP(AX33,'シフト記号表（勤務時間帯）'!$D$6:$Z$47,23,FALSE))</f>
        <v/>
      </c>
      <c r="AY35" s="201" t="str">
        <f>IF(AY33="","",VLOOKUP(AY33,'シフト記号表（勤務時間帯）'!$D$6:$Z$47,23,FALSE))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c r="D36" s="291"/>
      <c r="E36" s="292"/>
      <c r="F36" s="234"/>
      <c r="G36" s="230"/>
      <c r="H36" s="299"/>
      <c r="I36" s="302"/>
      <c r="J36" s="303"/>
      <c r="K36" s="303"/>
      <c r="L36" s="304"/>
      <c r="M36" s="311"/>
      <c r="N36" s="312"/>
      <c r="O36" s="313"/>
      <c r="P36" s="21" t="s">
        <v>18</v>
      </c>
      <c r="Q36" s="28"/>
      <c r="R36" s="28"/>
      <c r="S36" s="16"/>
      <c r="T36" s="58"/>
      <c r="U36" s="203"/>
      <c r="V36" s="204"/>
      <c r="W36" s="204"/>
      <c r="X36" s="204"/>
      <c r="Y36" s="204"/>
      <c r="Z36" s="204"/>
      <c r="AA36" s="205"/>
      <c r="AB36" s="203"/>
      <c r="AC36" s="204"/>
      <c r="AD36" s="204"/>
      <c r="AE36" s="204"/>
      <c r="AF36" s="204"/>
      <c r="AG36" s="204"/>
      <c r="AH36" s="205"/>
      <c r="AI36" s="203"/>
      <c r="AJ36" s="204"/>
      <c r="AK36" s="204"/>
      <c r="AL36" s="204"/>
      <c r="AM36" s="204"/>
      <c r="AN36" s="204"/>
      <c r="AO36" s="205"/>
      <c r="AP36" s="203"/>
      <c r="AQ36" s="204"/>
      <c r="AR36" s="204"/>
      <c r="AS36" s="204"/>
      <c r="AT36" s="204"/>
      <c r="AU36" s="204"/>
      <c r="AV36" s="205"/>
      <c r="AW36" s="203"/>
      <c r="AX36" s="204"/>
      <c r="AY36" s="204"/>
      <c r="AZ36" s="320"/>
      <c r="BA36" s="274"/>
      <c r="BB36" s="273"/>
      <c r="BC36" s="274"/>
      <c r="BD36" s="275"/>
      <c r="BE36" s="276"/>
      <c r="BF36" s="276"/>
      <c r="BG36" s="276"/>
      <c r="BH36" s="277"/>
    </row>
    <row r="37" spans="2:60" ht="20.25" customHeight="1" x14ac:dyDescent="0.4">
      <c r="B37" s="125">
        <f>B34+1</f>
        <v>6</v>
      </c>
      <c r="C37" s="293"/>
      <c r="D37" s="294"/>
      <c r="E37" s="295"/>
      <c r="F37" s="234">
        <f>C36</f>
        <v>0</v>
      </c>
      <c r="G37" s="230"/>
      <c r="H37" s="300"/>
      <c r="I37" s="305"/>
      <c r="J37" s="306"/>
      <c r="K37" s="306"/>
      <c r="L37" s="307"/>
      <c r="M37" s="314"/>
      <c r="N37" s="315"/>
      <c r="O37" s="316"/>
      <c r="P37" s="23" t="s">
        <v>72</v>
      </c>
      <c r="Q37" s="24"/>
      <c r="R37" s="24"/>
      <c r="S37" s="19"/>
      <c r="T37" s="53"/>
      <c r="U37" s="197" t="str">
        <f>IF(U36="","",VLOOKUP(U36,'シフト記号表（勤務時間帯）'!$D$6:$X$47,21,FALSE))</f>
        <v/>
      </c>
      <c r="V37" s="198" t="str">
        <f>IF(V36="","",VLOOKUP(V36,'シフト記号表（勤務時間帯）'!$D$6:$X$47,21,FALSE))</f>
        <v/>
      </c>
      <c r="W37" s="198" t="str">
        <f>IF(W36="","",VLOOKUP(W36,'シフト記号表（勤務時間帯）'!$D$6:$X$47,21,FALSE))</f>
        <v/>
      </c>
      <c r="X37" s="198" t="str">
        <f>IF(X36="","",VLOOKUP(X36,'シフト記号表（勤務時間帯）'!$D$6:$X$47,21,FALSE))</f>
        <v/>
      </c>
      <c r="Y37" s="198" t="str">
        <f>IF(Y36="","",VLOOKUP(Y36,'シフト記号表（勤務時間帯）'!$D$6:$X$47,21,FALSE))</f>
        <v/>
      </c>
      <c r="Z37" s="198" t="str">
        <f>IF(Z36="","",VLOOKUP(Z36,'シフト記号表（勤務時間帯）'!$D$6:$X$47,21,FALSE))</f>
        <v/>
      </c>
      <c r="AA37" s="199" t="str">
        <f>IF(AA36="","",VLOOKUP(AA36,'シフト記号表（勤務時間帯）'!$D$6:$X$47,21,FALSE))</f>
        <v/>
      </c>
      <c r="AB37" s="197" t="str">
        <f>IF(AB36="","",VLOOKUP(AB36,'シフト記号表（勤務時間帯）'!$D$6:$X$47,21,FALSE))</f>
        <v/>
      </c>
      <c r="AC37" s="198" t="str">
        <f>IF(AC36="","",VLOOKUP(AC36,'シフト記号表（勤務時間帯）'!$D$6:$X$47,21,FALSE))</f>
        <v/>
      </c>
      <c r="AD37" s="198" t="str">
        <f>IF(AD36="","",VLOOKUP(AD36,'シフト記号表（勤務時間帯）'!$D$6:$X$47,21,FALSE))</f>
        <v/>
      </c>
      <c r="AE37" s="198" t="str">
        <f>IF(AE36="","",VLOOKUP(AE36,'シフト記号表（勤務時間帯）'!$D$6:$X$47,21,FALSE))</f>
        <v/>
      </c>
      <c r="AF37" s="198" t="str">
        <f>IF(AF36="","",VLOOKUP(AF36,'シフト記号表（勤務時間帯）'!$D$6:$X$47,21,FALSE))</f>
        <v/>
      </c>
      <c r="AG37" s="198" t="str">
        <f>IF(AG36="","",VLOOKUP(AG36,'シフト記号表（勤務時間帯）'!$D$6:$X$47,21,FALSE))</f>
        <v/>
      </c>
      <c r="AH37" s="199" t="str">
        <f>IF(AH36="","",VLOOKUP(AH36,'シフト記号表（勤務時間帯）'!$D$6:$X$47,21,FALSE))</f>
        <v/>
      </c>
      <c r="AI37" s="197" t="str">
        <f>IF(AI36="","",VLOOKUP(AI36,'シフト記号表（勤務時間帯）'!$D$6:$X$47,21,FALSE))</f>
        <v/>
      </c>
      <c r="AJ37" s="198" t="str">
        <f>IF(AJ36="","",VLOOKUP(AJ36,'シフト記号表（勤務時間帯）'!$D$6:$X$47,21,FALSE))</f>
        <v/>
      </c>
      <c r="AK37" s="198" t="str">
        <f>IF(AK36="","",VLOOKUP(AK36,'シフト記号表（勤務時間帯）'!$D$6:$X$47,21,FALSE))</f>
        <v/>
      </c>
      <c r="AL37" s="198" t="str">
        <f>IF(AL36="","",VLOOKUP(AL36,'シフト記号表（勤務時間帯）'!$D$6:$X$47,21,FALSE))</f>
        <v/>
      </c>
      <c r="AM37" s="198" t="str">
        <f>IF(AM36="","",VLOOKUP(AM36,'シフト記号表（勤務時間帯）'!$D$6:$X$47,21,FALSE))</f>
        <v/>
      </c>
      <c r="AN37" s="198" t="str">
        <f>IF(AN36="","",VLOOKUP(AN36,'シフト記号表（勤務時間帯）'!$D$6:$X$47,21,FALSE))</f>
        <v/>
      </c>
      <c r="AO37" s="199" t="str">
        <f>IF(AO36="","",VLOOKUP(AO36,'シフト記号表（勤務時間帯）'!$D$6:$X$47,21,FALSE))</f>
        <v/>
      </c>
      <c r="AP37" s="197" t="str">
        <f>IF(AP36="","",VLOOKUP(AP36,'シフト記号表（勤務時間帯）'!$D$6:$X$47,21,FALSE))</f>
        <v/>
      </c>
      <c r="AQ37" s="198" t="str">
        <f>IF(AQ36="","",VLOOKUP(AQ36,'シフト記号表（勤務時間帯）'!$D$6:$X$47,21,FALSE))</f>
        <v/>
      </c>
      <c r="AR37" s="198" t="str">
        <f>IF(AR36="","",VLOOKUP(AR36,'シフト記号表（勤務時間帯）'!$D$6:$X$47,21,FALSE))</f>
        <v/>
      </c>
      <c r="AS37" s="198" t="str">
        <f>IF(AS36="","",VLOOKUP(AS36,'シフト記号表（勤務時間帯）'!$D$6:$X$47,21,FALSE))</f>
        <v/>
      </c>
      <c r="AT37" s="198" t="str">
        <f>IF(AT36="","",VLOOKUP(AT36,'シフト記号表（勤務時間帯）'!$D$6:$X$47,21,FALSE))</f>
        <v/>
      </c>
      <c r="AU37" s="198" t="str">
        <f>IF(AU36="","",VLOOKUP(AU36,'シフト記号表（勤務時間帯）'!$D$6:$X$47,21,FALSE))</f>
        <v/>
      </c>
      <c r="AV37" s="199" t="str">
        <f>IF(AV36="","",VLOOKUP(AV36,'シフト記号表（勤務時間帯）'!$D$6:$X$47,21,FALSE))</f>
        <v/>
      </c>
      <c r="AW37" s="197" t="str">
        <f>IF(AW36="","",VLOOKUP(AW36,'シフト記号表（勤務時間帯）'!$D$6:$X$47,21,FALSE))</f>
        <v/>
      </c>
      <c r="AX37" s="198" t="str">
        <f>IF(AX36="","",VLOOKUP(AX36,'シフト記号表（勤務時間帯）'!$D$6:$X$47,21,FALSE))</f>
        <v/>
      </c>
      <c r="AY37" s="198" t="str">
        <f>IF(AY36="","",VLOOKUP(AY36,'シフト記号表（勤務時間帯）'!$D$6:$X$47,21,FALSE))</f>
        <v/>
      </c>
      <c r="AZ37" s="281">
        <f>IF($BC$3="４週",SUM(U37:AV37),IF($BC$3="暦月",SUM(U37:AY37),""))</f>
        <v>0</v>
      </c>
      <c r="BA37" s="282"/>
      <c r="BB37" s="283">
        <f>IF($BC$3="４週",AZ37/4,IF($BC$3="暦月",(AZ37/($BC$8/7)),""))</f>
        <v>0</v>
      </c>
      <c r="BC37" s="282"/>
      <c r="BD37" s="278"/>
      <c r="BE37" s="279"/>
      <c r="BF37" s="279"/>
      <c r="BG37" s="279"/>
      <c r="BH37" s="280"/>
    </row>
    <row r="38" spans="2:60" ht="20.25" customHeight="1" x14ac:dyDescent="0.4">
      <c r="B38" s="127"/>
      <c r="C38" s="321"/>
      <c r="D38" s="322"/>
      <c r="E38" s="323"/>
      <c r="F38" s="235"/>
      <c r="G38" s="231">
        <f>C36</f>
        <v>0</v>
      </c>
      <c r="H38" s="324"/>
      <c r="I38" s="325"/>
      <c r="J38" s="326"/>
      <c r="K38" s="326"/>
      <c r="L38" s="327"/>
      <c r="M38" s="328"/>
      <c r="N38" s="329"/>
      <c r="O38" s="330"/>
      <c r="P38" s="25" t="s">
        <v>73</v>
      </c>
      <c r="Q38" s="29"/>
      <c r="R38" s="29"/>
      <c r="S38" s="17"/>
      <c r="T38" s="54"/>
      <c r="U38" s="200" t="str">
        <f>IF(U36="","",VLOOKUP(U36,'シフト記号表（勤務時間帯）'!$D$6:$Z$47,23,FALSE))</f>
        <v/>
      </c>
      <c r="V38" s="201" t="str">
        <f>IF(V36="","",VLOOKUP(V36,'シフト記号表（勤務時間帯）'!$D$6:$Z$47,23,FALSE))</f>
        <v/>
      </c>
      <c r="W38" s="201" t="str">
        <f>IF(W36="","",VLOOKUP(W36,'シフト記号表（勤務時間帯）'!$D$6:$Z$47,23,FALSE))</f>
        <v/>
      </c>
      <c r="X38" s="201" t="str">
        <f>IF(X36="","",VLOOKUP(X36,'シフト記号表（勤務時間帯）'!$D$6:$Z$47,23,FALSE))</f>
        <v/>
      </c>
      <c r="Y38" s="201" t="str">
        <f>IF(Y36="","",VLOOKUP(Y36,'シフト記号表（勤務時間帯）'!$D$6:$Z$47,23,FALSE))</f>
        <v/>
      </c>
      <c r="Z38" s="201" t="str">
        <f>IF(Z36="","",VLOOKUP(Z36,'シフト記号表（勤務時間帯）'!$D$6:$Z$47,23,FALSE))</f>
        <v/>
      </c>
      <c r="AA38" s="202" t="str">
        <f>IF(AA36="","",VLOOKUP(AA36,'シフト記号表（勤務時間帯）'!$D$6:$Z$47,23,FALSE))</f>
        <v/>
      </c>
      <c r="AB38" s="200" t="str">
        <f>IF(AB36="","",VLOOKUP(AB36,'シフト記号表（勤務時間帯）'!$D$6:$Z$47,23,FALSE))</f>
        <v/>
      </c>
      <c r="AC38" s="201" t="str">
        <f>IF(AC36="","",VLOOKUP(AC36,'シフト記号表（勤務時間帯）'!$D$6:$Z$47,23,FALSE))</f>
        <v/>
      </c>
      <c r="AD38" s="201" t="str">
        <f>IF(AD36="","",VLOOKUP(AD36,'シフト記号表（勤務時間帯）'!$D$6:$Z$47,23,FALSE))</f>
        <v/>
      </c>
      <c r="AE38" s="201" t="str">
        <f>IF(AE36="","",VLOOKUP(AE36,'シフト記号表（勤務時間帯）'!$D$6:$Z$47,23,FALSE))</f>
        <v/>
      </c>
      <c r="AF38" s="201" t="str">
        <f>IF(AF36="","",VLOOKUP(AF36,'シフト記号表（勤務時間帯）'!$D$6:$Z$47,23,FALSE))</f>
        <v/>
      </c>
      <c r="AG38" s="201" t="str">
        <f>IF(AG36="","",VLOOKUP(AG36,'シフト記号表（勤務時間帯）'!$D$6:$Z$47,23,FALSE))</f>
        <v/>
      </c>
      <c r="AH38" s="202" t="str">
        <f>IF(AH36="","",VLOOKUP(AH36,'シフト記号表（勤務時間帯）'!$D$6:$Z$47,23,FALSE))</f>
        <v/>
      </c>
      <c r="AI38" s="200" t="str">
        <f>IF(AI36="","",VLOOKUP(AI36,'シフト記号表（勤務時間帯）'!$D$6:$Z$47,23,FALSE))</f>
        <v/>
      </c>
      <c r="AJ38" s="201" t="str">
        <f>IF(AJ36="","",VLOOKUP(AJ36,'シフト記号表（勤務時間帯）'!$D$6:$Z$47,23,FALSE))</f>
        <v/>
      </c>
      <c r="AK38" s="201" t="str">
        <f>IF(AK36="","",VLOOKUP(AK36,'シフト記号表（勤務時間帯）'!$D$6:$Z$47,23,FALSE))</f>
        <v/>
      </c>
      <c r="AL38" s="201" t="str">
        <f>IF(AL36="","",VLOOKUP(AL36,'シフト記号表（勤務時間帯）'!$D$6:$Z$47,23,FALSE))</f>
        <v/>
      </c>
      <c r="AM38" s="201" t="str">
        <f>IF(AM36="","",VLOOKUP(AM36,'シフト記号表（勤務時間帯）'!$D$6:$Z$47,23,FALSE))</f>
        <v/>
      </c>
      <c r="AN38" s="201" t="str">
        <f>IF(AN36="","",VLOOKUP(AN36,'シフト記号表（勤務時間帯）'!$D$6:$Z$47,23,FALSE))</f>
        <v/>
      </c>
      <c r="AO38" s="202" t="str">
        <f>IF(AO36="","",VLOOKUP(AO36,'シフト記号表（勤務時間帯）'!$D$6:$Z$47,23,FALSE))</f>
        <v/>
      </c>
      <c r="AP38" s="200" t="str">
        <f>IF(AP36="","",VLOOKUP(AP36,'シフト記号表（勤務時間帯）'!$D$6:$Z$47,23,FALSE))</f>
        <v/>
      </c>
      <c r="AQ38" s="201" t="str">
        <f>IF(AQ36="","",VLOOKUP(AQ36,'シフト記号表（勤務時間帯）'!$D$6:$Z$47,23,FALSE))</f>
        <v/>
      </c>
      <c r="AR38" s="201" t="str">
        <f>IF(AR36="","",VLOOKUP(AR36,'シフト記号表（勤務時間帯）'!$D$6:$Z$47,23,FALSE))</f>
        <v/>
      </c>
      <c r="AS38" s="201" t="str">
        <f>IF(AS36="","",VLOOKUP(AS36,'シフト記号表（勤務時間帯）'!$D$6:$Z$47,23,FALSE))</f>
        <v/>
      </c>
      <c r="AT38" s="201" t="str">
        <f>IF(AT36="","",VLOOKUP(AT36,'シフト記号表（勤務時間帯）'!$D$6:$Z$47,23,FALSE))</f>
        <v/>
      </c>
      <c r="AU38" s="201" t="str">
        <f>IF(AU36="","",VLOOKUP(AU36,'シフト記号表（勤務時間帯）'!$D$6:$Z$47,23,FALSE))</f>
        <v/>
      </c>
      <c r="AV38" s="202" t="str">
        <f>IF(AV36="","",VLOOKUP(AV36,'シフト記号表（勤務時間帯）'!$D$6:$Z$47,23,FALSE))</f>
        <v/>
      </c>
      <c r="AW38" s="200" t="str">
        <f>IF(AW36="","",VLOOKUP(AW36,'シフト記号表（勤務時間帯）'!$D$6:$Z$47,23,FALSE))</f>
        <v/>
      </c>
      <c r="AX38" s="201" t="str">
        <f>IF(AX36="","",VLOOKUP(AX36,'シフト記号表（勤務時間帯）'!$D$6:$Z$47,23,FALSE))</f>
        <v/>
      </c>
      <c r="AY38" s="201" t="str">
        <f>IF(AY36="","",VLOOKUP(AY36,'シフト記号表（勤務時間帯）'!$D$6:$Z$47,23,FALSE))</f>
        <v/>
      </c>
      <c r="AZ38" s="284">
        <f>IF($BC$3="４週",SUM(U38:AV38),IF($BC$3="暦月",SUM(U38:AY38),""))</f>
        <v>0</v>
      </c>
      <c r="BA38" s="285"/>
      <c r="BB38" s="286">
        <f>IF($BC$3="４週",AZ38/4,IF($BC$3="暦月",(AZ38/($BC$8/7)),""))</f>
        <v>0</v>
      </c>
      <c r="BC38" s="285"/>
      <c r="BD38" s="287"/>
      <c r="BE38" s="288"/>
      <c r="BF38" s="288"/>
      <c r="BG38" s="288"/>
      <c r="BH38" s="289"/>
    </row>
    <row r="39" spans="2:60" ht="20.25" customHeight="1" x14ac:dyDescent="0.4">
      <c r="B39" s="129"/>
      <c r="C39" s="290"/>
      <c r="D39" s="291"/>
      <c r="E39" s="292"/>
      <c r="F39" s="234"/>
      <c r="G39" s="230"/>
      <c r="H39" s="299"/>
      <c r="I39" s="302"/>
      <c r="J39" s="303"/>
      <c r="K39" s="303"/>
      <c r="L39" s="304"/>
      <c r="M39" s="311"/>
      <c r="N39" s="312"/>
      <c r="O39" s="313"/>
      <c r="P39" s="21" t="s">
        <v>18</v>
      </c>
      <c r="Q39" s="27"/>
      <c r="R39" s="27"/>
      <c r="S39" s="15"/>
      <c r="T39" s="55"/>
      <c r="U39" s="203"/>
      <c r="V39" s="204"/>
      <c r="W39" s="204"/>
      <c r="X39" s="204"/>
      <c r="Y39" s="204"/>
      <c r="Z39" s="204"/>
      <c r="AA39" s="205"/>
      <c r="AB39" s="203"/>
      <c r="AC39" s="204"/>
      <c r="AD39" s="204"/>
      <c r="AE39" s="204"/>
      <c r="AF39" s="204"/>
      <c r="AG39" s="204"/>
      <c r="AH39" s="205"/>
      <c r="AI39" s="203"/>
      <c r="AJ39" s="204"/>
      <c r="AK39" s="204"/>
      <c r="AL39" s="204"/>
      <c r="AM39" s="204"/>
      <c r="AN39" s="204"/>
      <c r="AO39" s="205"/>
      <c r="AP39" s="203"/>
      <c r="AQ39" s="204"/>
      <c r="AR39" s="204"/>
      <c r="AS39" s="204"/>
      <c r="AT39" s="204"/>
      <c r="AU39" s="204"/>
      <c r="AV39" s="205"/>
      <c r="AW39" s="203"/>
      <c r="AX39" s="204"/>
      <c r="AY39" s="204"/>
      <c r="AZ39" s="320"/>
      <c r="BA39" s="274"/>
      <c r="BB39" s="273"/>
      <c r="BC39" s="274"/>
      <c r="BD39" s="275"/>
      <c r="BE39" s="276"/>
      <c r="BF39" s="276"/>
      <c r="BG39" s="276"/>
      <c r="BH39" s="277"/>
    </row>
    <row r="40" spans="2:60" ht="20.25" customHeight="1" x14ac:dyDescent="0.4">
      <c r="B40" s="125">
        <f>B37+1</f>
        <v>7</v>
      </c>
      <c r="C40" s="293"/>
      <c r="D40" s="294"/>
      <c r="E40" s="295"/>
      <c r="F40" s="234">
        <f>C39</f>
        <v>0</v>
      </c>
      <c r="G40" s="230"/>
      <c r="H40" s="300"/>
      <c r="I40" s="305"/>
      <c r="J40" s="306"/>
      <c r="K40" s="306"/>
      <c r="L40" s="307"/>
      <c r="M40" s="314"/>
      <c r="N40" s="315"/>
      <c r="O40" s="316"/>
      <c r="P40" s="23" t="s">
        <v>72</v>
      </c>
      <c r="Q40" s="24"/>
      <c r="R40" s="24"/>
      <c r="S40" s="19"/>
      <c r="T40" s="53"/>
      <c r="U40" s="197" t="str">
        <f>IF(U39="","",VLOOKUP(U39,'シフト記号表（勤務時間帯）'!$D$6:$X$47,21,FALSE))</f>
        <v/>
      </c>
      <c r="V40" s="198" t="str">
        <f>IF(V39="","",VLOOKUP(V39,'シフト記号表（勤務時間帯）'!$D$6:$X$47,21,FALSE))</f>
        <v/>
      </c>
      <c r="W40" s="198" t="str">
        <f>IF(W39="","",VLOOKUP(W39,'シフト記号表（勤務時間帯）'!$D$6:$X$47,21,FALSE))</f>
        <v/>
      </c>
      <c r="X40" s="198" t="str">
        <f>IF(X39="","",VLOOKUP(X39,'シフト記号表（勤務時間帯）'!$D$6:$X$47,21,FALSE))</f>
        <v/>
      </c>
      <c r="Y40" s="198" t="str">
        <f>IF(Y39="","",VLOOKUP(Y39,'シフト記号表（勤務時間帯）'!$D$6:$X$47,21,FALSE))</f>
        <v/>
      </c>
      <c r="Z40" s="198" t="str">
        <f>IF(Z39="","",VLOOKUP(Z39,'シフト記号表（勤務時間帯）'!$D$6:$X$47,21,FALSE))</f>
        <v/>
      </c>
      <c r="AA40" s="199" t="str">
        <f>IF(AA39="","",VLOOKUP(AA39,'シフト記号表（勤務時間帯）'!$D$6:$X$47,21,FALSE))</f>
        <v/>
      </c>
      <c r="AB40" s="197" t="str">
        <f>IF(AB39="","",VLOOKUP(AB39,'シフト記号表（勤務時間帯）'!$D$6:$X$47,21,FALSE))</f>
        <v/>
      </c>
      <c r="AC40" s="198" t="str">
        <f>IF(AC39="","",VLOOKUP(AC39,'シフト記号表（勤務時間帯）'!$D$6:$X$47,21,FALSE))</f>
        <v/>
      </c>
      <c r="AD40" s="198" t="str">
        <f>IF(AD39="","",VLOOKUP(AD39,'シフト記号表（勤務時間帯）'!$D$6:$X$47,21,FALSE))</f>
        <v/>
      </c>
      <c r="AE40" s="198" t="str">
        <f>IF(AE39="","",VLOOKUP(AE39,'シフト記号表（勤務時間帯）'!$D$6:$X$47,21,FALSE))</f>
        <v/>
      </c>
      <c r="AF40" s="198" t="str">
        <f>IF(AF39="","",VLOOKUP(AF39,'シフト記号表（勤務時間帯）'!$D$6:$X$47,21,FALSE))</f>
        <v/>
      </c>
      <c r="AG40" s="198" t="str">
        <f>IF(AG39="","",VLOOKUP(AG39,'シフト記号表（勤務時間帯）'!$D$6:$X$47,21,FALSE))</f>
        <v/>
      </c>
      <c r="AH40" s="199" t="str">
        <f>IF(AH39="","",VLOOKUP(AH39,'シフト記号表（勤務時間帯）'!$D$6:$X$47,21,FALSE))</f>
        <v/>
      </c>
      <c r="AI40" s="197" t="str">
        <f>IF(AI39="","",VLOOKUP(AI39,'シフト記号表（勤務時間帯）'!$D$6:$X$47,21,FALSE))</f>
        <v/>
      </c>
      <c r="AJ40" s="198" t="str">
        <f>IF(AJ39="","",VLOOKUP(AJ39,'シフト記号表（勤務時間帯）'!$D$6:$X$47,21,FALSE))</f>
        <v/>
      </c>
      <c r="AK40" s="198" t="str">
        <f>IF(AK39="","",VLOOKUP(AK39,'シフト記号表（勤務時間帯）'!$D$6:$X$47,21,FALSE))</f>
        <v/>
      </c>
      <c r="AL40" s="198" t="str">
        <f>IF(AL39="","",VLOOKUP(AL39,'シフト記号表（勤務時間帯）'!$D$6:$X$47,21,FALSE))</f>
        <v/>
      </c>
      <c r="AM40" s="198" t="str">
        <f>IF(AM39="","",VLOOKUP(AM39,'シフト記号表（勤務時間帯）'!$D$6:$X$47,21,FALSE))</f>
        <v/>
      </c>
      <c r="AN40" s="198" t="str">
        <f>IF(AN39="","",VLOOKUP(AN39,'シフト記号表（勤務時間帯）'!$D$6:$X$47,21,FALSE))</f>
        <v/>
      </c>
      <c r="AO40" s="199" t="str">
        <f>IF(AO39="","",VLOOKUP(AO39,'シフト記号表（勤務時間帯）'!$D$6:$X$47,21,FALSE))</f>
        <v/>
      </c>
      <c r="AP40" s="197" t="str">
        <f>IF(AP39="","",VLOOKUP(AP39,'シフト記号表（勤務時間帯）'!$D$6:$X$47,21,FALSE))</f>
        <v/>
      </c>
      <c r="AQ40" s="198" t="str">
        <f>IF(AQ39="","",VLOOKUP(AQ39,'シフト記号表（勤務時間帯）'!$D$6:$X$47,21,FALSE))</f>
        <v/>
      </c>
      <c r="AR40" s="198" t="str">
        <f>IF(AR39="","",VLOOKUP(AR39,'シフト記号表（勤務時間帯）'!$D$6:$X$47,21,FALSE))</f>
        <v/>
      </c>
      <c r="AS40" s="198" t="str">
        <f>IF(AS39="","",VLOOKUP(AS39,'シフト記号表（勤務時間帯）'!$D$6:$X$47,21,FALSE))</f>
        <v/>
      </c>
      <c r="AT40" s="198" t="str">
        <f>IF(AT39="","",VLOOKUP(AT39,'シフト記号表（勤務時間帯）'!$D$6:$X$47,21,FALSE))</f>
        <v/>
      </c>
      <c r="AU40" s="198" t="str">
        <f>IF(AU39="","",VLOOKUP(AU39,'シフト記号表（勤務時間帯）'!$D$6:$X$47,21,FALSE))</f>
        <v/>
      </c>
      <c r="AV40" s="199" t="str">
        <f>IF(AV39="","",VLOOKUP(AV39,'シフト記号表（勤務時間帯）'!$D$6:$X$47,21,FALSE))</f>
        <v/>
      </c>
      <c r="AW40" s="197" t="str">
        <f>IF(AW39="","",VLOOKUP(AW39,'シフト記号表（勤務時間帯）'!$D$6:$X$47,21,FALSE))</f>
        <v/>
      </c>
      <c r="AX40" s="198" t="str">
        <f>IF(AX39="","",VLOOKUP(AX39,'シフト記号表（勤務時間帯）'!$D$6:$X$47,21,FALSE))</f>
        <v/>
      </c>
      <c r="AY40" s="198" t="str">
        <f>IF(AY39="","",VLOOKUP(AY39,'シフト記号表（勤務時間帯）'!$D$6:$X$47,21,FALSE))</f>
        <v/>
      </c>
      <c r="AZ40" s="281">
        <f>IF($BC$3="４週",SUM(U40:AV40),IF($BC$3="暦月",SUM(U40:AY40),""))</f>
        <v>0</v>
      </c>
      <c r="BA40" s="282"/>
      <c r="BB40" s="283">
        <f>IF($BC$3="４週",AZ40/4,IF($BC$3="暦月",(AZ40/($BC$8/7)),""))</f>
        <v>0</v>
      </c>
      <c r="BC40" s="282"/>
      <c r="BD40" s="278"/>
      <c r="BE40" s="279"/>
      <c r="BF40" s="279"/>
      <c r="BG40" s="279"/>
      <c r="BH40" s="280"/>
    </row>
    <row r="41" spans="2:60" ht="20.25" customHeight="1" x14ac:dyDescent="0.4">
      <c r="B41" s="127"/>
      <c r="C41" s="321"/>
      <c r="D41" s="322"/>
      <c r="E41" s="323"/>
      <c r="F41" s="235"/>
      <c r="G41" s="231">
        <f>C39</f>
        <v>0</v>
      </c>
      <c r="H41" s="324"/>
      <c r="I41" s="325"/>
      <c r="J41" s="326"/>
      <c r="K41" s="326"/>
      <c r="L41" s="327"/>
      <c r="M41" s="328"/>
      <c r="N41" s="329"/>
      <c r="O41" s="330"/>
      <c r="P41" s="25" t="s">
        <v>73</v>
      </c>
      <c r="Q41" s="28"/>
      <c r="R41" s="28"/>
      <c r="S41" s="16"/>
      <c r="T41" s="56"/>
      <c r="U41" s="200" t="str">
        <f>IF(U39="","",VLOOKUP(U39,'シフト記号表（勤務時間帯）'!$D$6:$Z$47,23,FALSE))</f>
        <v/>
      </c>
      <c r="V41" s="201" t="str">
        <f>IF(V39="","",VLOOKUP(V39,'シフト記号表（勤務時間帯）'!$D$6:$Z$47,23,FALSE))</f>
        <v/>
      </c>
      <c r="W41" s="201" t="str">
        <f>IF(W39="","",VLOOKUP(W39,'シフト記号表（勤務時間帯）'!$D$6:$Z$47,23,FALSE))</f>
        <v/>
      </c>
      <c r="X41" s="201" t="str">
        <f>IF(X39="","",VLOOKUP(X39,'シフト記号表（勤務時間帯）'!$D$6:$Z$47,23,FALSE))</f>
        <v/>
      </c>
      <c r="Y41" s="201" t="str">
        <f>IF(Y39="","",VLOOKUP(Y39,'シフト記号表（勤務時間帯）'!$D$6:$Z$47,23,FALSE))</f>
        <v/>
      </c>
      <c r="Z41" s="201" t="str">
        <f>IF(Z39="","",VLOOKUP(Z39,'シフト記号表（勤務時間帯）'!$D$6:$Z$47,23,FALSE))</f>
        <v/>
      </c>
      <c r="AA41" s="202" t="str">
        <f>IF(AA39="","",VLOOKUP(AA39,'シフト記号表（勤務時間帯）'!$D$6:$Z$47,23,FALSE))</f>
        <v/>
      </c>
      <c r="AB41" s="200" t="str">
        <f>IF(AB39="","",VLOOKUP(AB39,'シフト記号表（勤務時間帯）'!$D$6:$Z$47,23,FALSE))</f>
        <v/>
      </c>
      <c r="AC41" s="201" t="str">
        <f>IF(AC39="","",VLOOKUP(AC39,'シフト記号表（勤務時間帯）'!$D$6:$Z$47,23,FALSE))</f>
        <v/>
      </c>
      <c r="AD41" s="201" t="str">
        <f>IF(AD39="","",VLOOKUP(AD39,'シフト記号表（勤務時間帯）'!$D$6:$Z$47,23,FALSE))</f>
        <v/>
      </c>
      <c r="AE41" s="201" t="str">
        <f>IF(AE39="","",VLOOKUP(AE39,'シフト記号表（勤務時間帯）'!$D$6:$Z$47,23,FALSE))</f>
        <v/>
      </c>
      <c r="AF41" s="201" t="str">
        <f>IF(AF39="","",VLOOKUP(AF39,'シフト記号表（勤務時間帯）'!$D$6:$Z$47,23,FALSE))</f>
        <v/>
      </c>
      <c r="AG41" s="201" t="str">
        <f>IF(AG39="","",VLOOKUP(AG39,'シフト記号表（勤務時間帯）'!$D$6:$Z$47,23,FALSE))</f>
        <v/>
      </c>
      <c r="AH41" s="202" t="str">
        <f>IF(AH39="","",VLOOKUP(AH39,'シフト記号表（勤務時間帯）'!$D$6:$Z$47,23,FALSE))</f>
        <v/>
      </c>
      <c r="AI41" s="200" t="str">
        <f>IF(AI39="","",VLOOKUP(AI39,'シフト記号表（勤務時間帯）'!$D$6:$Z$47,23,FALSE))</f>
        <v/>
      </c>
      <c r="AJ41" s="201" t="str">
        <f>IF(AJ39="","",VLOOKUP(AJ39,'シフト記号表（勤務時間帯）'!$D$6:$Z$47,23,FALSE))</f>
        <v/>
      </c>
      <c r="AK41" s="201" t="str">
        <f>IF(AK39="","",VLOOKUP(AK39,'シフト記号表（勤務時間帯）'!$D$6:$Z$47,23,FALSE))</f>
        <v/>
      </c>
      <c r="AL41" s="201" t="str">
        <f>IF(AL39="","",VLOOKUP(AL39,'シフト記号表（勤務時間帯）'!$D$6:$Z$47,23,FALSE))</f>
        <v/>
      </c>
      <c r="AM41" s="201" t="str">
        <f>IF(AM39="","",VLOOKUP(AM39,'シフト記号表（勤務時間帯）'!$D$6:$Z$47,23,FALSE))</f>
        <v/>
      </c>
      <c r="AN41" s="201" t="str">
        <f>IF(AN39="","",VLOOKUP(AN39,'シフト記号表（勤務時間帯）'!$D$6:$Z$47,23,FALSE))</f>
        <v/>
      </c>
      <c r="AO41" s="202" t="str">
        <f>IF(AO39="","",VLOOKUP(AO39,'シフト記号表（勤務時間帯）'!$D$6:$Z$47,23,FALSE))</f>
        <v/>
      </c>
      <c r="AP41" s="200" t="str">
        <f>IF(AP39="","",VLOOKUP(AP39,'シフト記号表（勤務時間帯）'!$D$6:$Z$47,23,FALSE))</f>
        <v/>
      </c>
      <c r="AQ41" s="201" t="str">
        <f>IF(AQ39="","",VLOOKUP(AQ39,'シフト記号表（勤務時間帯）'!$D$6:$Z$47,23,FALSE))</f>
        <v/>
      </c>
      <c r="AR41" s="201" t="str">
        <f>IF(AR39="","",VLOOKUP(AR39,'シフト記号表（勤務時間帯）'!$D$6:$Z$47,23,FALSE))</f>
        <v/>
      </c>
      <c r="AS41" s="201" t="str">
        <f>IF(AS39="","",VLOOKUP(AS39,'シフト記号表（勤務時間帯）'!$D$6:$Z$47,23,FALSE))</f>
        <v/>
      </c>
      <c r="AT41" s="201" t="str">
        <f>IF(AT39="","",VLOOKUP(AT39,'シフト記号表（勤務時間帯）'!$D$6:$Z$47,23,FALSE))</f>
        <v/>
      </c>
      <c r="AU41" s="201" t="str">
        <f>IF(AU39="","",VLOOKUP(AU39,'シフト記号表（勤務時間帯）'!$D$6:$Z$47,23,FALSE))</f>
        <v/>
      </c>
      <c r="AV41" s="202" t="str">
        <f>IF(AV39="","",VLOOKUP(AV39,'シフト記号表（勤務時間帯）'!$D$6:$Z$47,23,FALSE))</f>
        <v/>
      </c>
      <c r="AW41" s="200" t="str">
        <f>IF(AW39="","",VLOOKUP(AW39,'シフト記号表（勤務時間帯）'!$D$6:$Z$47,23,FALSE))</f>
        <v/>
      </c>
      <c r="AX41" s="201" t="str">
        <f>IF(AX39="","",VLOOKUP(AX39,'シフト記号表（勤務時間帯）'!$D$6:$Z$47,23,FALSE))</f>
        <v/>
      </c>
      <c r="AY41" s="201" t="str">
        <f>IF(AY39="","",VLOOKUP(AY39,'シフト記号表（勤務時間帯）'!$D$6:$Z$47,23,FALSE))</f>
        <v/>
      </c>
      <c r="AZ41" s="284">
        <f>IF($BC$3="４週",SUM(U41:AV41),IF($BC$3="暦月",SUM(U41:AY41),""))</f>
        <v>0</v>
      </c>
      <c r="BA41" s="285"/>
      <c r="BB41" s="286">
        <f>IF($BC$3="４週",AZ41/4,IF($BC$3="暦月",(AZ41/($BC$8/7)),""))</f>
        <v>0</v>
      </c>
      <c r="BC41" s="285"/>
      <c r="BD41" s="287"/>
      <c r="BE41" s="288"/>
      <c r="BF41" s="288"/>
      <c r="BG41" s="288"/>
      <c r="BH41" s="289"/>
    </row>
    <row r="42" spans="2:60" ht="20.25" customHeight="1" x14ac:dyDescent="0.4">
      <c r="B42" s="129"/>
      <c r="C42" s="290"/>
      <c r="D42" s="291"/>
      <c r="E42" s="292"/>
      <c r="F42" s="234"/>
      <c r="G42" s="230"/>
      <c r="H42" s="299"/>
      <c r="I42" s="302"/>
      <c r="J42" s="303"/>
      <c r="K42" s="303"/>
      <c r="L42" s="304"/>
      <c r="M42" s="311"/>
      <c r="N42" s="312"/>
      <c r="O42" s="313"/>
      <c r="P42" s="21" t="s">
        <v>18</v>
      </c>
      <c r="Q42" s="27"/>
      <c r="R42" s="27"/>
      <c r="S42" s="15"/>
      <c r="T42" s="55"/>
      <c r="U42" s="203"/>
      <c r="V42" s="204"/>
      <c r="W42" s="204"/>
      <c r="X42" s="204"/>
      <c r="Y42" s="204"/>
      <c r="Z42" s="204"/>
      <c r="AA42" s="205"/>
      <c r="AB42" s="203"/>
      <c r="AC42" s="204"/>
      <c r="AD42" s="204"/>
      <c r="AE42" s="204"/>
      <c r="AF42" s="204"/>
      <c r="AG42" s="204"/>
      <c r="AH42" s="205"/>
      <c r="AI42" s="203"/>
      <c r="AJ42" s="204"/>
      <c r="AK42" s="204"/>
      <c r="AL42" s="204"/>
      <c r="AM42" s="204"/>
      <c r="AN42" s="204"/>
      <c r="AO42" s="205"/>
      <c r="AP42" s="203"/>
      <c r="AQ42" s="204"/>
      <c r="AR42" s="204"/>
      <c r="AS42" s="204"/>
      <c r="AT42" s="204"/>
      <c r="AU42" s="204"/>
      <c r="AV42" s="205"/>
      <c r="AW42" s="203"/>
      <c r="AX42" s="204"/>
      <c r="AY42" s="204"/>
      <c r="AZ42" s="320"/>
      <c r="BA42" s="274"/>
      <c r="BB42" s="273"/>
      <c r="BC42" s="274"/>
      <c r="BD42" s="275"/>
      <c r="BE42" s="276"/>
      <c r="BF42" s="276"/>
      <c r="BG42" s="276"/>
      <c r="BH42" s="277"/>
    </row>
    <row r="43" spans="2:60" ht="20.25" customHeight="1" x14ac:dyDescent="0.4">
      <c r="B43" s="125">
        <f>B40+1</f>
        <v>8</v>
      </c>
      <c r="C43" s="293"/>
      <c r="D43" s="294"/>
      <c r="E43" s="295"/>
      <c r="F43" s="234">
        <f>C42</f>
        <v>0</v>
      </c>
      <c r="G43" s="230"/>
      <c r="H43" s="300"/>
      <c r="I43" s="305"/>
      <c r="J43" s="306"/>
      <c r="K43" s="306"/>
      <c r="L43" s="307"/>
      <c r="M43" s="314"/>
      <c r="N43" s="315"/>
      <c r="O43" s="316"/>
      <c r="P43" s="23" t="s">
        <v>72</v>
      </c>
      <c r="Q43" s="24"/>
      <c r="R43" s="24"/>
      <c r="S43" s="19"/>
      <c r="T43" s="53"/>
      <c r="U43" s="197" t="str">
        <f>IF(U42="","",VLOOKUP(U42,'シフト記号表（勤務時間帯）'!$D$6:$X$47,21,FALSE))</f>
        <v/>
      </c>
      <c r="V43" s="198" t="str">
        <f>IF(V42="","",VLOOKUP(V42,'シフト記号表（勤務時間帯）'!$D$6:$X$47,21,FALSE))</f>
        <v/>
      </c>
      <c r="W43" s="198" t="str">
        <f>IF(W42="","",VLOOKUP(W42,'シフト記号表（勤務時間帯）'!$D$6:$X$47,21,FALSE))</f>
        <v/>
      </c>
      <c r="X43" s="198" t="str">
        <f>IF(X42="","",VLOOKUP(X42,'シフト記号表（勤務時間帯）'!$D$6:$X$47,21,FALSE))</f>
        <v/>
      </c>
      <c r="Y43" s="198" t="str">
        <f>IF(Y42="","",VLOOKUP(Y42,'シフト記号表（勤務時間帯）'!$D$6:$X$47,21,FALSE))</f>
        <v/>
      </c>
      <c r="Z43" s="198" t="str">
        <f>IF(Z42="","",VLOOKUP(Z42,'シフト記号表（勤務時間帯）'!$D$6:$X$47,21,FALSE))</f>
        <v/>
      </c>
      <c r="AA43" s="199" t="str">
        <f>IF(AA42="","",VLOOKUP(AA42,'シフト記号表（勤務時間帯）'!$D$6:$X$47,21,FALSE))</f>
        <v/>
      </c>
      <c r="AB43" s="197" t="str">
        <f>IF(AB42="","",VLOOKUP(AB42,'シフト記号表（勤務時間帯）'!$D$6:$X$47,21,FALSE))</f>
        <v/>
      </c>
      <c r="AC43" s="198" t="str">
        <f>IF(AC42="","",VLOOKUP(AC42,'シフト記号表（勤務時間帯）'!$D$6:$X$47,21,FALSE))</f>
        <v/>
      </c>
      <c r="AD43" s="198" t="str">
        <f>IF(AD42="","",VLOOKUP(AD42,'シフト記号表（勤務時間帯）'!$D$6:$X$47,21,FALSE))</f>
        <v/>
      </c>
      <c r="AE43" s="198" t="str">
        <f>IF(AE42="","",VLOOKUP(AE42,'シフト記号表（勤務時間帯）'!$D$6:$X$47,21,FALSE))</f>
        <v/>
      </c>
      <c r="AF43" s="198" t="str">
        <f>IF(AF42="","",VLOOKUP(AF42,'シフト記号表（勤務時間帯）'!$D$6:$X$47,21,FALSE))</f>
        <v/>
      </c>
      <c r="AG43" s="198" t="str">
        <f>IF(AG42="","",VLOOKUP(AG42,'シフト記号表（勤務時間帯）'!$D$6:$X$47,21,FALSE))</f>
        <v/>
      </c>
      <c r="AH43" s="199" t="str">
        <f>IF(AH42="","",VLOOKUP(AH42,'シフト記号表（勤務時間帯）'!$D$6:$X$47,21,FALSE))</f>
        <v/>
      </c>
      <c r="AI43" s="197" t="str">
        <f>IF(AI42="","",VLOOKUP(AI42,'シフト記号表（勤務時間帯）'!$D$6:$X$47,21,FALSE))</f>
        <v/>
      </c>
      <c r="AJ43" s="198" t="str">
        <f>IF(AJ42="","",VLOOKUP(AJ42,'シフト記号表（勤務時間帯）'!$D$6:$X$47,21,FALSE))</f>
        <v/>
      </c>
      <c r="AK43" s="198" t="str">
        <f>IF(AK42="","",VLOOKUP(AK42,'シフト記号表（勤務時間帯）'!$D$6:$X$47,21,FALSE))</f>
        <v/>
      </c>
      <c r="AL43" s="198" t="str">
        <f>IF(AL42="","",VLOOKUP(AL42,'シフト記号表（勤務時間帯）'!$D$6:$X$47,21,FALSE))</f>
        <v/>
      </c>
      <c r="AM43" s="198" t="str">
        <f>IF(AM42="","",VLOOKUP(AM42,'シフト記号表（勤務時間帯）'!$D$6:$X$47,21,FALSE))</f>
        <v/>
      </c>
      <c r="AN43" s="198" t="str">
        <f>IF(AN42="","",VLOOKUP(AN42,'シフト記号表（勤務時間帯）'!$D$6:$X$47,21,FALSE))</f>
        <v/>
      </c>
      <c r="AO43" s="199" t="str">
        <f>IF(AO42="","",VLOOKUP(AO42,'シフト記号表（勤務時間帯）'!$D$6:$X$47,21,FALSE))</f>
        <v/>
      </c>
      <c r="AP43" s="197" t="str">
        <f>IF(AP42="","",VLOOKUP(AP42,'シフト記号表（勤務時間帯）'!$D$6:$X$47,21,FALSE))</f>
        <v/>
      </c>
      <c r="AQ43" s="198" t="str">
        <f>IF(AQ42="","",VLOOKUP(AQ42,'シフト記号表（勤務時間帯）'!$D$6:$X$47,21,FALSE))</f>
        <v/>
      </c>
      <c r="AR43" s="198" t="str">
        <f>IF(AR42="","",VLOOKUP(AR42,'シフト記号表（勤務時間帯）'!$D$6:$X$47,21,FALSE))</f>
        <v/>
      </c>
      <c r="AS43" s="198" t="str">
        <f>IF(AS42="","",VLOOKUP(AS42,'シフト記号表（勤務時間帯）'!$D$6:$X$47,21,FALSE))</f>
        <v/>
      </c>
      <c r="AT43" s="198" t="str">
        <f>IF(AT42="","",VLOOKUP(AT42,'シフト記号表（勤務時間帯）'!$D$6:$X$47,21,FALSE))</f>
        <v/>
      </c>
      <c r="AU43" s="198" t="str">
        <f>IF(AU42="","",VLOOKUP(AU42,'シフト記号表（勤務時間帯）'!$D$6:$X$47,21,FALSE))</f>
        <v/>
      </c>
      <c r="AV43" s="199" t="str">
        <f>IF(AV42="","",VLOOKUP(AV42,'シフト記号表（勤務時間帯）'!$D$6:$X$47,21,FALSE))</f>
        <v/>
      </c>
      <c r="AW43" s="197" t="str">
        <f>IF(AW42="","",VLOOKUP(AW42,'シフト記号表（勤務時間帯）'!$D$6:$X$47,21,FALSE))</f>
        <v/>
      </c>
      <c r="AX43" s="198" t="str">
        <f>IF(AX42="","",VLOOKUP(AX42,'シフト記号表（勤務時間帯）'!$D$6:$X$47,21,FALSE))</f>
        <v/>
      </c>
      <c r="AY43" s="198" t="str">
        <f>IF(AY42="","",VLOOKUP(AY42,'シフト記号表（勤務時間帯）'!$D$6:$X$47,21,FALSE))</f>
        <v/>
      </c>
      <c r="AZ43" s="281">
        <f>IF($BC$3="４週",SUM(U43:AV43),IF($BC$3="暦月",SUM(U43:AY43),""))</f>
        <v>0</v>
      </c>
      <c r="BA43" s="282"/>
      <c r="BB43" s="283">
        <f>IF($BC$3="４週",AZ43/4,IF($BC$3="暦月",(AZ43/($BC$8/7)),""))</f>
        <v>0</v>
      </c>
      <c r="BC43" s="282"/>
      <c r="BD43" s="278"/>
      <c r="BE43" s="279"/>
      <c r="BF43" s="279"/>
      <c r="BG43" s="279"/>
      <c r="BH43" s="280"/>
    </row>
    <row r="44" spans="2:60" ht="20.25" customHeight="1" x14ac:dyDescent="0.4">
      <c r="B44" s="127"/>
      <c r="C44" s="321"/>
      <c r="D44" s="322"/>
      <c r="E44" s="323"/>
      <c r="F44" s="235"/>
      <c r="G44" s="231">
        <f>C42</f>
        <v>0</v>
      </c>
      <c r="H44" s="324"/>
      <c r="I44" s="325"/>
      <c r="J44" s="326"/>
      <c r="K44" s="326"/>
      <c r="L44" s="327"/>
      <c r="M44" s="328"/>
      <c r="N44" s="329"/>
      <c r="O44" s="330"/>
      <c r="P44" s="25" t="s">
        <v>73</v>
      </c>
      <c r="Q44" s="29"/>
      <c r="R44" s="29"/>
      <c r="S44" s="17"/>
      <c r="T44" s="54"/>
      <c r="U44" s="200" t="str">
        <f>IF(U42="","",VLOOKUP(U42,'シフト記号表（勤務時間帯）'!$D$6:$Z$47,23,FALSE))</f>
        <v/>
      </c>
      <c r="V44" s="201" t="str">
        <f>IF(V42="","",VLOOKUP(V42,'シフト記号表（勤務時間帯）'!$D$6:$Z$47,23,FALSE))</f>
        <v/>
      </c>
      <c r="W44" s="201" t="str">
        <f>IF(W42="","",VLOOKUP(W42,'シフト記号表（勤務時間帯）'!$D$6:$Z$47,23,FALSE))</f>
        <v/>
      </c>
      <c r="X44" s="201" t="str">
        <f>IF(X42="","",VLOOKUP(X42,'シフト記号表（勤務時間帯）'!$D$6:$Z$47,23,FALSE))</f>
        <v/>
      </c>
      <c r="Y44" s="201" t="str">
        <f>IF(Y42="","",VLOOKUP(Y42,'シフト記号表（勤務時間帯）'!$D$6:$Z$47,23,FALSE))</f>
        <v/>
      </c>
      <c r="Z44" s="201" t="str">
        <f>IF(Z42="","",VLOOKUP(Z42,'シフト記号表（勤務時間帯）'!$D$6:$Z$47,23,FALSE))</f>
        <v/>
      </c>
      <c r="AA44" s="202" t="str">
        <f>IF(AA42="","",VLOOKUP(AA42,'シフト記号表（勤務時間帯）'!$D$6:$Z$47,23,FALSE))</f>
        <v/>
      </c>
      <c r="AB44" s="200" t="str">
        <f>IF(AB42="","",VLOOKUP(AB42,'シフト記号表（勤務時間帯）'!$D$6:$Z$47,23,FALSE))</f>
        <v/>
      </c>
      <c r="AC44" s="201" t="str">
        <f>IF(AC42="","",VLOOKUP(AC42,'シフト記号表（勤務時間帯）'!$D$6:$Z$47,23,FALSE))</f>
        <v/>
      </c>
      <c r="AD44" s="201" t="str">
        <f>IF(AD42="","",VLOOKUP(AD42,'シフト記号表（勤務時間帯）'!$D$6:$Z$47,23,FALSE))</f>
        <v/>
      </c>
      <c r="AE44" s="201" t="str">
        <f>IF(AE42="","",VLOOKUP(AE42,'シフト記号表（勤務時間帯）'!$D$6:$Z$47,23,FALSE))</f>
        <v/>
      </c>
      <c r="AF44" s="201" t="str">
        <f>IF(AF42="","",VLOOKUP(AF42,'シフト記号表（勤務時間帯）'!$D$6:$Z$47,23,FALSE))</f>
        <v/>
      </c>
      <c r="AG44" s="201" t="str">
        <f>IF(AG42="","",VLOOKUP(AG42,'シフト記号表（勤務時間帯）'!$D$6:$Z$47,23,FALSE))</f>
        <v/>
      </c>
      <c r="AH44" s="202" t="str">
        <f>IF(AH42="","",VLOOKUP(AH42,'シフト記号表（勤務時間帯）'!$D$6:$Z$47,23,FALSE))</f>
        <v/>
      </c>
      <c r="AI44" s="200" t="str">
        <f>IF(AI42="","",VLOOKUP(AI42,'シフト記号表（勤務時間帯）'!$D$6:$Z$47,23,FALSE))</f>
        <v/>
      </c>
      <c r="AJ44" s="201" t="str">
        <f>IF(AJ42="","",VLOOKUP(AJ42,'シフト記号表（勤務時間帯）'!$D$6:$Z$47,23,FALSE))</f>
        <v/>
      </c>
      <c r="AK44" s="201" t="str">
        <f>IF(AK42="","",VLOOKUP(AK42,'シフト記号表（勤務時間帯）'!$D$6:$Z$47,23,FALSE))</f>
        <v/>
      </c>
      <c r="AL44" s="201" t="str">
        <f>IF(AL42="","",VLOOKUP(AL42,'シフト記号表（勤務時間帯）'!$D$6:$Z$47,23,FALSE))</f>
        <v/>
      </c>
      <c r="AM44" s="201" t="str">
        <f>IF(AM42="","",VLOOKUP(AM42,'シフト記号表（勤務時間帯）'!$D$6:$Z$47,23,FALSE))</f>
        <v/>
      </c>
      <c r="AN44" s="201" t="str">
        <f>IF(AN42="","",VLOOKUP(AN42,'シフト記号表（勤務時間帯）'!$D$6:$Z$47,23,FALSE))</f>
        <v/>
      </c>
      <c r="AO44" s="202" t="str">
        <f>IF(AO42="","",VLOOKUP(AO42,'シフト記号表（勤務時間帯）'!$D$6:$Z$47,23,FALSE))</f>
        <v/>
      </c>
      <c r="AP44" s="200" t="str">
        <f>IF(AP42="","",VLOOKUP(AP42,'シフト記号表（勤務時間帯）'!$D$6:$Z$47,23,FALSE))</f>
        <v/>
      </c>
      <c r="AQ44" s="201" t="str">
        <f>IF(AQ42="","",VLOOKUP(AQ42,'シフト記号表（勤務時間帯）'!$D$6:$Z$47,23,FALSE))</f>
        <v/>
      </c>
      <c r="AR44" s="201" t="str">
        <f>IF(AR42="","",VLOOKUP(AR42,'シフト記号表（勤務時間帯）'!$D$6:$Z$47,23,FALSE))</f>
        <v/>
      </c>
      <c r="AS44" s="201" t="str">
        <f>IF(AS42="","",VLOOKUP(AS42,'シフト記号表（勤務時間帯）'!$D$6:$Z$47,23,FALSE))</f>
        <v/>
      </c>
      <c r="AT44" s="201" t="str">
        <f>IF(AT42="","",VLOOKUP(AT42,'シフト記号表（勤務時間帯）'!$D$6:$Z$47,23,FALSE))</f>
        <v/>
      </c>
      <c r="AU44" s="201" t="str">
        <f>IF(AU42="","",VLOOKUP(AU42,'シフト記号表（勤務時間帯）'!$D$6:$Z$47,23,FALSE))</f>
        <v/>
      </c>
      <c r="AV44" s="202" t="str">
        <f>IF(AV42="","",VLOOKUP(AV42,'シフト記号表（勤務時間帯）'!$D$6:$Z$47,23,FALSE))</f>
        <v/>
      </c>
      <c r="AW44" s="200" t="str">
        <f>IF(AW42="","",VLOOKUP(AW42,'シフト記号表（勤務時間帯）'!$D$6:$Z$47,23,FALSE))</f>
        <v/>
      </c>
      <c r="AX44" s="201" t="str">
        <f>IF(AX42="","",VLOOKUP(AX42,'シフト記号表（勤務時間帯）'!$D$6:$Z$47,23,FALSE))</f>
        <v/>
      </c>
      <c r="AY44" s="201" t="str">
        <f>IF(AY42="","",VLOOKUP(AY42,'シフト記号表（勤務時間帯）'!$D$6:$Z$47,23,FALSE))</f>
        <v/>
      </c>
      <c r="AZ44" s="284">
        <f>IF($BC$3="４週",SUM(U44:AV44),IF($BC$3="暦月",SUM(U44:AY44),""))</f>
        <v>0</v>
      </c>
      <c r="BA44" s="285"/>
      <c r="BB44" s="286">
        <f>IF($BC$3="４週",AZ44/4,IF($BC$3="暦月",(AZ44/($BC$8/7)),""))</f>
        <v>0</v>
      </c>
      <c r="BC44" s="285"/>
      <c r="BD44" s="287"/>
      <c r="BE44" s="288"/>
      <c r="BF44" s="288"/>
      <c r="BG44" s="288"/>
      <c r="BH44" s="289"/>
    </row>
    <row r="45" spans="2:60" ht="20.25" customHeight="1" x14ac:dyDescent="0.4">
      <c r="B45" s="129"/>
      <c r="C45" s="290"/>
      <c r="D45" s="291"/>
      <c r="E45" s="292"/>
      <c r="F45" s="234"/>
      <c r="G45" s="230"/>
      <c r="H45" s="299"/>
      <c r="I45" s="302"/>
      <c r="J45" s="303"/>
      <c r="K45" s="303"/>
      <c r="L45" s="304"/>
      <c r="M45" s="311"/>
      <c r="N45" s="312"/>
      <c r="O45" s="313"/>
      <c r="P45" s="21" t="s">
        <v>18</v>
      </c>
      <c r="Q45" s="27"/>
      <c r="R45" s="27"/>
      <c r="S45" s="15"/>
      <c r="T45" s="55"/>
      <c r="U45" s="203"/>
      <c r="V45" s="204"/>
      <c r="W45" s="204"/>
      <c r="X45" s="204"/>
      <c r="Y45" s="204"/>
      <c r="Z45" s="204"/>
      <c r="AA45" s="205"/>
      <c r="AB45" s="203"/>
      <c r="AC45" s="204"/>
      <c r="AD45" s="204"/>
      <c r="AE45" s="204"/>
      <c r="AF45" s="204"/>
      <c r="AG45" s="204"/>
      <c r="AH45" s="205"/>
      <c r="AI45" s="203"/>
      <c r="AJ45" s="204"/>
      <c r="AK45" s="204"/>
      <c r="AL45" s="204"/>
      <c r="AM45" s="204"/>
      <c r="AN45" s="204"/>
      <c r="AO45" s="205"/>
      <c r="AP45" s="203"/>
      <c r="AQ45" s="204"/>
      <c r="AR45" s="204"/>
      <c r="AS45" s="204"/>
      <c r="AT45" s="204"/>
      <c r="AU45" s="204"/>
      <c r="AV45" s="205"/>
      <c r="AW45" s="203"/>
      <c r="AX45" s="204"/>
      <c r="AY45" s="204"/>
      <c r="AZ45" s="320"/>
      <c r="BA45" s="274"/>
      <c r="BB45" s="273"/>
      <c r="BC45" s="274"/>
      <c r="BD45" s="275"/>
      <c r="BE45" s="276"/>
      <c r="BF45" s="276"/>
      <c r="BG45" s="276"/>
      <c r="BH45" s="277"/>
    </row>
    <row r="46" spans="2:60" ht="20.25" customHeight="1" x14ac:dyDescent="0.4">
      <c r="B46" s="125">
        <f>B43+1</f>
        <v>9</v>
      </c>
      <c r="C46" s="293"/>
      <c r="D46" s="294"/>
      <c r="E46" s="295"/>
      <c r="F46" s="234">
        <f>C45</f>
        <v>0</v>
      </c>
      <c r="G46" s="230"/>
      <c r="H46" s="300"/>
      <c r="I46" s="305"/>
      <c r="J46" s="306"/>
      <c r="K46" s="306"/>
      <c r="L46" s="307"/>
      <c r="M46" s="314"/>
      <c r="N46" s="315"/>
      <c r="O46" s="316"/>
      <c r="P46" s="23" t="s">
        <v>72</v>
      </c>
      <c r="Q46" s="24"/>
      <c r="R46" s="24"/>
      <c r="S46" s="19"/>
      <c r="T46" s="53"/>
      <c r="U46" s="197" t="str">
        <f>IF(U45="","",VLOOKUP(U45,'シフト記号表（勤務時間帯）'!$D$6:$X$47,21,FALSE))</f>
        <v/>
      </c>
      <c r="V46" s="198" t="str">
        <f>IF(V45="","",VLOOKUP(V45,'シフト記号表（勤務時間帯）'!$D$6:$X$47,21,FALSE))</f>
        <v/>
      </c>
      <c r="W46" s="198" t="str">
        <f>IF(W45="","",VLOOKUP(W45,'シフト記号表（勤務時間帯）'!$D$6:$X$47,21,FALSE))</f>
        <v/>
      </c>
      <c r="X46" s="198" t="str">
        <f>IF(X45="","",VLOOKUP(X45,'シフト記号表（勤務時間帯）'!$D$6:$X$47,21,FALSE))</f>
        <v/>
      </c>
      <c r="Y46" s="198" t="str">
        <f>IF(Y45="","",VLOOKUP(Y45,'シフト記号表（勤務時間帯）'!$D$6:$X$47,21,FALSE))</f>
        <v/>
      </c>
      <c r="Z46" s="198" t="str">
        <f>IF(Z45="","",VLOOKUP(Z45,'シフト記号表（勤務時間帯）'!$D$6:$X$47,21,FALSE))</f>
        <v/>
      </c>
      <c r="AA46" s="199" t="str">
        <f>IF(AA45="","",VLOOKUP(AA45,'シフト記号表（勤務時間帯）'!$D$6:$X$47,21,FALSE))</f>
        <v/>
      </c>
      <c r="AB46" s="197" t="str">
        <f>IF(AB45="","",VLOOKUP(AB45,'シフト記号表（勤務時間帯）'!$D$6:$X$47,21,FALSE))</f>
        <v/>
      </c>
      <c r="AC46" s="198" t="str">
        <f>IF(AC45="","",VLOOKUP(AC45,'シフト記号表（勤務時間帯）'!$D$6:$X$47,21,FALSE))</f>
        <v/>
      </c>
      <c r="AD46" s="198" t="str">
        <f>IF(AD45="","",VLOOKUP(AD45,'シフト記号表（勤務時間帯）'!$D$6:$X$47,21,FALSE))</f>
        <v/>
      </c>
      <c r="AE46" s="198" t="str">
        <f>IF(AE45="","",VLOOKUP(AE45,'シフト記号表（勤務時間帯）'!$D$6:$X$47,21,FALSE))</f>
        <v/>
      </c>
      <c r="AF46" s="198" t="str">
        <f>IF(AF45="","",VLOOKUP(AF45,'シフト記号表（勤務時間帯）'!$D$6:$X$47,21,FALSE))</f>
        <v/>
      </c>
      <c r="AG46" s="198" t="str">
        <f>IF(AG45="","",VLOOKUP(AG45,'シフト記号表（勤務時間帯）'!$D$6:$X$47,21,FALSE))</f>
        <v/>
      </c>
      <c r="AH46" s="199" t="str">
        <f>IF(AH45="","",VLOOKUP(AH45,'シフト記号表（勤務時間帯）'!$D$6:$X$47,21,FALSE))</f>
        <v/>
      </c>
      <c r="AI46" s="197" t="str">
        <f>IF(AI45="","",VLOOKUP(AI45,'シフト記号表（勤務時間帯）'!$D$6:$X$47,21,FALSE))</f>
        <v/>
      </c>
      <c r="AJ46" s="198" t="str">
        <f>IF(AJ45="","",VLOOKUP(AJ45,'シフト記号表（勤務時間帯）'!$D$6:$X$47,21,FALSE))</f>
        <v/>
      </c>
      <c r="AK46" s="198" t="str">
        <f>IF(AK45="","",VLOOKUP(AK45,'シフト記号表（勤務時間帯）'!$D$6:$X$47,21,FALSE))</f>
        <v/>
      </c>
      <c r="AL46" s="198" t="str">
        <f>IF(AL45="","",VLOOKUP(AL45,'シフト記号表（勤務時間帯）'!$D$6:$X$47,21,FALSE))</f>
        <v/>
      </c>
      <c r="AM46" s="198" t="str">
        <f>IF(AM45="","",VLOOKUP(AM45,'シフト記号表（勤務時間帯）'!$D$6:$X$47,21,FALSE))</f>
        <v/>
      </c>
      <c r="AN46" s="198" t="str">
        <f>IF(AN45="","",VLOOKUP(AN45,'シフト記号表（勤務時間帯）'!$D$6:$X$47,21,FALSE))</f>
        <v/>
      </c>
      <c r="AO46" s="199" t="str">
        <f>IF(AO45="","",VLOOKUP(AO45,'シフト記号表（勤務時間帯）'!$D$6:$X$47,21,FALSE))</f>
        <v/>
      </c>
      <c r="AP46" s="197" t="str">
        <f>IF(AP45="","",VLOOKUP(AP45,'シフト記号表（勤務時間帯）'!$D$6:$X$47,21,FALSE))</f>
        <v/>
      </c>
      <c r="AQ46" s="198" t="str">
        <f>IF(AQ45="","",VLOOKUP(AQ45,'シフト記号表（勤務時間帯）'!$D$6:$X$47,21,FALSE))</f>
        <v/>
      </c>
      <c r="AR46" s="198" t="str">
        <f>IF(AR45="","",VLOOKUP(AR45,'シフト記号表（勤務時間帯）'!$D$6:$X$47,21,FALSE))</f>
        <v/>
      </c>
      <c r="AS46" s="198" t="str">
        <f>IF(AS45="","",VLOOKUP(AS45,'シフト記号表（勤務時間帯）'!$D$6:$X$47,21,FALSE))</f>
        <v/>
      </c>
      <c r="AT46" s="198" t="str">
        <f>IF(AT45="","",VLOOKUP(AT45,'シフト記号表（勤務時間帯）'!$D$6:$X$47,21,FALSE))</f>
        <v/>
      </c>
      <c r="AU46" s="198" t="str">
        <f>IF(AU45="","",VLOOKUP(AU45,'シフト記号表（勤務時間帯）'!$D$6:$X$47,21,FALSE))</f>
        <v/>
      </c>
      <c r="AV46" s="199" t="str">
        <f>IF(AV45="","",VLOOKUP(AV45,'シフト記号表（勤務時間帯）'!$D$6:$X$47,21,FALSE))</f>
        <v/>
      </c>
      <c r="AW46" s="197" t="str">
        <f>IF(AW45="","",VLOOKUP(AW45,'シフト記号表（勤務時間帯）'!$D$6:$X$47,21,FALSE))</f>
        <v/>
      </c>
      <c r="AX46" s="198" t="str">
        <f>IF(AX45="","",VLOOKUP(AX45,'シフト記号表（勤務時間帯）'!$D$6:$X$47,21,FALSE))</f>
        <v/>
      </c>
      <c r="AY46" s="198" t="str">
        <f>IF(AY45="","",VLOOKUP(AY45,'シフト記号表（勤務時間帯）'!$D$6:$X$47,21,FALSE))</f>
        <v/>
      </c>
      <c r="AZ46" s="281">
        <f>IF($BC$3="４週",SUM(U46:AV46),IF($BC$3="暦月",SUM(U46:AY46),""))</f>
        <v>0</v>
      </c>
      <c r="BA46" s="282"/>
      <c r="BB46" s="283">
        <f>IF($BC$3="４週",AZ46/4,IF($BC$3="暦月",(AZ46/($BC$8/7)),""))</f>
        <v>0</v>
      </c>
      <c r="BC46" s="282"/>
      <c r="BD46" s="278"/>
      <c r="BE46" s="279"/>
      <c r="BF46" s="279"/>
      <c r="BG46" s="279"/>
      <c r="BH46" s="280"/>
    </row>
    <row r="47" spans="2:60" ht="20.25" customHeight="1" x14ac:dyDescent="0.4">
      <c r="B47" s="127"/>
      <c r="C47" s="321"/>
      <c r="D47" s="322"/>
      <c r="E47" s="323"/>
      <c r="F47" s="235"/>
      <c r="G47" s="231">
        <f>C45</f>
        <v>0</v>
      </c>
      <c r="H47" s="324"/>
      <c r="I47" s="325"/>
      <c r="J47" s="326"/>
      <c r="K47" s="326"/>
      <c r="L47" s="327"/>
      <c r="M47" s="328"/>
      <c r="N47" s="329"/>
      <c r="O47" s="330"/>
      <c r="P47" s="25" t="s">
        <v>73</v>
      </c>
      <c r="Q47" s="26"/>
      <c r="R47" s="26"/>
      <c r="S47" s="18"/>
      <c r="T47" s="57"/>
      <c r="U47" s="200" t="str">
        <f>IF(U45="","",VLOOKUP(U45,'シフト記号表（勤務時間帯）'!$D$6:$Z$47,23,FALSE))</f>
        <v/>
      </c>
      <c r="V47" s="201" t="str">
        <f>IF(V45="","",VLOOKUP(V45,'シフト記号表（勤務時間帯）'!$D$6:$Z$47,23,FALSE))</f>
        <v/>
      </c>
      <c r="W47" s="201" t="str">
        <f>IF(W45="","",VLOOKUP(W45,'シフト記号表（勤務時間帯）'!$D$6:$Z$47,23,FALSE))</f>
        <v/>
      </c>
      <c r="X47" s="201" t="str">
        <f>IF(X45="","",VLOOKUP(X45,'シフト記号表（勤務時間帯）'!$D$6:$Z$47,23,FALSE))</f>
        <v/>
      </c>
      <c r="Y47" s="201" t="str">
        <f>IF(Y45="","",VLOOKUP(Y45,'シフト記号表（勤務時間帯）'!$D$6:$Z$47,23,FALSE))</f>
        <v/>
      </c>
      <c r="Z47" s="201" t="str">
        <f>IF(Z45="","",VLOOKUP(Z45,'シフト記号表（勤務時間帯）'!$D$6:$Z$47,23,FALSE))</f>
        <v/>
      </c>
      <c r="AA47" s="202" t="str">
        <f>IF(AA45="","",VLOOKUP(AA45,'シフト記号表（勤務時間帯）'!$D$6:$Z$47,23,FALSE))</f>
        <v/>
      </c>
      <c r="AB47" s="200" t="str">
        <f>IF(AB45="","",VLOOKUP(AB45,'シフト記号表（勤務時間帯）'!$D$6:$Z$47,23,FALSE))</f>
        <v/>
      </c>
      <c r="AC47" s="201" t="str">
        <f>IF(AC45="","",VLOOKUP(AC45,'シフト記号表（勤務時間帯）'!$D$6:$Z$47,23,FALSE))</f>
        <v/>
      </c>
      <c r="AD47" s="201" t="str">
        <f>IF(AD45="","",VLOOKUP(AD45,'シフト記号表（勤務時間帯）'!$D$6:$Z$47,23,FALSE))</f>
        <v/>
      </c>
      <c r="AE47" s="201" t="str">
        <f>IF(AE45="","",VLOOKUP(AE45,'シフト記号表（勤務時間帯）'!$D$6:$Z$47,23,FALSE))</f>
        <v/>
      </c>
      <c r="AF47" s="201" t="str">
        <f>IF(AF45="","",VLOOKUP(AF45,'シフト記号表（勤務時間帯）'!$D$6:$Z$47,23,FALSE))</f>
        <v/>
      </c>
      <c r="AG47" s="201" t="str">
        <f>IF(AG45="","",VLOOKUP(AG45,'シフト記号表（勤務時間帯）'!$D$6:$Z$47,23,FALSE))</f>
        <v/>
      </c>
      <c r="AH47" s="202" t="str">
        <f>IF(AH45="","",VLOOKUP(AH45,'シフト記号表（勤務時間帯）'!$D$6:$Z$47,23,FALSE))</f>
        <v/>
      </c>
      <c r="AI47" s="200" t="str">
        <f>IF(AI45="","",VLOOKUP(AI45,'シフト記号表（勤務時間帯）'!$D$6:$Z$47,23,FALSE))</f>
        <v/>
      </c>
      <c r="AJ47" s="201" t="str">
        <f>IF(AJ45="","",VLOOKUP(AJ45,'シフト記号表（勤務時間帯）'!$D$6:$Z$47,23,FALSE))</f>
        <v/>
      </c>
      <c r="AK47" s="201" t="str">
        <f>IF(AK45="","",VLOOKUP(AK45,'シフト記号表（勤務時間帯）'!$D$6:$Z$47,23,FALSE))</f>
        <v/>
      </c>
      <c r="AL47" s="201" t="str">
        <f>IF(AL45="","",VLOOKUP(AL45,'シフト記号表（勤務時間帯）'!$D$6:$Z$47,23,FALSE))</f>
        <v/>
      </c>
      <c r="AM47" s="201" t="str">
        <f>IF(AM45="","",VLOOKUP(AM45,'シフト記号表（勤務時間帯）'!$D$6:$Z$47,23,FALSE))</f>
        <v/>
      </c>
      <c r="AN47" s="201" t="str">
        <f>IF(AN45="","",VLOOKUP(AN45,'シフト記号表（勤務時間帯）'!$D$6:$Z$47,23,FALSE))</f>
        <v/>
      </c>
      <c r="AO47" s="202" t="str">
        <f>IF(AO45="","",VLOOKUP(AO45,'シフト記号表（勤務時間帯）'!$D$6:$Z$47,23,FALSE))</f>
        <v/>
      </c>
      <c r="AP47" s="200" t="str">
        <f>IF(AP45="","",VLOOKUP(AP45,'シフト記号表（勤務時間帯）'!$D$6:$Z$47,23,FALSE))</f>
        <v/>
      </c>
      <c r="AQ47" s="201" t="str">
        <f>IF(AQ45="","",VLOOKUP(AQ45,'シフト記号表（勤務時間帯）'!$D$6:$Z$47,23,FALSE))</f>
        <v/>
      </c>
      <c r="AR47" s="201" t="str">
        <f>IF(AR45="","",VLOOKUP(AR45,'シフト記号表（勤務時間帯）'!$D$6:$Z$47,23,FALSE))</f>
        <v/>
      </c>
      <c r="AS47" s="201" t="str">
        <f>IF(AS45="","",VLOOKUP(AS45,'シフト記号表（勤務時間帯）'!$D$6:$Z$47,23,FALSE))</f>
        <v/>
      </c>
      <c r="AT47" s="201" t="str">
        <f>IF(AT45="","",VLOOKUP(AT45,'シフト記号表（勤務時間帯）'!$D$6:$Z$47,23,FALSE))</f>
        <v/>
      </c>
      <c r="AU47" s="201" t="str">
        <f>IF(AU45="","",VLOOKUP(AU45,'シフト記号表（勤務時間帯）'!$D$6:$Z$47,23,FALSE))</f>
        <v/>
      </c>
      <c r="AV47" s="202" t="str">
        <f>IF(AV45="","",VLOOKUP(AV45,'シフト記号表（勤務時間帯）'!$D$6:$Z$47,23,FALSE))</f>
        <v/>
      </c>
      <c r="AW47" s="200" t="str">
        <f>IF(AW45="","",VLOOKUP(AW45,'シフト記号表（勤務時間帯）'!$D$6:$Z$47,23,FALSE))</f>
        <v/>
      </c>
      <c r="AX47" s="201" t="str">
        <f>IF(AX45="","",VLOOKUP(AX45,'シフト記号表（勤務時間帯）'!$D$6:$Z$47,23,FALSE))</f>
        <v/>
      </c>
      <c r="AY47" s="201" t="str">
        <f>IF(AY45="","",VLOOKUP(AY45,'シフト記号表（勤務時間帯）'!$D$6:$Z$47,23,FALSE))</f>
        <v/>
      </c>
      <c r="AZ47" s="284">
        <f>IF($BC$3="４週",SUM(U47:AV47),IF($BC$3="暦月",SUM(U47:AY47),""))</f>
        <v>0</v>
      </c>
      <c r="BA47" s="285"/>
      <c r="BB47" s="286">
        <f>IF($BC$3="４週",AZ47/4,IF($BC$3="暦月",(AZ47/($BC$8/7)),""))</f>
        <v>0</v>
      </c>
      <c r="BC47" s="285"/>
      <c r="BD47" s="287"/>
      <c r="BE47" s="288"/>
      <c r="BF47" s="288"/>
      <c r="BG47" s="288"/>
      <c r="BH47" s="289"/>
    </row>
    <row r="48" spans="2:60" ht="20.25" customHeight="1" x14ac:dyDescent="0.4">
      <c r="B48" s="129"/>
      <c r="C48" s="290"/>
      <c r="D48" s="291"/>
      <c r="E48" s="292"/>
      <c r="F48" s="234"/>
      <c r="G48" s="230"/>
      <c r="H48" s="299"/>
      <c r="I48" s="302"/>
      <c r="J48" s="303"/>
      <c r="K48" s="303"/>
      <c r="L48" s="304"/>
      <c r="M48" s="311"/>
      <c r="N48" s="312"/>
      <c r="O48" s="313"/>
      <c r="P48" s="21" t="s">
        <v>18</v>
      </c>
      <c r="Q48" s="28"/>
      <c r="R48" s="28"/>
      <c r="S48" s="16"/>
      <c r="T48" s="58"/>
      <c r="U48" s="203"/>
      <c r="V48" s="204"/>
      <c r="W48" s="204"/>
      <c r="X48" s="204"/>
      <c r="Y48" s="204"/>
      <c r="Z48" s="204"/>
      <c r="AA48" s="205"/>
      <c r="AB48" s="203"/>
      <c r="AC48" s="204"/>
      <c r="AD48" s="204"/>
      <c r="AE48" s="204"/>
      <c r="AF48" s="204"/>
      <c r="AG48" s="204"/>
      <c r="AH48" s="205"/>
      <c r="AI48" s="203"/>
      <c r="AJ48" s="204"/>
      <c r="AK48" s="204"/>
      <c r="AL48" s="204"/>
      <c r="AM48" s="204"/>
      <c r="AN48" s="204"/>
      <c r="AO48" s="205"/>
      <c r="AP48" s="203"/>
      <c r="AQ48" s="204"/>
      <c r="AR48" s="204"/>
      <c r="AS48" s="204"/>
      <c r="AT48" s="204"/>
      <c r="AU48" s="204"/>
      <c r="AV48" s="205"/>
      <c r="AW48" s="203"/>
      <c r="AX48" s="204"/>
      <c r="AY48" s="204"/>
      <c r="AZ48" s="320"/>
      <c r="BA48" s="274"/>
      <c r="BB48" s="273"/>
      <c r="BC48" s="274"/>
      <c r="BD48" s="275"/>
      <c r="BE48" s="276"/>
      <c r="BF48" s="276"/>
      <c r="BG48" s="276"/>
      <c r="BH48" s="277"/>
    </row>
    <row r="49" spans="2:60" ht="20.25" customHeight="1" x14ac:dyDescent="0.4">
      <c r="B49" s="125">
        <f>B46+1</f>
        <v>10</v>
      </c>
      <c r="C49" s="293"/>
      <c r="D49" s="294"/>
      <c r="E49" s="295"/>
      <c r="F49" s="234">
        <f>C48</f>
        <v>0</v>
      </c>
      <c r="G49" s="230"/>
      <c r="H49" s="300"/>
      <c r="I49" s="305"/>
      <c r="J49" s="306"/>
      <c r="K49" s="306"/>
      <c r="L49" s="307"/>
      <c r="M49" s="314"/>
      <c r="N49" s="315"/>
      <c r="O49" s="316"/>
      <c r="P49" s="23" t="s">
        <v>72</v>
      </c>
      <c r="Q49" s="24"/>
      <c r="R49" s="24"/>
      <c r="S49" s="19"/>
      <c r="T49" s="53"/>
      <c r="U49" s="197" t="str">
        <f>IF(U48="","",VLOOKUP(U48,'シフト記号表（勤務時間帯）'!$D$6:$X$47,21,FALSE))</f>
        <v/>
      </c>
      <c r="V49" s="198" t="str">
        <f>IF(V48="","",VLOOKUP(V48,'シフト記号表（勤務時間帯）'!$D$6:$X$47,21,FALSE))</f>
        <v/>
      </c>
      <c r="W49" s="198" t="str">
        <f>IF(W48="","",VLOOKUP(W48,'シフト記号表（勤務時間帯）'!$D$6:$X$47,21,FALSE))</f>
        <v/>
      </c>
      <c r="X49" s="198" t="str">
        <f>IF(X48="","",VLOOKUP(X48,'シフト記号表（勤務時間帯）'!$D$6:$X$47,21,FALSE))</f>
        <v/>
      </c>
      <c r="Y49" s="198" t="str">
        <f>IF(Y48="","",VLOOKUP(Y48,'シフト記号表（勤務時間帯）'!$D$6:$X$47,21,FALSE))</f>
        <v/>
      </c>
      <c r="Z49" s="198" t="str">
        <f>IF(Z48="","",VLOOKUP(Z48,'シフト記号表（勤務時間帯）'!$D$6:$X$47,21,FALSE))</f>
        <v/>
      </c>
      <c r="AA49" s="199" t="str">
        <f>IF(AA48="","",VLOOKUP(AA48,'シフト記号表（勤務時間帯）'!$D$6:$X$47,21,FALSE))</f>
        <v/>
      </c>
      <c r="AB49" s="197" t="str">
        <f>IF(AB48="","",VLOOKUP(AB48,'シフト記号表（勤務時間帯）'!$D$6:$X$47,21,FALSE))</f>
        <v/>
      </c>
      <c r="AC49" s="198" t="str">
        <f>IF(AC48="","",VLOOKUP(AC48,'シフト記号表（勤務時間帯）'!$D$6:$X$47,21,FALSE))</f>
        <v/>
      </c>
      <c r="AD49" s="198" t="str">
        <f>IF(AD48="","",VLOOKUP(AD48,'シフト記号表（勤務時間帯）'!$D$6:$X$47,21,FALSE))</f>
        <v/>
      </c>
      <c r="AE49" s="198" t="str">
        <f>IF(AE48="","",VLOOKUP(AE48,'シフト記号表（勤務時間帯）'!$D$6:$X$47,21,FALSE))</f>
        <v/>
      </c>
      <c r="AF49" s="198" t="str">
        <f>IF(AF48="","",VLOOKUP(AF48,'シフト記号表（勤務時間帯）'!$D$6:$X$47,21,FALSE))</f>
        <v/>
      </c>
      <c r="AG49" s="198" t="str">
        <f>IF(AG48="","",VLOOKUP(AG48,'シフト記号表（勤務時間帯）'!$D$6:$X$47,21,FALSE))</f>
        <v/>
      </c>
      <c r="AH49" s="199" t="str">
        <f>IF(AH48="","",VLOOKUP(AH48,'シフト記号表（勤務時間帯）'!$D$6:$X$47,21,FALSE))</f>
        <v/>
      </c>
      <c r="AI49" s="197" t="str">
        <f>IF(AI48="","",VLOOKUP(AI48,'シフト記号表（勤務時間帯）'!$D$6:$X$47,21,FALSE))</f>
        <v/>
      </c>
      <c r="AJ49" s="198" t="str">
        <f>IF(AJ48="","",VLOOKUP(AJ48,'シフト記号表（勤務時間帯）'!$D$6:$X$47,21,FALSE))</f>
        <v/>
      </c>
      <c r="AK49" s="198" t="str">
        <f>IF(AK48="","",VLOOKUP(AK48,'シフト記号表（勤務時間帯）'!$D$6:$X$47,21,FALSE))</f>
        <v/>
      </c>
      <c r="AL49" s="198" t="str">
        <f>IF(AL48="","",VLOOKUP(AL48,'シフト記号表（勤務時間帯）'!$D$6:$X$47,21,FALSE))</f>
        <v/>
      </c>
      <c r="AM49" s="198" t="str">
        <f>IF(AM48="","",VLOOKUP(AM48,'シフト記号表（勤務時間帯）'!$D$6:$X$47,21,FALSE))</f>
        <v/>
      </c>
      <c r="AN49" s="198" t="str">
        <f>IF(AN48="","",VLOOKUP(AN48,'シフト記号表（勤務時間帯）'!$D$6:$X$47,21,FALSE))</f>
        <v/>
      </c>
      <c r="AO49" s="199" t="str">
        <f>IF(AO48="","",VLOOKUP(AO48,'シフト記号表（勤務時間帯）'!$D$6:$X$47,21,FALSE))</f>
        <v/>
      </c>
      <c r="AP49" s="197" t="str">
        <f>IF(AP48="","",VLOOKUP(AP48,'シフト記号表（勤務時間帯）'!$D$6:$X$47,21,FALSE))</f>
        <v/>
      </c>
      <c r="AQ49" s="198" t="str">
        <f>IF(AQ48="","",VLOOKUP(AQ48,'シフト記号表（勤務時間帯）'!$D$6:$X$47,21,FALSE))</f>
        <v/>
      </c>
      <c r="AR49" s="198" t="str">
        <f>IF(AR48="","",VLOOKUP(AR48,'シフト記号表（勤務時間帯）'!$D$6:$X$47,21,FALSE))</f>
        <v/>
      </c>
      <c r="AS49" s="198" t="str">
        <f>IF(AS48="","",VLOOKUP(AS48,'シフト記号表（勤務時間帯）'!$D$6:$X$47,21,FALSE))</f>
        <v/>
      </c>
      <c r="AT49" s="198" t="str">
        <f>IF(AT48="","",VLOOKUP(AT48,'シフト記号表（勤務時間帯）'!$D$6:$X$47,21,FALSE))</f>
        <v/>
      </c>
      <c r="AU49" s="198" t="str">
        <f>IF(AU48="","",VLOOKUP(AU48,'シフト記号表（勤務時間帯）'!$D$6:$X$47,21,FALSE))</f>
        <v/>
      </c>
      <c r="AV49" s="199" t="str">
        <f>IF(AV48="","",VLOOKUP(AV48,'シフト記号表（勤務時間帯）'!$D$6:$X$47,21,FALSE))</f>
        <v/>
      </c>
      <c r="AW49" s="197" t="str">
        <f>IF(AW48="","",VLOOKUP(AW48,'シフト記号表（勤務時間帯）'!$D$6:$X$47,21,FALSE))</f>
        <v/>
      </c>
      <c r="AX49" s="198" t="str">
        <f>IF(AX48="","",VLOOKUP(AX48,'シフト記号表（勤務時間帯）'!$D$6:$X$47,21,FALSE))</f>
        <v/>
      </c>
      <c r="AY49" s="198" t="str">
        <f>IF(AY48="","",VLOOKUP(AY48,'シフト記号表（勤務時間帯）'!$D$6:$X$47,21,FALSE))</f>
        <v/>
      </c>
      <c r="AZ49" s="281">
        <f>IF($BC$3="４週",SUM(U49:AV49),IF($BC$3="暦月",SUM(U49:AY49),""))</f>
        <v>0</v>
      </c>
      <c r="BA49" s="282"/>
      <c r="BB49" s="283">
        <f>IF($BC$3="４週",AZ49/4,IF($BC$3="暦月",(AZ49/($BC$8/7)),""))</f>
        <v>0</v>
      </c>
      <c r="BC49" s="282"/>
      <c r="BD49" s="278"/>
      <c r="BE49" s="279"/>
      <c r="BF49" s="279"/>
      <c r="BG49" s="279"/>
      <c r="BH49" s="280"/>
    </row>
    <row r="50" spans="2:60" ht="20.25" customHeight="1" x14ac:dyDescent="0.4">
      <c r="B50" s="127"/>
      <c r="C50" s="321"/>
      <c r="D50" s="322"/>
      <c r="E50" s="323"/>
      <c r="F50" s="235"/>
      <c r="G50" s="231">
        <f>C48</f>
        <v>0</v>
      </c>
      <c r="H50" s="324"/>
      <c r="I50" s="325"/>
      <c r="J50" s="326"/>
      <c r="K50" s="326"/>
      <c r="L50" s="327"/>
      <c r="M50" s="328"/>
      <c r="N50" s="329"/>
      <c r="O50" s="330"/>
      <c r="P50" s="41" t="s">
        <v>73</v>
      </c>
      <c r="Q50" s="42"/>
      <c r="R50" s="42"/>
      <c r="S50" s="43"/>
      <c r="T50" s="59"/>
      <c r="U50" s="200" t="str">
        <f>IF(U48="","",VLOOKUP(U48,'シフト記号表（勤務時間帯）'!$D$6:$Z$47,23,FALSE))</f>
        <v/>
      </c>
      <c r="V50" s="201" t="str">
        <f>IF(V48="","",VLOOKUP(V48,'シフト記号表（勤務時間帯）'!$D$6:$Z$47,23,FALSE))</f>
        <v/>
      </c>
      <c r="W50" s="201" t="str">
        <f>IF(W48="","",VLOOKUP(W48,'シフト記号表（勤務時間帯）'!$D$6:$Z$47,23,FALSE))</f>
        <v/>
      </c>
      <c r="X50" s="201" t="str">
        <f>IF(X48="","",VLOOKUP(X48,'シフト記号表（勤務時間帯）'!$D$6:$Z$47,23,FALSE))</f>
        <v/>
      </c>
      <c r="Y50" s="201" t="str">
        <f>IF(Y48="","",VLOOKUP(Y48,'シフト記号表（勤務時間帯）'!$D$6:$Z$47,23,FALSE))</f>
        <v/>
      </c>
      <c r="Z50" s="201" t="str">
        <f>IF(Z48="","",VLOOKUP(Z48,'シフト記号表（勤務時間帯）'!$D$6:$Z$47,23,FALSE))</f>
        <v/>
      </c>
      <c r="AA50" s="202" t="str">
        <f>IF(AA48="","",VLOOKUP(AA48,'シフト記号表（勤務時間帯）'!$D$6:$Z$47,23,FALSE))</f>
        <v/>
      </c>
      <c r="AB50" s="200" t="str">
        <f>IF(AB48="","",VLOOKUP(AB48,'シフト記号表（勤務時間帯）'!$D$6:$Z$47,23,FALSE))</f>
        <v/>
      </c>
      <c r="AC50" s="201" t="str">
        <f>IF(AC48="","",VLOOKUP(AC48,'シフト記号表（勤務時間帯）'!$D$6:$Z$47,23,FALSE))</f>
        <v/>
      </c>
      <c r="AD50" s="201" t="str">
        <f>IF(AD48="","",VLOOKUP(AD48,'シフト記号表（勤務時間帯）'!$D$6:$Z$47,23,FALSE))</f>
        <v/>
      </c>
      <c r="AE50" s="201" t="str">
        <f>IF(AE48="","",VLOOKUP(AE48,'シフト記号表（勤務時間帯）'!$D$6:$Z$47,23,FALSE))</f>
        <v/>
      </c>
      <c r="AF50" s="201" t="str">
        <f>IF(AF48="","",VLOOKUP(AF48,'シフト記号表（勤務時間帯）'!$D$6:$Z$47,23,FALSE))</f>
        <v/>
      </c>
      <c r="AG50" s="201" t="str">
        <f>IF(AG48="","",VLOOKUP(AG48,'シフト記号表（勤務時間帯）'!$D$6:$Z$47,23,FALSE))</f>
        <v/>
      </c>
      <c r="AH50" s="202" t="str">
        <f>IF(AH48="","",VLOOKUP(AH48,'シフト記号表（勤務時間帯）'!$D$6:$Z$47,23,FALSE))</f>
        <v/>
      </c>
      <c r="AI50" s="200" t="str">
        <f>IF(AI48="","",VLOOKUP(AI48,'シフト記号表（勤務時間帯）'!$D$6:$Z$47,23,FALSE))</f>
        <v/>
      </c>
      <c r="AJ50" s="201" t="str">
        <f>IF(AJ48="","",VLOOKUP(AJ48,'シフト記号表（勤務時間帯）'!$D$6:$Z$47,23,FALSE))</f>
        <v/>
      </c>
      <c r="AK50" s="201" t="str">
        <f>IF(AK48="","",VLOOKUP(AK48,'シフト記号表（勤務時間帯）'!$D$6:$Z$47,23,FALSE))</f>
        <v/>
      </c>
      <c r="AL50" s="201" t="str">
        <f>IF(AL48="","",VLOOKUP(AL48,'シフト記号表（勤務時間帯）'!$D$6:$Z$47,23,FALSE))</f>
        <v/>
      </c>
      <c r="AM50" s="201" t="str">
        <f>IF(AM48="","",VLOOKUP(AM48,'シフト記号表（勤務時間帯）'!$D$6:$Z$47,23,FALSE))</f>
        <v/>
      </c>
      <c r="AN50" s="201" t="str">
        <f>IF(AN48="","",VLOOKUP(AN48,'シフト記号表（勤務時間帯）'!$D$6:$Z$47,23,FALSE))</f>
        <v/>
      </c>
      <c r="AO50" s="202" t="str">
        <f>IF(AO48="","",VLOOKUP(AO48,'シフト記号表（勤務時間帯）'!$D$6:$Z$47,23,FALSE))</f>
        <v/>
      </c>
      <c r="AP50" s="200" t="str">
        <f>IF(AP48="","",VLOOKUP(AP48,'シフト記号表（勤務時間帯）'!$D$6:$Z$47,23,FALSE))</f>
        <v/>
      </c>
      <c r="AQ50" s="201" t="str">
        <f>IF(AQ48="","",VLOOKUP(AQ48,'シフト記号表（勤務時間帯）'!$D$6:$Z$47,23,FALSE))</f>
        <v/>
      </c>
      <c r="AR50" s="201" t="str">
        <f>IF(AR48="","",VLOOKUP(AR48,'シフト記号表（勤務時間帯）'!$D$6:$Z$47,23,FALSE))</f>
        <v/>
      </c>
      <c r="AS50" s="201" t="str">
        <f>IF(AS48="","",VLOOKUP(AS48,'シフト記号表（勤務時間帯）'!$D$6:$Z$47,23,FALSE))</f>
        <v/>
      </c>
      <c r="AT50" s="201" t="str">
        <f>IF(AT48="","",VLOOKUP(AT48,'シフト記号表（勤務時間帯）'!$D$6:$Z$47,23,FALSE))</f>
        <v/>
      </c>
      <c r="AU50" s="201" t="str">
        <f>IF(AU48="","",VLOOKUP(AU48,'シフト記号表（勤務時間帯）'!$D$6:$Z$47,23,FALSE))</f>
        <v/>
      </c>
      <c r="AV50" s="202" t="str">
        <f>IF(AV48="","",VLOOKUP(AV48,'シフト記号表（勤務時間帯）'!$D$6:$Z$47,23,FALSE))</f>
        <v/>
      </c>
      <c r="AW50" s="200" t="str">
        <f>IF(AW48="","",VLOOKUP(AW48,'シフト記号表（勤務時間帯）'!$D$6:$Z$47,23,FALSE))</f>
        <v/>
      </c>
      <c r="AX50" s="201" t="str">
        <f>IF(AX48="","",VLOOKUP(AX48,'シフト記号表（勤務時間帯）'!$D$6:$Z$47,23,FALSE))</f>
        <v/>
      </c>
      <c r="AY50" s="201" t="str">
        <f>IF(AY48="","",VLOOKUP(AY48,'シフト記号表（勤務時間帯）'!$D$6:$Z$47,23,FALSE))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c r="D51" s="291"/>
      <c r="E51" s="292"/>
      <c r="F51" s="234"/>
      <c r="G51" s="230"/>
      <c r="H51" s="299"/>
      <c r="I51" s="302"/>
      <c r="J51" s="303"/>
      <c r="K51" s="303"/>
      <c r="L51" s="304"/>
      <c r="M51" s="311"/>
      <c r="N51" s="312"/>
      <c r="O51" s="313"/>
      <c r="P51" s="21" t="s">
        <v>18</v>
      </c>
      <c r="Q51" s="28"/>
      <c r="R51" s="28"/>
      <c r="S51" s="16"/>
      <c r="T51" s="58"/>
      <c r="U51" s="203"/>
      <c r="V51" s="204"/>
      <c r="W51" s="204"/>
      <c r="X51" s="204"/>
      <c r="Y51" s="204"/>
      <c r="Z51" s="204"/>
      <c r="AA51" s="205"/>
      <c r="AB51" s="203"/>
      <c r="AC51" s="204"/>
      <c r="AD51" s="204"/>
      <c r="AE51" s="204"/>
      <c r="AF51" s="204"/>
      <c r="AG51" s="204"/>
      <c r="AH51" s="205"/>
      <c r="AI51" s="203"/>
      <c r="AJ51" s="204"/>
      <c r="AK51" s="204"/>
      <c r="AL51" s="204"/>
      <c r="AM51" s="204"/>
      <c r="AN51" s="204"/>
      <c r="AO51" s="205"/>
      <c r="AP51" s="203"/>
      <c r="AQ51" s="204"/>
      <c r="AR51" s="204"/>
      <c r="AS51" s="204"/>
      <c r="AT51" s="204"/>
      <c r="AU51" s="204"/>
      <c r="AV51" s="205"/>
      <c r="AW51" s="203"/>
      <c r="AX51" s="204"/>
      <c r="AY51" s="204"/>
      <c r="AZ51" s="320"/>
      <c r="BA51" s="274"/>
      <c r="BB51" s="273"/>
      <c r="BC51" s="274"/>
      <c r="BD51" s="275"/>
      <c r="BE51" s="276"/>
      <c r="BF51" s="276"/>
      <c r="BG51" s="276"/>
      <c r="BH51" s="277"/>
    </row>
    <row r="52" spans="2:60" ht="20.25" customHeight="1" x14ac:dyDescent="0.4">
      <c r="B52" s="125">
        <f>B49+1</f>
        <v>11</v>
      </c>
      <c r="C52" s="293"/>
      <c r="D52" s="294"/>
      <c r="E52" s="295"/>
      <c r="F52" s="234">
        <f>C51</f>
        <v>0</v>
      </c>
      <c r="G52" s="230"/>
      <c r="H52" s="300"/>
      <c r="I52" s="305"/>
      <c r="J52" s="306"/>
      <c r="K52" s="306"/>
      <c r="L52" s="307"/>
      <c r="M52" s="314"/>
      <c r="N52" s="315"/>
      <c r="O52" s="316"/>
      <c r="P52" s="23" t="s">
        <v>72</v>
      </c>
      <c r="Q52" s="24"/>
      <c r="R52" s="24"/>
      <c r="S52" s="19"/>
      <c r="T52" s="53"/>
      <c r="U52" s="197" t="str">
        <f>IF(U51="","",VLOOKUP(U51,'シフト記号表（勤務時間帯）'!$D$6:$X$47,21,FALSE))</f>
        <v/>
      </c>
      <c r="V52" s="198" t="str">
        <f>IF(V51="","",VLOOKUP(V51,'シフト記号表（勤務時間帯）'!$D$6:$X$47,21,FALSE))</f>
        <v/>
      </c>
      <c r="W52" s="198" t="str">
        <f>IF(W51="","",VLOOKUP(W51,'シフト記号表（勤務時間帯）'!$D$6:$X$47,21,FALSE))</f>
        <v/>
      </c>
      <c r="X52" s="198" t="str">
        <f>IF(X51="","",VLOOKUP(X51,'シフト記号表（勤務時間帯）'!$D$6:$X$47,21,FALSE))</f>
        <v/>
      </c>
      <c r="Y52" s="198" t="str">
        <f>IF(Y51="","",VLOOKUP(Y51,'シフト記号表（勤務時間帯）'!$D$6:$X$47,21,FALSE))</f>
        <v/>
      </c>
      <c r="Z52" s="198" t="str">
        <f>IF(Z51="","",VLOOKUP(Z51,'シフト記号表（勤務時間帯）'!$D$6:$X$47,21,FALSE))</f>
        <v/>
      </c>
      <c r="AA52" s="199" t="str">
        <f>IF(AA51="","",VLOOKUP(AA51,'シフト記号表（勤務時間帯）'!$D$6:$X$47,21,FALSE))</f>
        <v/>
      </c>
      <c r="AB52" s="197" t="str">
        <f>IF(AB51="","",VLOOKUP(AB51,'シフト記号表（勤務時間帯）'!$D$6:$X$47,21,FALSE))</f>
        <v/>
      </c>
      <c r="AC52" s="198" t="str">
        <f>IF(AC51="","",VLOOKUP(AC51,'シフト記号表（勤務時間帯）'!$D$6:$X$47,21,FALSE))</f>
        <v/>
      </c>
      <c r="AD52" s="198" t="str">
        <f>IF(AD51="","",VLOOKUP(AD51,'シフト記号表（勤務時間帯）'!$D$6:$X$47,21,FALSE))</f>
        <v/>
      </c>
      <c r="AE52" s="198" t="str">
        <f>IF(AE51="","",VLOOKUP(AE51,'シフト記号表（勤務時間帯）'!$D$6:$X$47,21,FALSE))</f>
        <v/>
      </c>
      <c r="AF52" s="198" t="str">
        <f>IF(AF51="","",VLOOKUP(AF51,'シフト記号表（勤務時間帯）'!$D$6:$X$47,21,FALSE))</f>
        <v/>
      </c>
      <c r="AG52" s="198" t="str">
        <f>IF(AG51="","",VLOOKUP(AG51,'シフト記号表（勤務時間帯）'!$D$6:$X$47,21,FALSE))</f>
        <v/>
      </c>
      <c r="AH52" s="199" t="str">
        <f>IF(AH51="","",VLOOKUP(AH51,'シフト記号表（勤務時間帯）'!$D$6:$X$47,21,FALSE))</f>
        <v/>
      </c>
      <c r="AI52" s="197" t="str">
        <f>IF(AI51="","",VLOOKUP(AI51,'シフト記号表（勤務時間帯）'!$D$6:$X$47,21,FALSE))</f>
        <v/>
      </c>
      <c r="AJ52" s="198" t="str">
        <f>IF(AJ51="","",VLOOKUP(AJ51,'シフト記号表（勤務時間帯）'!$D$6:$X$47,21,FALSE))</f>
        <v/>
      </c>
      <c r="AK52" s="198" t="str">
        <f>IF(AK51="","",VLOOKUP(AK51,'シフト記号表（勤務時間帯）'!$D$6:$X$47,21,FALSE))</f>
        <v/>
      </c>
      <c r="AL52" s="198" t="str">
        <f>IF(AL51="","",VLOOKUP(AL51,'シフト記号表（勤務時間帯）'!$D$6:$X$47,21,FALSE))</f>
        <v/>
      </c>
      <c r="AM52" s="198" t="str">
        <f>IF(AM51="","",VLOOKUP(AM51,'シフト記号表（勤務時間帯）'!$D$6:$X$47,21,FALSE))</f>
        <v/>
      </c>
      <c r="AN52" s="198" t="str">
        <f>IF(AN51="","",VLOOKUP(AN51,'シフト記号表（勤務時間帯）'!$D$6:$X$47,21,FALSE))</f>
        <v/>
      </c>
      <c r="AO52" s="199" t="str">
        <f>IF(AO51="","",VLOOKUP(AO51,'シフト記号表（勤務時間帯）'!$D$6:$X$47,21,FALSE))</f>
        <v/>
      </c>
      <c r="AP52" s="197" t="str">
        <f>IF(AP51="","",VLOOKUP(AP51,'シフト記号表（勤務時間帯）'!$D$6:$X$47,21,FALSE))</f>
        <v/>
      </c>
      <c r="AQ52" s="198" t="str">
        <f>IF(AQ51="","",VLOOKUP(AQ51,'シフト記号表（勤務時間帯）'!$D$6:$X$47,21,FALSE))</f>
        <v/>
      </c>
      <c r="AR52" s="198" t="str">
        <f>IF(AR51="","",VLOOKUP(AR51,'シフト記号表（勤務時間帯）'!$D$6:$X$47,21,FALSE))</f>
        <v/>
      </c>
      <c r="AS52" s="198" t="str">
        <f>IF(AS51="","",VLOOKUP(AS51,'シフト記号表（勤務時間帯）'!$D$6:$X$47,21,FALSE))</f>
        <v/>
      </c>
      <c r="AT52" s="198" t="str">
        <f>IF(AT51="","",VLOOKUP(AT51,'シフト記号表（勤務時間帯）'!$D$6:$X$47,21,FALSE))</f>
        <v/>
      </c>
      <c r="AU52" s="198" t="str">
        <f>IF(AU51="","",VLOOKUP(AU51,'シフト記号表（勤務時間帯）'!$D$6:$X$47,21,FALSE))</f>
        <v/>
      </c>
      <c r="AV52" s="199" t="str">
        <f>IF(AV51="","",VLOOKUP(AV51,'シフト記号表（勤務時間帯）'!$D$6:$X$47,21,FALSE))</f>
        <v/>
      </c>
      <c r="AW52" s="197" t="str">
        <f>IF(AW51="","",VLOOKUP(AW51,'シフト記号表（勤務時間帯）'!$D$6:$X$47,21,FALSE))</f>
        <v/>
      </c>
      <c r="AX52" s="198" t="str">
        <f>IF(AX51="","",VLOOKUP(AX51,'シフト記号表（勤務時間帯）'!$D$6:$X$47,21,FALSE))</f>
        <v/>
      </c>
      <c r="AY52" s="198" t="str">
        <f>IF(AY51="","",VLOOKUP(AY51,'シフト記号表（勤務時間帯）'!$D$6:$X$47,21,FALSE))</f>
        <v/>
      </c>
      <c r="AZ52" s="281">
        <f>IF($BC$3="４週",SUM(U52:AV52),IF($BC$3="暦月",SUM(U52:AY52),""))</f>
        <v>0</v>
      </c>
      <c r="BA52" s="282"/>
      <c r="BB52" s="283">
        <f>IF($BC$3="４週",AZ52/4,IF($BC$3="暦月",(AZ52/($BC$8/7)),""))</f>
        <v>0</v>
      </c>
      <c r="BC52" s="282"/>
      <c r="BD52" s="278"/>
      <c r="BE52" s="279"/>
      <c r="BF52" s="279"/>
      <c r="BG52" s="279"/>
      <c r="BH52" s="280"/>
    </row>
    <row r="53" spans="2:60" ht="20.25" customHeight="1" x14ac:dyDescent="0.4">
      <c r="B53" s="127"/>
      <c r="C53" s="321"/>
      <c r="D53" s="322"/>
      <c r="E53" s="323"/>
      <c r="F53" s="235"/>
      <c r="G53" s="231">
        <f>C51</f>
        <v>0</v>
      </c>
      <c r="H53" s="324"/>
      <c r="I53" s="325"/>
      <c r="J53" s="326"/>
      <c r="K53" s="326"/>
      <c r="L53" s="327"/>
      <c r="M53" s="328"/>
      <c r="N53" s="329"/>
      <c r="O53" s="330"/>
      <c r="P53" s="41" t="s">
        <v>73</v>
      </c>
      <c r="Q53" s="42"/>
      <c r="R53" s="42"/>
      <c r="S53" s="43"/>
      <c r="T53" s="59"/>
      <c r="U53" s="200" t="str">
        <f>IF(U51="","",VLOOKUP(U51,'シフト記号表（勤務時間帯）'!$D$6:$Z$47,23,FALSE))</f>
        <v/>
      </c>
      <c r="V53" s="201" t="str">
        <f>IF(V51="","",VLOOKUP(V51,'シフト記号表（勤務時間帯）'!$D$6:$Z$47,23,FALSE))</f>
        <v/>
      </c>
      <c r="W53" s="201" t="str">
        <f>IF(W51="","",VLOOKUP(W51,'シフト記号表（勤務時間帯）'!$D$6:$Z$47,23,FALSE))</f>
        <v/>
      </c>
      <c r="X53" s="201" t="str">
        <f>IF(X51="","",VLOOKUP(X51,'シフト記号表（勤務時間帯）'!$D$6:$Z$47,23,FALSE))</f>
        <v/>
      </c>
      <c r="Y53" s="201" t="str">
        <f>IF(Y51="","",VLOOKUP(Y51,'シフト記号表（勤務時間帯）'!$D$6:$Z$47,23,FALSE))</f>
        <v/>
      </c>
      <c r="Z53" s="201" t="str">
        <f>IF(Z51="","",VLOOKUP(Z51,'シフト記号表（勤務時間帯）'!$D$6:$Z$47,23,FALSE))</f>
        <v/>
      </c>
      <c r="AA53" s="202" t="str">
        <f>IF(AA51="","",VLOOKUP(AA51,'シフト記号表（勤務時間帯）'!$D$6:$Z$47,23,FALSE))</f>
        <v/>
      </c>
      <c r="AB53" s="200" t="str">
        <f>IF(AB51="","",VLOOKUP(AB51,'シフト記号表（勤務時間帯）'!$D$6:$Z$47,23,FALSE))</f>
        <v/>
      </c>
      <c r="AC53" s="201" t="str">
        <f>IF(AC51="","",VLOOKUP(AC51,'シフト記号表（勤務時間帯）'!$D$6:$Z$47,23,FALSE))</f>
        <v/>
      </c>
      <c r="AD53" s="201" t="str">
        <f>IF(AD51="","",VLOOKUP(AD51,'シフト記号表（勤務時間帯）'!$D$6:$Z$47,23,FALSE))</f>
        <v/>
      </c>
      <c r="AE53" s="201" t="str">
        <f>IF(AE51="","",VLOOKUP(AE51,'シフト記号表（勤務時間帯）'!$D$6:$Z$47,23,FALSE))</f>
        <v/>
      </c>
      <c r="AF53" s="201" t="str">
        <f>IF(AF51="","",VLOOKUP(AF51,'シフト記号表（勤務時間帯）'!$D$6:$Z$47,23,FALSE))</f>
        <v/>
      </c>
      <c r="AG53" s="201" t="str">
        <f>IF(AG51="","",VLOOKUP(AG51,'シフト記号表（勤務時間帯）'!$D$6:$Z$47,23,FALSE))</f>
        <v/>
      </c>
      <c r="AH53" s="202" t="str">
        <f>IF(AH51="","",VLOOKUP(AH51,'シフト記号表（勤務時間帯）'!$D$6:$Z$47,23,FALSE))</f>
        <v/>
      </c>
      <c r="AI53" s="200" t="str">
        <f>IF(AI51="","",VLOOKUP(AI51,'シフト記号表（勤務時間帯）'!$D$6:$Z$47,23,FALSE))</f>
        <v/>
      </c>
      <c r="AJ53" s="201" t="str">
        <f>IF(AJ51="","",VLOOKUP(AJ51,'シフト記号表（勤務時間帯）'!$D$6:$Z$47,23,FALSE))</f>
        <v/>
      </c>
      <c r="AK53" s="201" t="str">
        <f>IF(AK51="","",VLOOKUP(AK51,'シフト記号表（勤務時間帯）'!$D$6:$Z$47,23,FALSE))</f>
        <v/>
      </c>
      <c r="AL53" s="201" t="str">
        <f>IF(AL51="","",VLOOKUP(AL51,'シフト記号表（勤務時間帯）'!$D$6:$Z$47,23,FALSE))</f>
        <v/>
      </c>
      <c r="AM53" s="201" t="str">
        <f>IF(AM51="","",VLOOKUP(AM51,'シフト記号表（勤務時間帯）'!$D$6:$Z$47,23,FALSE))</f>
        <v/>
      </c>
      <c r="AN53" s="201" t="str">
        <f>IF(AN51="","",VLOOKUP(AN51,'シフト記号表（勤務時間帯）'!$D$6:$Z$47,23,FALSE))</f>
        <v/>
      </c>
      <c r="AO53" s="202" t="str">
        <f>IF(AO51="","",VLOOKUP(AO51,'シフト記号表（勤務時間帯）'!$D$6:$Z$47,23,FALSE))</f>
        <v/>
      </c>
      <c r="AP53" s="200" t="str">
        <f>IF(AP51="","",VLOOKUP(AP51,'シフト記号表（勤務時間帯）'!$D$6:$Z$47,23,FALSE))</f>
        <v/>
      </c>
      <c r="AQ53" s="201" t="str">
        <f>IF(AQ51="","",VLOOKUP(AQ51,'シフト記号表（勤務時間帯）'!$D$6:$Z$47,23,FALSE))</f>
        <v/>
      </c>
      <c r="AR53" s="201" t="str">
        <f>IF(AR51="","",VLOOKUP(AR51,'シフト記号表（勤務時間帯）'!$D$6:$Z$47,23,FALSE))</f>
        <v/>
      </c>
      <c r="AS53" s="201" t="str">
        <f>IF(AS51="","",VLOOKUP(AS51,'シフト記号表（勤務時間帯）'!$D$6:$Z$47,23,FALSE))</f>
        <v/>
      </c>
      <c r="AT53" s="201" t="str">
        <f>IF(AT51="","",VLOOKUP(AT51,'シフト記号表（勤務時間帯）'!$D$6:$Z$47,23,FALSE))</f>
        <v/>
      </c>
      <c r="AU53" s="201" t="str">
        <f>IF(AU51="","",VLOOKUP(AU51,'シフト記号表（勤務時間帯）'!$D$6:$Z$47,23,FALSE))</f>
        <v/>
      </c>
      <c r="AV53" s="202" t="str">
        <f>IF(AV51="","",VLOOKUP(AV51,'シフト記号表（勤務時間帯）'!$D$6:$Z$47,23,FALSE))</f>
        <v/>
      </c>
      <c r="AW53" s="200" t="str">
        <f>IF(AW51="","",VLOOKUP(AW51,'シフト記号表（勤務時間帯）'!$D$6:$Z$47,23,FALSE))</f>
        <v/>
      </c>
      <c r="AX53" s="201" t="str">
        <f>IF(AX51="","",VLOOKUP(AX51,'シフト記号表（勤務時間帯）'!$D$6:$Z$47,23,FALSE))</f>
        <v/>
      </c>
      <c r="AY53" s="201" t="str">
        <f>IF(AY51="","",VLOOKUP(AY51,'シフト記号表（勤務時間帯）'!$D$6:$Z$47,23,FALSE))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c r="D54" s="291"/>
      <c r="E54" s="292"/>
      <c r="F54" s="234"/>
      <c r="G54" s="230"/>
      <c r="H54" s="299"/>
      <c r="I54" s="302"/>
      <c r="J54" s="303"/>
      <c r="K54" s="303"/>
      <c r="L54" s="304"/>
      <c r="M54" s="311"/>
      <c r="N54" s="312"/>
      <c r="O54" s="313"/>
      <c r="P54" s="21" t="s">
        <v>18</v>
      </c>
      <c r="Q54" s="28"/>
      <c r="R54" s="28"/>
      <c r="S54" s="16"/>
      <c r="T54" s="58"/>
      <c r="U54" s="203"/>
      <c r="V54" s="204"/>
      <c r="W54" s="204"/>
      <c r="X54" s="204"/>
      <c r="Y54" s="204"/>
      <c r="Z54" s="204"/>
      <c r="AA54" s="205"/>
      <c r="AB54" s="203"/>
      <c r="AC54" s="204"/>
      <c r="AD54" s="204"/>
      <c r="AE54" s="204"/>
      <c r="AF54" s="204"/>
      <c r="AG54" s="204"/>
      <c r="AH54" s="205"/>
      <c r="AI54" s="203"/>
      <c r="AJ54" s="204"/>
      <c r="AK54" s="204"/>
      <c r="AL54" s="204"/>
      <c r="AM54" s="204"/>
      <c r="AN54" s="204"/>
      <c r="AO54" s="205"/>
      <c r="AP54" s="203"/>
      <c r="AQ54" s="204"/>
      <c r="AR54" s="204"/>
      <c r="AS54" s="204"/>
      <c r="AT54" s="204"/>
      <c r="AU54" s="204"/>
      <c r="AV54" s="205"/>
      <c r="AW54" s="203"/>
      <c r="AX54" s="204"/>
      <c r="AY54" s="204"/>
      <c r="AZ54" s="320"/>
      <c r="BA54" s="274"/>
      <c r="BB54" s="273"/>
      <c r="BC54" s="274"/>
      <c r="BD54" s="275"/>
      <c r="BE54" s="276"/>
      <c r="BF54" s="276"/>
      <c r="BG54" s="276"/>
      <c r="BH54" s="277"/>
    </row>
    <row r="55" spans="2:60" ht="20.25" customHeight="1" x14ac:dyDescent="0.4">
      <c r="B55" s="125">
        <f>B52+1</f>
        <v>12</v>
      </c>
      <c r="C55" s="293"/>
      <c r="D55" s="294"/>
      <c r="E55" s="295"/>
      <c r="F55" s="234">
        <f>C54</f>
        <v>0</v>
      </c>
      <c r="G55" s="230"/>
      <c r="H55" s="300"/>
      <c r="I55" s="305"/>
      <c r="J55" s="306"/>
      <c r="K55" s="306"/>
      <c r="L55" s="307"/>
      <c r="M55" s="314"/>
      <c r="N55" s="315"/>
      <c r="O55" s="316"/>
      <c r="P55" s="23" t="s">
        <v>72</v>
      </c>
      <c r="Q55" s="24"/>
      <c r="R55" s="24"/>
      <c r="S55" s="19"/>
      <c r="T55" s="53"/>
      <c r="U55" s="197" t="str">
        <f>IF(U54="","",VLOOKUP(U54,'シフト記号表（勤務時間帯）'!$D$6:$X$47,21,FALSE))</f>
        <v/>
      </c>
      <c r="V55" s="198" t="str">
        <f>IF(V54="","",VLOOKUP(V54,'シフト記号表（勤務時間帯）'!$D$6:$X$47,21,FALSE))</f>
        <v/>
      </c>
      <c r="W55" s="198" t="str">
        <f>IF(W54="","",VLOOKUP(W54,'シフト記号表（勤務時間帯）'!$D$6:$X$47,21,FALSE))</f>
        <v/>
      </c>
      <c r="X55" s="198" t="str">
        <f>IF(X54="","",VLOOKUP(X54,'シフト記号表（勤務時間帯）'!$D$6:$X$47,21,FALSE))</f>
        <v/>
      </c>
      <c r="Y55" s="198" t="str">
        <f>IF(Y54="","",VLOOKUP(Y54,'シフト記号表（勤務時間帯）'!$D$6:$X$47,21,FALSE))</f>
        <v/>
      </c>
      <c r="Z55" s="198" t="str">
        <f>IF(Z54="","",VLOOKUP(Z54,'シフト記号表（勤務時間帯）'!$D$6:$X$47,21,FALSE))</f>
        <v/>
      </c>
      <c r="AA55" s="199" t="str">
        <f>IF(AA54="","",VLOOKUP(AA54,'シフト記号表（勤務時間帯）'!$D$6:$X$47,21,FALSE))</f>
        <v/>
      </c>
      <c r="AB55" s="197" t="str">
        <f>IF(AB54="","",VLOOKUP(AB54,'シフト記号表（勤務時間帯）'!$D$6:$X$47,21,FALSE))</f>
        <v/>
      </c>
      <c r="AC55" s="198" t="str">
        <f>IF(AC54="","",VLOOKUP(AC54,'シフト記号表（勤務時間帯）'!$D$6:$X$47,21,FALSE))</f>
        <v/>
      </c>
      <c r="AD55" s="198" t="str">
        <f>IF(AD54="","",VLOOKUP(AD54,'シフト記号表（勤務時間帯）'!$D$6:$X$47,21,FALSE))</f>
        <v/>
      </c>
      <c r="AE55" s="198" t="str">
        <f>IF(AE54="","",VLOOKUP(AE54,'シフト記号表（勤務時間帯）'!$D$6:$X$47,21,FALSE))</f>
        <v/>
      </c>
      <c r="AF55" s="198" t="str">
        <f>IF(AF54="","",VLOOKUP(AF54,'シフト記号表（勤務時間帯）'!$D$6:$X$47,21,FALSE))</f>
        <v/>
      </c>
      <c r="AG55" s="198" t="str">
        <f>IF(AG54="","",VLOOKUP(AG54,'シフト記号表（勤務時間帯）'!$D$6:$X$47,21,FALSE))</f>
        <v/>
      </c>
      <c r="AH55" s="199" t="str">
        <f>IF(AH54="","",VLOOKUP(AH54,'シフト記号表（勤務時間帯）'!$D$6:$X$47,21,FALSE))</f>
        <v/>
      </c>
      <c r="AI55" s="197" t="str">
        <f>IF(AI54="","",VLOOKUP(AI54,'シフト記号表（勤務時間帯）'!$D$6:$X$47,21,FALSE))</f>
        <v/>
      </c>
      <c r="AJ55" s="198" t="str">
        <f>IF(AJ54="","",VLOOKUP(AJ54,'シフト記号表（勤務時間帯）'!$D$6:$X$47,21,FALSE))</f>
        <v/>
      </c>
      <c r="AK55" s="198" t="str">
        <f>IF(AK54="","",VLOOKUP(AK54,'シフト記号表（勤務時間帯）'!$D$6:$X$47,21,FALSE))</f>
        <v/>
      </c>
      <c r="AL55" s="198" t="str">
        <f>IF(AL54="","",VLOOKUP(AL54,'シフト記号表（勤務時間帯）'!$D$6:$X$47,21,FALSE))</f>
        <v/>
      </c>
      <c r="AM55" s="198" t="str">
        <f>IF(AM54="","",VLOOKUP(AM54,'シフト記号表（勤務時間帯）'!$D$6:$X$47,21,FALSE))</f>
        <v/>
      </c>
      <c r="AN55" s="198" t="str">
        <f>IF(AN54="","",VLOOKUP(AN54,'シフト記号表（勤務時間帯）'!$D$6:$X$47,21,FALSE))</f>
        <v/>
      </c>
      <c r="AO55" s="199" t="str">
        <f>IF(AO54="","",VLOOKUP(AO54,'シフト記号表（勤務時間帯）'!$D$6:$X$47,21,FALSE))</f>
        <v/>
      </c>
      <c r="AP55" s="197" t="str">
        <f>IF(AP54="","",VLOOKUP(AP54,'シフト記号表（勤務時間帯）'!$D$6:$X$47,21,FALSE))</f>
        <v/>
      </c>
      <c r="AQ55" s="198" t="str">
        <f>IF(AQ54="","",VLOOKUP(AQ54,'シフト記号表（勤務時間帯）'!$D$6:$X$47,21,FALSE))</f>
        <v/>
      </c>
      <c r="AR55" s="198" t="str">
        <f>IF(AR54="","",VLOOKUP(AR54,'シフト記号表（勤務時間帯）'!$D$6:$X$47,21,FALSE))</f>
        <v/>
      </c>
      <c r="AS55" s="198" t="str">
        <f>IF(AS54="","",VLOOKUP(AS54,'シフト記号表（勤務時間帯）'!$D$6:$X$47,21,FALSE))</f>
        <v/>
      </c>
      <c r="AT55" s="198" t="str">
        <f>IF(AT54="","",VLOOKUP(AT54,'シフト記号表（勤務時間帯）'!$D$6:$X$47,21,FALSE))</f>
        <v/>
      </c>
      <c r="AU55" s="198" t="str">
        <f>IF(AU54="","",VLOOKUP(AU54,'シフト記号表（勤務時間帯）'!$D$6:$X$47,21,FALSE))</f>
        <v/>
      </c>
      <c r="AV55" s="199" t="str">
        <f>IF(AV54="","",VLOOKUP(AV54,'シフト記号表（勤務時間帯）'!$D$6:$X$47,21,FALSE))</f>
        <v/>
      </c>
      <c r="AW55" s="197" t="str">
        <f>IF(AW54="","",VLOOKUP(AW54,'シフト記号表（勤務時間帯）'!$D$6:$X$47,21,FALSE))</f>
        <v/>
      </c>
      <c r="AX55" s="198" t="str">
        <f>IF(AX54="","",VLOOKUP(AX54,'シフト記号表（勤務時間帯）'!$D$6:$X$47,21,FALSE))</f>
        <v/>
      </c>
      <c r="AY55" s="198" t="str">
        <f>IF(AY54="","",VLOOKUP(AY54,'シフト記号表（勤務時間帯）'!$D$6:$X$47,21,FALSE))</f>
        <v/>
      </c>
      <c r="AZ55" s="281">
        <f>IF($BC$3="４週",SUM(U55:AV55),IF($BC$3="暦月",SUM(U55:AY55),""))</f>
        <v>0</v>
      </c>
      <c r="BA55" s="282"/>
      <c r="BB55" s="283">
        <f>IF($BC$3="４週",AZ55/4,IF($BC$3="暦月",(AZ55/($BC$8/7)),""))</f>
        <v>0</v>
      </c>
      <c r="BC55" s="282"/>
      <c r="BD55" s="278"/>
      <c r="BE55" s="279"/>
      <c r="BF55" s="279"/>
      <c r="BG55" s="279"/>
      <c r="BH55" s="280"/>
    </row>
    <row r="56" spans="2:60" ht="20.25" customHeight="1" x14ac:dyDescent="0.4">
      <c r="B56" s="127"/>
      <c r="C56" s="321"/>
      <c r="D56" s="322"/>
      <c r="E56" s="323"/>
      <c r="F56" s="235"/>
      <c r="G56" s="231">
        <f>C54</f>
        <v>0</v>
      </c>
      <c r="H56" s="324"/>
      <c r="I56" s="325"/>
      <c r="J56" s="326"/>
      <c r="K56" s="326"/>
      <c r="L56" s="327"/>
      <c r="M56" s="328"/>
      <c r="N56" s="329"/>
      <c r="O56" s="330"/>
      <c r="P56" s="41" t="s">
        <v>73</v>
      </c>
      <c r="Q56" s="42"/>
      <c r="R56" s="42"/>
      <c r="S56" s="43"/>
      <c r="T56" s="59"/>
      <c r="U56" s="200" t="str">
        <f>IF(U54="","",VLOOKUP(U54,'シフト記号表（勤務時間帯）'!$D$6:$Z$47,23,FALSE))</f>
        <v/>
      </c>
      <c r="V56" s="201" t="str">
        <f>IF(V54="","",VLOOKUP(V54,'シフト記号表（勤務時間帯）'!$D$6:$Z$47,23,FALSE))</f>
        <v/>
      </c>
      <c r="W56" s="201" t="str">
        <f>IF(W54="","",VLOOKUP(W54,'シフト記号表（勤務時間帯）'!$D$6:$Z$47,23,FALSE))</f>
        <v/>
      </c>
      <c r="X56" s="201" t="str">
        <f>IF(X54="","",VLOOKUP(X54,'シフト記号表（勤務時間帯）'!$D$6:$Z$47,23,FALSE))</f>
        <v/>
      </c>
      <c r="Y56" s="201" t="str">
        <f>IF(Y54="","",VLOOKUP(Y54,'シフト記号表（勤務時間帯）'!$D$6:$Z$47,23,FALSE))</f>
        <v/>
      </c>
      <c r="Z56" s="201" t="str">
        <f>IF(Z54="","",VLOOKUP(Z54,'シフト記号表（勤務時間帯）'!$D$6:$Z$47,23,FALSE))</f>
        <v/>
      </c>
      <c r="AA56" s="202" t="str">
        <f>IF(AA54="","",VLOOKUP(AA54,'シフト記号表（勤務時間帯）'!$D$6:$Z$47,23,FALSE))</f>
        <v/>
      </c>
      <c r="AB56" s="200" t="str">
        <f>IF(AB54="","",VLOOKUP(AB54,'シフト記号表（勤務時間帯）'!$D$6:$Z$47,23,FALSE))</f>
        <v/>
      </c>
      <c r="AC56" s="201" t="str">
        <f>IF(AC54="","",VLOOKUP(AC54,'シフト記号表（勤務時間帯）'!$D$6:$Z$47,23,FALSE))</f>
        <v/>
      </c>
      <c r="AD56" s="201" t="str">
        <f>IF(AD54="","",VLOOKUP(AD54,'シフト記号表（勤務時間帯）'!$D$6:$Z$47,23,FALSE))</f>
        <v/>
      </c>
      <c r="AE56" s="201" t="str">
        <f>IF(AE54="","",VLOOKUP(AE54,'シフト記号表（勤務時間帯）'!$D$6:$Z$47,23,FALSE))</f>
        <v/>
      </c>
      <c r="AF56" s="201" t="str">
        <f>IF(AF54="","",VLOOKUP(AF54,'シフト記号表（勤務時間帯）'!$D$6:$Z$47,23,FALSE))</f>
        <v/>
      </c>
      <c r="AG56" s="201" t="str">
        <f>IF(AG54="","",VLOOKUP(AG54,'シフト記号表（勤務時間帯）'!$D$6:$Z$47,23,FALSE))</f>
        <v/>
      </c>
      <c r="AH56" s="202" t="str">
        <f>IF(AH54="","",VLOOKUP(AH54,'シフト記号表（勤務時間帯）'!$D$6:$Z$47,23,FALSE))</f>
        <v/>
      </c>
      <c r="AI56" s="200" t="str">
        <f>IF(AI54="","",VLOOKUP(AI54,'シフト記号表（勤務時間帯）'!$D$6:$Z$47,23,FALSE))</f>
        <v/>
      </c>
      <c r="AJ56" s="201" t="str">
        <f>IF(AJ54="","",VLOOKUP(AJ54,'シフト記号表（勤務時間帯）'!$D$6:$Z$47,23,FALSE))</f>
        <v/>
      </c>
      <c r="AK56" s="201" t="str">
        <f>IF(AK54="","",VLOOKUP(AK54,'シフト記号表（勤務時間帯）'!$D$6:$Z$47,23,FALSE))</f>
        <v/>
      </c>
      <c r="AL56" s="201" t="str">
        <f>IF(AL54="","",VLOOKUP(AL54,'シフト記号表（勤務時間帯）'!$D$6:$Z$47,23,FALSE))</f>
        <v/>
      </c>
      <c r="AM56" s="201" t="str">
        <f>IF(AM54="","",VLOOKUP(AM54,'シフト記号表（勤務時間帯）'!$D$6:$Z$47,23,FALSE))</f>
        <v/>
      </c>
      <c r="AN56" s="201" t="str">
        <f>IF(AN54="","",VLOOKUP(AN54,'シフト記号表（勤務時間帯）'!$D$6:$Z$47,23,FALSE))</f>
        <v/>
      </c>
      <c r="AO56" s="202" t="str">
        <f>IF(AO54="","",VLOOKUP(AO54,'シフト記号表（勤務時間帯）'!$D$6:$Z$47,23,FALSE))</f>
        <v/>
      </c>
      <c r="AP56" s="200" t="str">
        <f>IF(AP54="","",VLOOKUP(AP54,'シフト記号表（勤務時間帯）'!$D$6:$Z$47,23,FALSE))</f>
        <v/>
      </c>
      <c r="AQ56" s="201" t="str">
        <f>IF(AQ54="","",VLOOKUP(AQ54,'シフト記号表（勤務時間帯）'!$D$6:$Z$47,23,FALSE))</f>
        <v/>
      </c>
      <c r="AR56" s="201" t="str">
        <f>IF(AR54="","",VLOOKUP(AR54,'シフト記号表（勤務時間帯）'!$D$6:$Z$47,23,FALSE))</f>
        <v/>
      </c>
      <c r="AS56" s="201" t="str">
        <f>IF(AS54="","",VLOOKUP(AS54,'シフト記号表（勤務時間帯）'!$D$6:$Z$47,23,FALSE))</f>
        <v/>
      </c>
      <c r="AT56" s="201" t="str">
        <f>IF(AT54="","",VLOOKUP(AT54,'シフト記号表（勤務時間帯）'!$D$6:$Z$47,23,FALSE))</f>
        <v/>
      </c>
      <c r="AU56" s="201" t="str">
        <f>IF(AU54="","",VLOOKUP(AU54,'シフト記号表（勤務時間帯）'!$D$6:$Z$47,23,FALSE))</f>
        <v/>
      </c>
      <c r="AV56" s="202" t="str">
        <f>IF(AV54="","",VLOOKUP(AV54,'シフト記号表（勤務時間帯）'!$D$6:$Z$47,23,FALSE))</f>
        <v/>
      </c>
      <c r="AW56" s="200" t="str">
        <f>IF(AW54="","",VLOOKUP(AW54,'シフト記号表（勤務時間帯）'!$D$6:$Z$47,23,FALSE))</f>
        <v/>
      </c>
      <c r="AX56" s="201" t="str">
        <f>IF(AX54="","",VLOOKUP(AX54,'シフト記号表（勤務時間帯）'!$D$6:$Z$47,23,FALSE))</f>
        <v/>
      </c>
      <c r="AY56" s="201" t="str">
        <f>IF(AY54="","",VLOOKUP(AY54,'シフト記号表（勤務時間帯）'!$D$6:$Z$47,23,FALSE))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c r="D57" s="291"/>
      <c r="E57" s="292"/>
      <c r="F57" s="234"/>
      <c r="G57" s="230"/>
      <c r="H57" s="299"/>
      <c r="I57" s="302"/>
      <c r="J57" s="303"/>
      <c r="K57" s="303"/>
      <c r="L57" s="304"/>
      <c r="M57" s="311"/>
      <c r="N57" s="312"/>
      <c r="O57" s="313"/>
      <c r="P57" s="21" t="s">
        <v>18</v>
      </c>
      <c r="Q57" s="28"/>
      <c r="R57" s="28"/>
      <c r="S57" s="16"/>
      <c r="T57" s="58"/>
      <c r="U57" s="203"/>
      <c r="V57" s="204"/>
      <c r="W57" s="204"/>
      <c r="X57" s="204"/>
      <c r="Y57" s="204"/>
      <c r="Z57" s="204"/>
      <c r="AA57" s="205"/>
      <c r="AB57" s="203"/>
      <c r="AC57" s="204"/>
      <c r="AD57" s="204"/>
      <c r="AE57" s="204"/>
      <c r="AF57" s="204"/>
      <c r="AG57" s="204"/>
      <c r="AH57" s="205"/>
      <c r="AI57" s="203"/>
      <c r="AJ57" s="204"/>
      <c r="AK57" s="204"/>
      <c r="AL57" s="204"/>
      <c r="AM57" s="204"/>
      <c r="AN57" s="204"/>
      <c r="AO57" s="205"/>
      <c r="AP57" s="203"/>
      <c r="AQ57" s="204"/>
      <c r="AR57" s="204"/>
      <c r="AS57" s="204"/>
      <c r="AT57" s="204"/>
      <c r="AU57" s="204"/>
      <c r="AV57" s="205"/>
      <c r="AW57" s="203"/>
      <c r="AX57" s="204"/>
      <c r="AY57" s="204"/>
      <c r="AZ57" s="320"/>
      <c r="BA57" s="274"/>
      <c r="BB57" s="273"/>
      <c r="BC57" s="274"/>
      <c r="BD57" s="275"/>
      <c r="BE57" s="276"/>
      <c r="BF57" s="276"/>
      <c r="BG57" s="276"/>
      <c r="BH57" s="277"/>
    </row>
    <row r="58" spans="2:60" ht="20.25" customHeight="1" x14ac:dyDescent="0.4">
      <c r="B58" s="125">
        <f>B55+1</f>
        <v>13</v>
      </c>
      <c r="C58" s="293"/>
      <c r="D58" s="294"/>
      <c r="E58" s="295"/>
      <c r="F58" s="234">
        <f>C57</f>
        <v>0</v>
      </c>
      <c r="G58" s="230"/>
      <c r="H58" s="300"/>
      <c r="I58" s="305"/>
      <c r="J58" s="306"/>
      <c r="K58" s="306"/>
      <c r="L58" s="307"/>
      <c r="M58" s="314"/>
      <c r="N58" s="315"/>
      <c r="O58" s="316"/>
      <c r="P58" s="23" t="s">
        <v>72</v>
      </c>
      <c r="Q58" s="24"/>
      <c r="R58" s="24"/>
      <c r="S58" s="19"/>
      <c r="T58" s="53"/>
      <c r="U58" s="197" t="str">
        <f>IF(U57="","",VLOOKUP(U57,'シフト記号表（勤務時間帯）'!$D$6:$X$47,21,FALSE))</f>
        <v/>
      </c>
      <c r="V58" s="198" t="str">
        <f>IF(V57="","",VLOOKUP(V57,'シフト記号表（勤務時間帯）'!$D$6:$X$47,21,FALSE))</f>
        <v/>
      </c>
      <c r="W58" s="198" t="str">
        <f>IF(W57="","",VLOOKUP(W57,'シフト記号表（勤務時間帯）'!$D$6:$X$47,21,FALSE))</f>
        <v/>
      </c>
      <c r="X58" s="198" t="str">
        <f>IF(X57="","",VLOOKUP(X57,'シフト記号表（勤務時間帯）'!$D$6:$X$47,21,FALSE))</f>
        <v/>
      </c>
      <c r="Y58" s="198" t="str">
        <f>IF(Y57="","",VLOOKUP(Y57,'シフト記号表（勤務時間帯）'!$D$6:$X$47,21,FALSE))</f>
        <v/>
      </c>
      <c r="Z58" s="198" t="str">
        <f>IF(Z57="","",VLOOKUP(Z57,'シフト記号表（勤務時間帯）'!$D$6:$X$47,21,FALSE))</f>
        <v/>
      </c>
      <c r="AA58" s="199" t="str">
        <f>IF(AA57="","",VLOOKUP(AA57,'シフト記号表（勤務時間帯）'!$D$6:$X$47,21,FALSE))</f>
        <v/>
      </c>
      <c r="AB58" s="197" t="str">
        <f>IF(AB57="","",VLOOKUP(AB57,'シフト記号表（勤務時間帯）'!$D$6:$X$47,21,FALSE))</f>
        <v/>
      </c>
      <c r="AC58" s="198" t="str">
        <f>IF(AC57="","",VLOOKUP(AC57,'シフト記号表（勤務時間帯）'!$D$6:$X$47,21,FALSE))</f>
        <v/>
      </c>
      <c r="AD58" s="198" t="str">
        <f>IF(AD57="","",VLOOKUP(AD57,'シフト記号表（勤務時間帯）'!$D$6:$X$47,21,FALSE))</f>
        <v/>
      </c>
      <c r="AE58" s="198" t="str">
        <f>IF(AE57="","",VLOOKUP(AE57,'シフト記号表（勤務時間帯）'!$D$6:$X$47,21,FALSE))</f>
        <v/>
      </c>
      <c r="AF58" s="198" t="str">
        <f>IF(AF57="","",VLOOKUP(AF57,'シフト記号表（勤務時間帯）'!$D$6:$X$47,21,FALSE))</f>
        <v/>
      </c>
      <c r="AG58" s="198" t="str">
        <f>IF(AG57="","",VLOOKUP(AG57,'シフト記号表（勤務時間帯）'!$D$6:$X$47,21,FALSE))</f>
        <v/>
      </c>
      <c r="AH58" s="199" t="str">
        <f>IF(AH57="","",VLOOKUP(AH57,'シフト記号表（勤務時間帯）'!$D$6:$X$47,21,FALSE))</f>
        <v/>
      </c>
      <c r="AI58" s="197" t="str">
        <f>IF(AI57="","",VLOOKUP(AI57,'シフト記号表（勤務時間帯）'!$D$6:$X$47,21,FALSE))</f>
        <v/>
      </c>
      <c r="AJ58" s="198" t="str">
        <f>IF(AJ57="","",VLOOKUP(AJ57,'シフト記号表（勤務時間帯）'!$D$6:$X$47,21,FALSE))</f>
        <v/>
      </c>
      <c r="AK58" s="198" t="str">
        <f>IF(AK57="","",VLOOKUP(AK57,'シフト記号表（勤務時間帯）'!$D$6:$X$47,21,FALSE))</f>
        <v/>
      </c>
      <c r="AL58" s="198" t="str">
        <f>IF(AL57="","",VLOOKUP(AL57,'シフト記号表（勤務時間帯）'!$D$6:$X$47,21,FALSE))</f>
        <v/>
      </c>
      <c r="AM58" s="198" t="str">
        <f>IF(AM57="","",VLOOKUP(AM57,'シフト記号表（勤務時間帯）'!$D$6:$X$47,21,FALSE))</f>
        <v/>
      </c>
      <c r="AN58" s="198" t="str">
        <f>IF(AN57="","",VLOOKUP(AN57,'シフト記号表（勤務時間帯）'!$D$6:$X$47,21,FALSE))</f>
        <v/>
      </c>
      <c r="AO58" s="199" t="str">
        <f>IF(AO57="","",VLOOKUP(AO57,'シフト記号表（勤務時間帯）'!$D$6:$X$47,21,FALSE))</f>
        <v/>
      </c>
      <c r="AP58" s="197" t="str">
        <f>IF(AP57="","",VLOOKUP(AP57,'シフト記号表（勤務時間帯）'!$D$6:$X$47,21,FALSE))</f>
        <v/>
      </c>
      <c r="AQ58" s="198" t="str">
        <f>IF(AQ57="","",VLOOKUP(AQ57,'シフト記号表（勤務時間帯）'!$D$6:$X$47,21,FALSE))</f>
        <v/>
      </c>
      <c r="AR58" s="198" t="str">
        <f>IF(AR57="","",VLOOKUP(AR57,'シフト記号表（勤務時間帯）'!$D$6:$X$47,21,FALSE))</f>
        <v/>
      </c>
      <c r="AS58" s="198" t="str">
        <f>IF(AS57="","",VLOOKUP(AS57,'シフト記号表（勤務時間帯）'!$D$6:$X$47,21,FALSE))</f>
        <v/>
      </c>
      <c r="AT58" s="198" t="str">
        <f>IF(AT57="","",VLOOKUP(AT57,'シフト記号表（勤務時間帯）'!$D$6:$X$47,21,FALSE))</f>
        <v/>
      </c>
      <c r="AU58" s="198" t="str">
        <f>IF(AU57="","",VLOOKUP(AU57,'シフト記号表（勤務時間帯）'!$D$6:$X$47,21,FALSE))</f>
        <v/>
      </c>
      <c r="AV58" s="199" t="str">
        <f>IF(AV57="","",VLOOKUP(AV57,'シフト記号表（勤務時間帯）'!$D$6:$X$47,21,FALSE))</f>
        <v/>
      </c>
      <c r="AW58" s="197" t="str">
        <f>IF(AW57="","",VLOOKUP(AW57,'シフト記号表（勤務時間帯）'!$D$6:$X$47,21,FALSE))</f>
        <v/>
      </c>
      <c r="AX58" s="198" t="str">
        <f>IF(AX57="","",VLOOKUP(AX57,'シフト記号表（勤務時間帯）'!$D$6:$X$47,21,FALSE))</f>
        <v/>
      </c>
      <c r="AY58" s="198" t="str">
        <f>IF(AY57="","",VLOOKUP(AY57,'シフト記号表（勤務時間帯）'!$D$6:$X$47,21,FALSE))</f>
        <v/>
      </c>
      <c r="AZ58" s="281">
        <f>IF($BC$3="４週",SUM(U58:AV58),IF($BC$3="暦月",SUM(U58:AY58),""))</f>
        <v>0</v>
      </c>
      <c r="BA58" s="282"/>
      <c r="BB58" s="283">
        <f>IF($BC$3="４週",AZ58/4,IF($BC$3="暦月",(AZ58/($BC$8/7)),""))</f>
        <v>0</v>
      </c>
      <c r="BC58" s="282"/>
      <c r="BD58" s="278"/>
      <c r="BE58" s="279"/>
      <c r="BF58" s="279"/>
      <c r="BG58" s="279"/>
      <c r="BH58" s="280"/>
    </row>
    <row r="59" spans="2:60" ht="20.25" customHeight="1" x14ac:dyDescent="0.4">
      <c r="B59" s="127"/>
      <c r="C59" s="321"/>
      <c r="D59" s="322"/>
      <c r="E59" s="323"/>
      <c r="F59" s="235"/>
      <c r="G59" s="231">
        <f>C57</f>
        <v>0</v>
      </c>
      <c r="H59" s="324"/>
      <c r="I59" s="325"/>
      <c r="J59" s="326"/>
      <c r="K59" s="326"/>
      <c r="L59" s="327"/>
      <c r="M59" s="328"/>
      <c r="N59" s="329"/>
      <c r="O59" s="330"/>
      <c r="P59" s="41" t="s">
        <v>73</v>
      </c>
      <c r="Q59" s="42"/>
      <c r="R59" s="42"/>
      <c r="S59" s="43"/>
      <c r="T59" s="59"/>
      <c r="U59" s="200" t="str">
        <f>IF(U57="","",VLOOKUP(U57,'シフト記号表（勤務時間帯）'!$D$6:$Z$47,23,FALSE))</f>
        <v/>
      </c>
      <c r="V59" s="201" t="str">
        <f>IF(V57="","",VLOOKUP(V57,'シフト記号表（勤務時間帯）'!$D$6:$Z$47,23,FALSE))</f>
        <v/>
      </c>
      <c r="W59" s="201" t="str">
        <f>IF(W57="","",VLOOKUP(W57,'シフト記号表（勤務時間帯）'!$D$6:$Z$47,23,FALSE))</f>
        <v/>
      </c>
      <c r="X59" s="201" t="str">
        <f>IF(X57="","",VLOOKUP(X57,'シフト記号表（勤務時間帯）'!$D$6:$Z$47,23,FALSE))</f>
        <v/>
      </c>
      <c r="Y59" s="201" t="str">
        <f>IF(Y57="","",VLOOKUP(Y57,'シフト記号表（勤務時間帯）'!$D$6:$Z$47,23,FALSE))</f>
        <v/>
      </c>
      <c r="Z59" s="201" t="str">
        <f>IF(Z57="","",VLOOKUP(Z57,'シフト記号表（勤務時間帯）'!$D$6:$Z$47,23,FALSE))</f>
        <v/>
      </c>
      <c r="AA59" s="202" t="str">
        <f>IF(AA57="","",VLOOKUP(AA57,'シフト記号表（勤務時間帯）'!$D$6:$Z$47,23,FALSE))</f>
        <v/>
      </c>
      <c r="AB59" s="200" t="str">
        <f>IF(AB57="","",VLOOKUP(AB57,'シフト記号表（勤務時間帯）'!$D$6:$Z$47,23,FALSE))</f>
        <v/>
      </c>
      <c r="AC59" s="201" t="str">
        <f>IF(AC57="","",VLOOKUP(AC57,'シフト記号表（勤務時間帯）'!$D$6:$Z$47,23,FALSE))</f>
        <v/>
      </c>
      <c r="AD59" s="201" t="str">
        <f>IF(AD57="","",VLOOKUP(AD57,'シフト記号表（勤務時間帯）'!$D$6:$Z$47,23,FALSE))</f>
        <v/>
      </c>
      <c r="AE59" s="201" t="str">
        <f>IF(AE57="","",VLOOKUP(AE57,'シフト記号表（勤務時間帯）'!$D$6:$Z$47,23,FALSE))</f>
        <v/>
      </c>
      <c r="AF59" s="201" t="str">
        <f>IF(AF57="","",VLOOKUP(AF57,'シフト記号表（勤務時間帯）'!$D$6:$Z$47,23,FALSE))</f>
        <v/>
      </c>
      <c r="AG59" s="201" t="str">
        <f>IF(AG57="","",VLOOKUP(AG57,'シフト記号表（勤務時間帯）'!$D$6:$Z$47,23,FALSE))</f>
        <v/>
      </c>
      <c r="AH59" s="202" t="str">
        <f>IF(AH57="","",VLOOKUP(AH57,'シフト記号表（勤務時間帯）'!$D$6:$Z$47,23,FALSE))</f>
        <v/>
      </c>
      <c r="AI59" s="200" t="str">
        <f>IF(AI57="","",VLOOKUP(AI57,'シフト記号表（勤務時間帯）'!$D$6:$Z$47,23,FALSE))</f>
        <v/>
      </c>
      <c r="AJ59" s="201" t="str">
        <f>IF(AJ57="","",VLOOKUP(AJ57,'シフト記号表（勤務時間帯）'!$D$6:$Z$47,23,FALSE))</f>
        <v/>
      </c>
      <c r="AK59" s="201" t="str">
        <f>IF(AK57="","",VLOOKUP(AK57,'シフト記号表（勤務時間帯）'!$D$6:$Z$47,23,FALSE))</f>
        <v/>
      </c>
      <c r="AL59" s="201" t="str">
        <f>IF(AL57="","",VLOOKUP(AL57,'シフト記号表（勤務時間帯）'!$D$6:$Z$47,23,FALSE))</f>
        <v/>
      </c>
      <c r="AM59" s="201" t="str">
        <f>IF(AM57="","",VLOOKUP(AM57,'シフト記号表（勤務時間帯）'!$D$6:$Z$47,23,FALSE))</f>
        <v/>
      </c>
      <c r="AN59" s="201" t="str">
        <f>IF(AN57="","",VLOOKUP(AN57,'シフト記号表（勤務時間帯）'!$D$6:$Z$47,23,FALSE))</f>
        <v/>
      </c>
      <c r="AO59" s="202" t="str">
        <f>IF(AO57="","",VLOOKUP(AO57,'シフト記号表（勤務時間帯）'!$D$6:$Z$47,23,FALSE))</f>
        <v/>
      </c>
      <c r="AP59" s="200" t="str">
        <f>IF(AP57="","",VLOOKUP(AP57,'シフト記号表（勤務時間帯）'!$D$6:$Z$47,23,FALSE))</f>
        <v/>
      </c>
      <c r="AQ59" s="201" t="str">
        <f>IF(AQ57="","",VLOOKUP(AQ57,'シフト記号表（勤務時間帯）'!$D$6:$Z$47,23,FALSE))</f>
        <v/>
      </c>
      <c r="AR59" s="201" t="str">
        <f>IF(AR57="","",VLOOKUP(AR57,'シフト記号表（勤務時間帯）'!$D$6:$Z$47,23,FALSE))</f>
        <v/>
      </c>
      <c r="AS59" s="201" t="str">
        <f>IF(AS57="","",VLOOKUP(AS57,'シフト記号表（勤務時間帯）'!$D$6:$Z$47,23,FALSE))</f>
        <v/>
      </c>
      <c r="AT59" s="201" t="str">
        <f>IF(AT57="","",VLOOKUP(AT57,'シフト記号表（勤務時間帯）'!$D$6:$Z$47,23,FALSE))</f>
        <v/>
      </c>
      <c r="AU59" s="201" t="str">
        <f>IF(AU57="","",VLOOKUP(AU57,'シフト記号表（勤務時間帯）'!$D$6:$Z$47,23,FALSE))</f>
        <v/>
      </c>
      <c r="AV59" s="202" t="str">
        <f>IF(AV57="","",VLOOKUP(AV57,'シフト記号表（勤務時間帯）'!$D$6:$Z$47,23,FALSE))</f>
        <v/>
      </c>
      <c r="AW59" s="200" t="str">
        <f>IF(AW57="","",VLOOKUP(AW57,'シフト記号表（勤務時間帯）'!$D$6:$Z$47,23,FALSE))</f>
        <v/>
      </c>
      <c r="AX59" s="201" t="str">
        <f>IF(AX57="","",VLOOKUP(AX57,'シフト記号表（勤務時間帯）'!$D$6:$Z$47,23,FALSE))</f>
        <v/>
      </c>
      <c r="AY59" s="201" t="str">
        <f>IF(AY57="","",VLOOKUP(AY57,'シフト記号表（勤務時間帯）'!$D$6:$Z$47,23,FALSE))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c r="D60" s="291"/>
      <c r="E60" s="292"/>
      <c r="F60" s="234"/>
      <c r="G60" s="230"/>
      <c r="H60" s="299"/>
      <c r="I60" s="302"/>
      <c r="J60" s="303"/>
      <c r="K60" s="303"/>
      <c r="L60" s="304"/>
      <c r="M60" s="311"/>
      <c r="N60" s="312"/>
      <c r="O60" s="313"/>
      <c r="P60" s="21" t="s">
        <v>18</v>
      </c>
      <c r="Q60" s="28"/>
      <c r="R60" s="28"/>
      <c r="S60" s="16"/>
      <c r="T60" s="58"/>
      <c r="U60" s="203"/>
      <c r="V60" s="204"/>
      <c r="W60" s="204"/>
      <c r="X60" s="204"/>
      <c r="Y60" s="204"/>
      <c r="Z60" s="204"/>
      <c r="AA60" s="205"/>
      <c r="AB60" s="203"/>
      <c r="AC60" s="204"/>
      <c r="AD60" s="204"/>
      <c r="AE60" s="204"/>
      <c r="AF60" s="204"/>
      <c r="AG60" s="204"/>
      <c r="AH60" s="205"/>
      <c r="AI60" s="203"/>
      <c r="AJ60" s="204"/>
      <c r="AK60" s="204"/>
      <c r="AL60" s="204"/>
      <c r="AM60" s="204"/>
      <c r="AN60" s="204"/>
      <c r="AO60" s="205"/>
      <c r="AP60" s="203"/>
      <c r="AQ60" s="204"/>
      <c r="AR60" s="204"/>
      <c r="AS60" s="204"/>
      <c r="AT60" s="204"/>
      <c r="AU60" s="204"/>
      <c r="AV60" s="205"/>
      <c r="AW60" s="203"/>
      <c r="AX60" s="204"/>
      <c r="AY60" s="204"/>
      <c r="AZ60" s="320"/>
      <c r="BA60" s="274"/>
      <c r="BB60" s="273"/>
      <c r="BC60" s="274"/>
      <c r="BD60" s="275"/>
      <c r="BE60" s="276"/>
      <c r="BF60" s="276"/>
      <c r="BG60" s="276"/>
      <c r="BH60" s="277"/>
    </row>
    <row r="61" spans="2:60" ht="20.25" customHeight="1" x14ac:dyDescent="0.4">
      <c r="B61" s="125">
        <f>B58+1</f>
        <v>14</v>
      </c>
      <c r="C61" s="293"/>
      <c r="D61" s="294"/>
      <c r="E61" s="295"/>
      <c r="F61" s="234">
        <f>C60</f>
        <v>0</v>
      </c>
      <c r="G61" s="230"/>
      <c r="H61" s="300"/>
      <c r="I61" s="305"/>
      <c r="J61" s="306"/>
      <c r="K61" s="306"/>
      <c r="L61" s="307"/>
      <c r="M61" s="314"/>
      <c r="N61" s="315"/>
      <c r="O61" s="316"/>
      <c r="P61" s="23" t="s">
        <v>72</v>
      </c>
      <c r="Q61" s="24"/>
      <c r="R61" s="24"/>
      <c r="S61" s="19"/>
      <c r="T61" s="53"/>
      <c r="U61" s="197" t="str">
        <f>IF(U60="","",VLOOKUP(U60,'シフト記号表（勤務時間帯）'!$D$6:$X$47,21,FALSE))</f>
        <v/>
      </c>
      <c r="V61" s="198" t="str">
        <f>IF(V60="","",VLOOKUP(V60,'シフト記号表（勤務時間帯）'!$D$6:$X$47,21,FALSE))</f>
        <v/>
      </c>
      <c r="W61" s="198" t="str">
        <f>IF(W60="","",VLOOKUP(W60,'シフト記号表（勤務時間帯）'!$D$6:$X$47,21,FALSE))</f>
        <v/>
      </c>
      <c r="X61" s="198" t="str">
        <f>IF(X60="","",VLOOKUP(X60,'シフト記号表（勤務時間帯）'!$D$6:$X$47,21,FALSE))</f>
        <v/>
      </c>
      <c r="Y61" s="198" t="str">
        <f>IF(Y60="","",VLOOKUP(Y60,'シフト記号表（勤務時間帯）'!$D$6:$X$47,21,FALSE))</f>
        <v/>
      </c>
      <c r="Z61" s="198" t="str">
        <f>IF(Z60="","",VLOOKUP(Z60,'シフト記号表（勤務時間帯）'!$D$6:$X$47,21,FALSE))</f>
        <v/>
      </c>
      <c r="AA61" s="199" t="str">
        <f>IF(AA60="","",VLOOKUP(AA60,'シフト記号表（勤務時間帯）'!$D$6:$X$47,21,FALSE))</f>
        <v/>
      </c>
      <c r="AB61" s="197" t="str">
        <f>IF(AB60="","",VLOOKUP(AB60,'シフト記号表（勤務時間帯）'!$D$6:$X$47,21,FALSE))</f>
        <v/>
      </c>
      <c r="AC61" s="198" t="str">
        <f>IF(AC60="","",VLOOKUP(AC60,'シフト記号表（勤務時間帯）'!$D$6:$X$47,21,FALSE))</f>
        <v/>
      </c>
      <c r="AD61" s="198" t="str">
        <f>IF(AD60="","",VLOOKUP(AD60,'シフト記号表（勤務時間帯）'!$D$6:$X$47,21,FALSE))</f>
        <v/>
      </c>
      <c r="AE61" s="198" t="str">
        <f>IF(AE60="","",VLOOKUP(AE60,'シフト記号表（勤務時間帯）'!$D$6:$X$47,21,FALSE))</f>
        <v/>
      </c>
      <c r="AF61" s="198" t="str">
        <f>IF(AF60="","",VLOOKUP(AF60,'シフト記号表（勤務時間帯）'!$D$6:$X$47,21,FALSE))</f>
        <v/>
      </c>
      <c r="AG61" s="198" t="str">
        <f>IF(AG60="","",VLOOKUP(AG60,'シフト記号表（勤務時間帯）'!$D$6:$X$47,21,FALSE))</f>
        <v/>
      </c>
      <c r="AH61" s="199" t="str">
        <f>IF(AH60="","",VLOOKUP(AH60,'シフト記号表（勤務時間帯）'!$D$6:$X$47,21,FALSE))</f>
        <v/>
      </c>
      <c r="AI61" s="197" t="str">
        <f>IF(AI60="","",VLOOKUP(AI60,'シフト記号表（勤務時間帯）'!$D$6:$X$47,21,FALSE))</f>
        <v/>
      </c>
      <c r="AJ61" s="198" t="str">
        <f>IF(AJ60="","",VLOOKUP(AJ60,'シフト記号表（勤務時間帯）'!$D$6:$X$47,21,FALSE))</f>
        <v/>
      </c>
      <c r="AK61" s="198" t="str">
        <f>IF(AK60="","",VLOOKUP(AK60,'シフト記号表（勤務時間帯）'!$D$6:$X$47,21,FALSE))</f>
        <v/>
      </c>
      <c r="AL61" s="198" t="str">
        <f>IF(AL60="","",VLOOKUP(AL60,'シフト記号表（勤務時間帯）'!$D$6:$X$47,21,FALSE))</f>
        <v/>
      </c>
      <c r="AM61" s="198" t="str">
        <f>IF(AM60="","",VLOOKUP(AM60,'シフト記号表（勤務時間帯）'!$D$6:$X$47,21,FALSE))</f>
        <v/>
      </c>
      <c r="AN61" s="198" t="str">
        <f>IF(AN60="","",VLOOKUP(AN60,'シフト記号表（勤務時間帯）'!$D$6:$X$47,21,FALSE))</f>
        <v/>
      </c>
      <c r="AO61" s="199" t="str">
        <f>IF(AO60="","",VLOOKUP(AO60,'シフト記号表（勤務時間帯）'!$D$6:$X$47,21,FALSE))</f>
        <v/>
      </c>
      <c r="AP61" s="197" t="str">
        <f>IF(AP60="","",VLOOKUP(AP60,'シフト記号表（勤務時間帯）'!$D$6:$X$47,21,FALSE))</f>
        <v/>
      </c>
      <c r="AQ61" s="198" t="str">
        <f>IF(AQ60="","",VLOOKUP(AQ60,'シフト記号表（勤務時間帯）'!$D$6:$X$47,21,FALSE))</f>
        <v/>
      </c>
      <c r="AR61" s="198" t="str">
        <f>IF(AR60="","",VLOOKUP(AR60,'シフト記号表（勤務時間帯）'!$D$6:$X$47,21,FALSE))</f>
        <v/>
      </c>
      <c r="AS61" s="198" t="str">
        <f>IF(AS60="","",VLOOKUP(AS60,'シフト記号表（勤務時間帯）'!$D$6:$X$47,21,FALSE))</f>
        <v/>
      </c>
      <c r="AT61" s="198" t="str">
        <f>IF(AT60="","",VLOOKUP(AT60,'シフト記号表（勤務時間帯）'!$D$6:$X$47,21,FALSE))</f>
        <v/>
      </c>
      <c r="AU61" s="198" t="str">
        <f>IF(AU60="","",VLOOKUP(AU60,'シフト記号表（勤務時間帯）'!$D$6:$X$47,21,FALSE))</f>
        <v/>
      </c>
      <c r="AV61" s="199" t="str">
        <f>IF(AV60="","",VLOOKUP(AV60,'シフト記号表（勤務時間帯）'!$D$6:$X$47,21,FALSE))</f>
        <v/>
      </c>
      <c r="AW61" s="197" t="str">
        <f>IF(AW60="","",VLOOKUP(AW60,'シフト記号表（勤務時間帯）'!$D$6:$X$47,21,FALSE))</f>
        <v/>
      </c>
      <c r="AX61" s="198" t="str">
        <f>IF(AX60="","",VLOOKUP(AX60,'シフト記号表（勤務時間帯）'!$D$6:$X$47,21,FALSE))</f>
        <v/>
      </c>
      <c r="AY61" s="198" t="str">
        <f>IF(AY60="","",VLOOKUP(AY60,'シフト記号表（勤務時間帯）'!$D$6:$X$47,21,FALSE))</f>
        <v/>
      </c>
      <c r="AZ61" s="281">
        <f>IF($BC$3="４週",SUM(U61:AV61),IF($BC$3="暦月",SUM(U61:AY61),""))</f>
        <v>0</v>
      </c>
      <c r="BA61" s="282"/>
      <c r="BB61" s="283">
        <f>IF($BC$3="４週",AZ61/4,IF($BC$3="暦月",(AZ61/($BC$8/7)),""))</f>
        <v>0</v>
      </c>
      <c r="BC61" s="282"/>
      <c r="BD61" s="278"/>
      <c r="BE61" s="279"/>
      <c r="BF61" s="279"/>
      <c r="BG61" s="279"/>
      <c r="BH61" s="280"/>
    </row>
    <row r="62" spans="2:60" ht="20.25" customHeight="1" x14ac:dyDescent="0.4">
      <c r="B62" s="127"/>
      <c r="C62" s="321"/>
      <c r="D62" s="322"/>
      <c r="E62" s="323"/>
      <c r="F62" s="235"/>
      <c r="G62" s="231">
        <f>C60</f>
        <v>0</v>
      </c>
      <c r="H62" s="324"/>
      <c r="I62" s="325"/>
      <c r="J62" s="326"/>
      <c r="K62" s="326"/>
      <c r="L62" s="327"/>
      <c r="M62" s="328"/>
      <c r="N62" s="329"/>
      <c r="O62" s="330"/>
      <c r="P62" s="41" t="s">
        <v>73</v>
      </c>
      <c r="Q62" s="42"/>
      <c r="R62" s="42"/>
      <c r="S62" s="43"/>
      <c r="T62" s="59"/>
      <c r="U62" s="200" t="str">
        <f>IF(U60="","",VLOOKUP(U60,'シフト記号表（勤務時間帯）'!$D$6:$Z$47,23,FALSE))</f>
        <v/>
      </c>
      <c r="V62" s="201" t="str">
        <f>IF(V60="","",VLOOKUP(V60,'シフト記号表（勤務時間帯）'!$D$6:$Z$47,23,FALSE))</f>
        <v/>
      </c>
      <c r="W62" s="201" t="str">
        <f>IF(W60="","",VLOOKUP(W60,'シフト記号表（勤務時間帯）'!$D$6:$Z$47,23,FALSE))</f>
        <v/>
      </c>
      <c r="X62" s="201" t="str">
        <f>IF(X60="","",VLOOKUP(X60,'シフト記号表（勤務時間帯）'!$D$6:$Z$47,23,FALSE))</f>
        <v/>
      </c>
      <c r="Y62" s="201" t="str">
        <f>IF(Y60="","",VLOOKUP(Y60,'シフト記号表（勤務時間帯）'!$D$6:$Z$47,23,FALSE))</f>
        <v/>
      </c>
      <c r="Z62" s="201" t="str">
        <f>IF(Z60="","",VLOOKUP(Z60,'シフト記号表（勤務時間帯）'!$D$6:$Z$47,23,FALSE))</f>
        <v/>
      </c>
      <c r="AA62" s="202" t="str">
        <f>IF(AA60="","",VLOOKUP(AA60,'シフト記号表（勤務時間帯）'!$D$6:$Z$47,23,FALSE))</f>
        <v/>
      </c>
      <c r="AB62" s="200" t="str">
        <f>IF(AB60="","",VLOOKUP(AB60,'シフト記号表（勤務時間帯）'!$D$6:$Z$47,23,FALSE))</f>
        <v/>
      </c>
      <c r="AC62" s="201" t="str">
        <f>IF(AC60="","",VLOOKUP(AC60,'シフト記号表（勤務時間帯）'!$D$6:$Z$47,23,FALSE))</f>
        <v/>
      </c>
      <c r="AD62" s="201" t="str">
        <f>IF(AD60="","",VLOOKUP(AD60,'シフト記号表（勤務時間帯）'!$D$6:$Z$47,23,FALSE))</f>
        <v/>
      </c>
      <c r="AE62" s="201" t="str">
        <f>IF(AE60="","",VLOOKUP(AE60,'シフト記号表（勤務時間帯）'!$D$6:$Z$47,23,FALSE))</f>
        <v/>
      </c>
      <c r="AF62" s="201" t="str">
        <f>IF(AF60="","",VLOOKUP(AF60,'シフト記号表（勤務時間帯）'!$D$6:$Z$47,23,FALSE))</f>
        <v/>
      </c>
      <c r="AG62" s="201" t="str">
        <f>IF(AG60="","",VLOOKUP(AG60,'シフト記号表（勤務時間帯）'!$D$6:$Z$47,23,FALSE))</f>
        <v/>
      </c>
      <c r="AH62" s="202" t="str">
        <f>IF(AH60="","",VLOOKUP(AH60,'シフト記号表（勤務時間帯）'!$D$6:$Z$47,23,FALSE))</f>
        <v/>
      </c>
      <c r="AI62" s="200" t="str">
        <f>IF(AI60="","",VLOOKUP(AI60,'シフト記号表（勤務時間帯）'!$D$6:$Z$47,23,FALSE))</f>
        <v/>
      </c>
      <c r="AJ62" s="201" t="str">
        <f>IF(AJ60="","",VLOOKUP(AJ60,'シフト記号表（勤務時間帯）'!$D$6:$Z$47,23,FALSE))</f>
        <v/>
      </c>
      <c r="AK62" s="201" t="str">
        <f>IF(AK60="","",VLOOKUP(AK60,'シフト記号表（勤務時間帯）'!$D$6:$Z$47,23,FALSE))</f>
        <v/>
      </c>
      <c r="AL62" s="201" t="str">
        <f>IF(AL60="","",VLOOKUP(AL60,'シフト記号表（勤務時間帯）'!$D$6:$Z$47,23,FALSE))</f>
        <v/>
      </c>
      <c r="AM62" s="201" t="str">
        <f>IF(AM60="","",VLOOKUP(AM60,'シフト記号表（勤務時間帯）'!$D$6:$Z$47,23,FALSE))</f>
        <v/>
      </c>
      <c r="AN62" s="201" t="str">
        <f>IF(AN60="","",VLOOKUP(AN60,'シフト記号表（勤務時間帯）'!$D$6:$Z$47,23,FALSE))</f>
        <v/>
      </c>
      <c r="AO62" s="202" t="str">
        <f>IF(AO60="","",VLOOKUP(AO60,'シフト記号表（勤務時間帯）'!$D$6:$Z$47,23,FALSE))</f>
        <v/>
      </c>
      <c r="AP62" s="200" t="str">
        <f>IF(AP60="","",VLOOKUP(AP60,'シフト記号表（勤務時間帯）'!$D$6:$Z$47,23,FALSE))</f>
        <v/>
      </c>
      <c r="AQ62" s="201" t="str">
        <f>IF(AQ60="","",VLOOKUP(AQ60,'シフト記号表（勤務時間帯）'!$D$6:$Z$47,23,FALSE))</f>
        <v/>
      </c>
      <c r="AR62" s="201" t="str">
        <f>IF(AR60="","",VLOOKUP(AR60,'シフト記号表（勤務時間帯）'!$D$6:$Z$47,23,FALSE))</f>
        <v/>
      </c>
      <c r="AS62" s="201" t="str">
        <f>IF(AS60="","",VLOOKUP(AS60,'シフト記号表（勤務時間帯）'!$D$6:$Z$47,23,FALSE))</f>
        <v/>
      </c>
      <c r="AT62" s="201" t="str">
        <f>IF(AT60="","",VLOOKUP(AT60,'シフト記号表（勤務時間帯）'!$D$6:$Z$47,23,FALSE))</f>
        <v/>
      </c>
      <c r="AU62" s="201" t="str">
        <f>IF(AU60="","",VLOOKUP(AU60,'シフト記号表（勤務時間帯）'!$D$6:$Z$47,23,FALSE))</f>
        <v/>
      </c>
      <c r="AV62" s="202" t="str">
        <f>IF(AV60="","",VLOOKUP(AV60,'シフト記号表（勤務時間帯）'!$D$6:$Z$47,23,FALSE))</f>
        <v/>
      </c>
      <c r="AW62" s="200" t="str">
        <f>IF(AW60="","",VLOOKUP(AW60,'シフト記号表（勤務時間帯）'!$D$6:$Z$47,23,FALSE))</f>
        <v/>
      </c>
      <c r="AX62" s="201" t="str">
        <f>IF(AX60="","",VLOOKUP(AX60,'シフト記号表（勤務時間帯）'!$D$6:$Z$47,23,FALSE))</f>
        <v/>
      </c>
      <c r="AY62" s="201" t="str">
        <f>IF(AY60="","",VLOOKUP(AY60,'シフト記号表（勤務時間帯）'!$D$6:$Z$47,23,FALSE))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c r="D63" s="291"/>
      <c r="E63" s="292"/>
      <c r="F63" s="234"/>
      <c r="G63" s="230"/>
      <c r="H63" s="299"/>
      <c r="I63" s="302"/>
      <c r="J63" s="303"/>
      <c r="K63" s="303"/>
      <c r="L63" s="304"/>
      <c r="M63" s="311"/>
      <c r="N63" s="312"/>
      <c r="O63" s="313"/>
      <c r="P63" s="21" t="s">
        <v>18</v>
      </c>
      <c r="Q63" s="28"/>
      <c r="R63" s="28"/>
      <c r="S63" s="16"/>
      <c r="T63" s="58"/>
      <c r="U63" s="203"/>
      <c r="V63" s="204"/>
      <c r="W63" s="204"/>
      <c r="X63" s="204"/>
      <c r="Y63" s="204"/>
      <c r="Z63" s="204"/>
      <c r="AA63" s="205"/>
      <c r="AB63" s="203"/>
      <c r="AC63" s="204"/>
      <c r="AD63" s="204"/>
      <c r="AE63" s="204"/>
      <c r="AF63" s="204"/>
      <c r="AG63" s="204"/>
      <c r="AH63" s="205"/>
      <c r="AI63" s="203"/>
      <c r="AJ63" s="204"/>
      <c r="AK63" s="204"/>
      <c r="AL63" s="204"/>
      <c r="AM63" s="204"/>
      <c r="AN63" s="204"/>
      <c r="AO63" s="205"/>
      <c r="AP63" s="203"/>
      <c r="AQ63" s="204"/>
      <c r="AR63" s="204"/>
      <c r="AS63" s="204"/>
      <c r="AT63" s="204"/>
      <c r="AU63" s="204"/>
      <c r="AV63" s="205"/>
      <c r="AW63" s="203"/>
      <c r="AX63" s="204"/>
      <c r="AY63" s="204"/>
      <c r="AZ63" s="320"/>
      <c r="BA63" s="274"/>
      <c r="BB63" s="273"/>
      <c r="BC63" s="274"/>
      <c r="BD63" s="275"/>
      <c r="BE63" s="276"/>
      <c r="BF63" s="276"/>
      <c r="BG63" s="276"/>
      <c r="BH63" s="277"/>
    </row>
    <row r="64" spans="2:60" ht="20.25" customHeight="1" x14ac:dyDescent="0.4">
      <c r="B64" s="125">
        <f>B61+1</f>
        <v>15</v>
      </c>
      <c r="C64" s="293"/>
      <c r="D64" s="294"/>
      <c r="E64" s="295"/>
      <c r="F64" s="234">
        <f>C63</f>
        <v>0</v>
      </c>
      <c r="G64" s="230"/>
      <c r="H64" s="300"/>
      <c r="I64" s="305"/>
      <c r="J64" s="306"/>
      <c r="K64" s="306"/>
      <c r="L64" s="307"/>
      <c r="M64" s="314"/>
      <c r="N64" s="315"/>
      <c r="O64" s="316"/>
      <c r="P64" s="23" t="s">
        <v>72</v>
      </c>
      <c r="Q64" s="24"/>
      <c r="R64" s="24"/>
      <c r="S64" s="19"/>
      <c r="T64" s="53"/>
      <c r="U64" s="197" t="str">
        <f>IF(U63="","",VLOOKUP(U63,'シフト記号表（勤務時間帯）'!$D$6:$X$47,21,FALSE))</f>
        <v/>
      </c>
      <c r="V64" s="198" t="str">
        <f>IF(V63="","",VLOOKUP(V63,'シフト記号表（勤務時間帯）'!$D$6:$X$47,21,FALSE))</f>
        <v/>
      </c>
      <c r="W64" s="198" t="str">
        <f>IF(W63="","",VLOOKUP(W63,'シフト記号表（勤務時間帯）'!$D$6:$X$47,21,FALSE))</f>
        <v/>
      </c>
      <c r="X64" s="198" t="str">
        <f>IF(X63="","",VLOOKUP(X63,'シフト記号表（勤務時間帯）'!$D$6:$X$47,21,FALSE))</f>
        <v/>
      </c>
      <c r="Y64" s="198" t="str">
        <f>IF(Y63="","",VLOOKUP(Y63,'シフト記号表（勤務時間帯）'!$D$6:$X$47,21,FALSE))</f>
        <v/>
      </c>
      <c r="Z64" s="198" t="str">
        <f>IF(Z63="","",VLOOKUP(Z63,'シフト記号表（勤務時間帯）'!$D$6:$X$47,21,FALSE))</f>
        <v/>
      </c>
      <c r="AA64" s="199" t="str">
        <f>IF(AA63="","",VLOOKUP(AA63,'シフト記号表（勤務時間帯）'!$D$6:$X$47,21,FALSE))</f>
        <v/>
      </c>
      <c r="AB64" s="197" t="str">
        <f>IF(AB63="","",VLOOKUP(AB63,'シフト記号表（勤務時間帯）'!$D$6:$X$47,21,FALSE))</f>
        <v/>
      </c>
      <c r="AC64" s="198" t="str">
        <f>IF(AC63="","",VLOOKUP(AC63,'シフト記号表（勤務時間帯）'!$D$6:$X$47,21,FALSE))</f>
        <v/>
      </c>
      <c r="AD64" s="198" t="str">
        <f>IF(AD63="","",VLOOKUP(AD63,'シフト記号表（勤務時間帯）'!$D$6:$X$47,21,FALSE))</f>
        <v/>
      </c>
      <c r="AE64" s="198" t="str">
        <f>IF(AE63="","",VLOOKUP(AE63,'シフト記号表（勤務時間帯）'!$D$6:$X$47,21,FALSE))</f>
        <v/>
      </c>
      <c r="AF64" s="198" t="str">
        <f>IF(AF63="","",VLOOKUP(AF63,'シフト記号表（勤務時間帯）'!$D$6:$X$47,21,FALSE))</f>
        <v/>
      </c>
      <c r="AG64" s="198" t="str">
        <f>IF(AG63="","",VLOOKUP(AG63,'シフト記号表（勤務時間帯）'!$D$6:$X$47,21,FALSE))</f>
        <v/>
      </c>
      <c r="AH64" s="199" t="str">
        <f>IF(AH63="","",VLOOKUP(AH63,'シフト記号表（勤務時間帯）'!$D$6:$X$47,21,FALSE))</f>
        <v/>
      </c>
      <c r="AI64" s="197" t="str">
        <f>IF(AI63="","",VLOOKUP(AI63,'シフト記号表（勤務時間帯）'!$D$6:$X$47,21,FALSE))</f>
        <v/>
      </c>
      <c r="AJ64" s="198" t="str">
        <f>IF(AJ63="","",VLOOKUP(AJ63,'シフト記号表（勤務時間帯）'!$D$6:$X$47,21,FALSE))</f>
        <v/>
      </c>
      <c r="AK64" s="198" t="str">
        <f>IF(AK63="","",VLOOKUP(AK63,'シフト記号表（勤務時間帯）'!$D$6:$X$47,21,FALSE))</f>
        <v/>
      </c>
      <c r="AL64" s="198" t="str">
        <f>IF(AL63="","",VLOOKUP(AL63,'シフト記号表（勤務時間帯）'!$D$6:$X$47,21,FALSE))</f>
        <v/>
      </c>
      <c r="AM64" s="198" t="str">
        <f>IF(AM63="","",VLOOKUP(AM63,'シフト記号表（勤務時間帯）'!$D$6:$X$47,21,FALSE))</f>
        <v/>
      </c>
      <c r="AN64" s="198" t="str">
        <f>IF(AN63="","",VLOOKUP(AN63,'シフト記号表（勤務時間帯）'!$D$6:$X$47,21,FALSE))</f>
        <v/>
      </c>
      <c r="AO64" s="199" t="str">
        <f>IF(AO63="","",VLOOKUP(AO63,'シフト記号表（勤務時間帯）'!$D$6:$X$47,21,FALSE))</f>
        <v/>
      </c>
      <c r="AP64" s="197" t="str">
        <f>IF(AP63="","",VLOOKUP(AP63,'シフト記号表（勤務時間帯）'!$D$6:$X$47,21,FALSE))</f>
        <v/>
      </c>
      <c r="AQ64" s="198" t="str">
        <f>IF(AQ63="","",VLOOKUP(AQ63,'シフト記号表（勤務時間帯）'!$D$6:$X$47,21,FALSE))</f>
        <v/>
      </c>
      <c r="AR64" s="198" t="str">
        <f>IF(AR63="","",VLOOKUP(AR63,'シフト記号表（勤務時間帯）'!$D$6:$X$47,21,FALSE))</f>
        <v/>
      </c>
      <c r="AS64" s="198" t="str">
        <f>IF(AS63="","",VLOOKUP(AS63,'シフト記号表（勤務時間帯）'!$D$6:$X$47,21,FALSE))</f>
        <v/>
      </c>
      <c r="AT64" s="198" t="str">
        <f>IF(AT63="","",VLOOKUP(AT63,'シフト記号表（勤務時間帯）'!$D$6:$X$47,21,FALSE))</f>
        <v/>
      </c>
      <c r="AU64" s="198" t="str">
        <f>IF(AU63="","",VLOOKUP(AU63,'シフト記号表（勤務時間帯）'!$D$6:$X$47,21,FALSE))</f>
        <v/>
      </c>
      <c r="AV64" s="199" t="str">
        <f>IF(AV63="","",VLOOKUP(AV63,'シフト記号表（勤務時間帯）'!$D$6:$X$47,21,FALSE))</f>
        <v/>
      </c>
      <c r="AW64" s="197" t="str">
        <f>IF(AW63="","",VLOOKUP(AW63,'シフト記号表（勤務時間帯）'!$D$6:$X$47,21,FALSE))</f>
        <v/>
      </c>
      <c r="AX64" s="198" t="str">
        <f>IF(AX63="","",VLOOKUP(AX63,'シフト記号表（勤務時間帯）'!$D$6:$X$47,21,FALSE))</f>
        <v/>
      </c>
      <c r="AY64" s="198" t="str">
        <f>IF(AY63="","",VLOOKUP(AY63,'シフト記号表（勤務時間帯）'!$D$6:$X$47,21,FALSE))</f>
        <v/>
      </c>
      <c r="AZ64" s="281">
        <f>IF($BC$3="４週",SUM(U64:AV64),IF($BC$3="暦月",SUM(U64:AY64),""))</f>
        <v>0</v>
      </c>
      <c r="BA64" s="282"/>
      <c r="BB64" s="283">
        <f>IF($BC$3="４週",AZ64/4,IF($BC$3="暦月",(AZ64/($BC$8/7)),""))</f>
        <v>0</v>
      </c>
      <c r="BC64" s="282"/>
      <c r="BD64" s="278"/>
      <c r="BE64" s="279"/>
      <c r="BF64" s="279"/>
      <c r="BG64" s="279"/>
      <c r="BH64" s="280"/>
    </row>
    <row r="65" spans="2:60" ht="20.25" customHeight="1" x14ac:dyDescent="0.4">
      <c r="B65" s="127"/>
      <c r="C65" s="321"/>
      <c r="D65" s="322"/>
      <c r="E65" s="323"/>
      <c r="F65" s="235"/>
      <c r="G65" s="231">
        <f>C63</f>
        <v>0</v>
      </c>
      <c r="H65" s="324"/>
      <c r="I65" s="325"/>
      <c r="J65" s="326"/>
      <c r="K65" s="326"/>
      <c r="L65" s="327"/>
      <c r="M65" s="328"/>
      <c r="N65" s="329"/>
      <c r="O65" s="330"/>
      <c r="P65" s="41" t="s">
        <v>73</v>
      </c>
      <c r="Q65" s="42"/>
      <c r="R65" s="42"/>
      <c r="S65" s="43"/>
      <c r="T65" s="59"/>
      <c r="U65" s="200" t="str">
        <f>IF(U63="","",VLOOKUP(U63,'シフト記号表（勤務時間帯）'!$D$6:$Z$47,23,FALSE))</f>
        <v/>
      </c>
      <c r="V65" s="201" t="str">
        <f>IF(V63="","",VLOOKUP(V63,'シフト記号表（勤務時間帯）'!$D$6:$Z$47,23,FALSE))</f>
        <v/>
      </c>
      <c r="W65" s="201" t="str">
        <f>IF(W63="","",VLOOKUP(W63,'シフト記号表（勤務時間帯）'!$D$6:$Z$47,23,FALSE))</f>
        <v/>
      </c>
      <c r="X65" s="201" t="str">
        <f>IF(X63="","",VLOOKUP(X63,'シフト記号表（勤務時間帯）'!$D$6:$Z$47,23,FALSE))</f>
        <v/>
      </c>
      <c r="Y65" s="201" t="str">
        <f>IF(Y63="","",VLOOKUP(Y63,'シフト記号表（勤務時間帯）'!$D$6:$Z$47,23,FALSE))</f>
        <v/>
      </c>
      <c r="Z65" s="201" t="str">
        <f>IF(Z63="","",VLOOKUP(Z63,'シフト記号表（勤務時間帯）'!$D$6:$Z$47,23,FALSE))</f>
        <v/>
      </c>
      <c r="AA65" s="202" t="str">
        <f>IF(AA63="","",VLOOKUP(AA63,'シフト記号表（勤務時間帯）'!$D$6:$Z$47,23,FALSE))</f>
        <v/>
      </c>
      <c r="AB65" s="200" t="str">
        <f>IF(AB63="","",VLOOKUP(AB63,'シフト記号表（勤務時間帯）'!$D$6:$Z$47,23,FALSE))</f>
        <v/>
      </c>
      <c r="AC65" s="201" t="str">
        <f>IF(AC63="","",VLOOKUP(AC63,'シフト記号表（勤務時間帯）'!$D$6:$Z$47,23,FALSE))</f>
        <v/>
      </c>
      <c r="AD65" s="201" t="str">
        <f>IF(AD63="","",VLOOKUP(AD63,'シフト記号表（勤務時間帯）'!$D$6:$Z$47,23,FALSE))</f>
        <v/>
      </c>
      <c r="AE65" s="201" t="str">
        <f>IF(AE63="","",VLOOKUP(AE63,'シフト記号表（勤務時間帯）'!$D$6:$Z$47,23,FALSE))</f>
        <v/>
      </c>
      <c r="AF65" s="201" t="str">
        <f>IF(AF63="","",VLOOKUP(AF63,'シフト記号表（勤務時間帯）'!$D$6:$Z$47,23,FALSE))</f>
        <v/>
      </c>
      <c r="AG65" s="201" t="str">
        <f>IF(AG63="","",VLOOKUP(AG63,'シフト記号表（勤務時間帯）'!$D$6:$Z$47,23,FALSE))</f>
        <v/>
      </c>
      <c r="AH65" s="202" t="str">
        <f>IF(AH63="","",VLOOKUP(AH63,'シフト記号表（勤務時間帯）'!$D$6:$Z$47,23,FALSE))</f>
        <v/>
      </c>
      <c r="AI65" s="200" t="str">
        <f>IF(AI63="","",VLOOKUP(AI63,'シフト記号表（勤務時間帯）'!$D$6:$Z$47,23,FALSE))</f>
        <v/>
      </c>
      <c r="AJ65" s="201" t="str">
        <f>IF(AJ63="","",VLOOKUP(AJ63,'シフト記号表（勤務時間帯）'!$D$6:$Z$47,23,FALSE))</f>
        <v/>
      </c>
      <c r="AK65" s="201" t="str">
        <f>IF(AK63="","",VLOOKUP(AK63,'シフト記号表（勤務時間帯）'!$D$6:$Z$47,23,FALSE))</f>
        <v/>
      </c>
      <c r="AL65" s="201" t="str">
        <f>IF(AL63="","",VLOOKUP(AL63,'シフト記号表（勤務時間帯）'!$D$6:$Z$47,23,FALSE))</f>
        <v/>
      </c>
      <c r="AM65" s="201" t="str">
        <f>IF(AM63="","",VLOOKUP(AM63,'シフト記号表（勤務時間帯）'!$D$6:$Z$47,23,FALSE))</f>
        <v/>
      </c>
      <c r="AN65" s="201" t="str">
        <f>IF(AN63="","",VLOOKUP(AN63,'シフト記号表（勤務時間帯）'!$D$6:$Z$47,23,FALSE))</f>
        <v/>
      </c>
      <c r="AO65" s="202" t="str">
        <f>IF(AO63="","",VLOOKUP(AO63,'シフト記号表（勤務時間帯）'!$D$6:$Z$47,23,FALSE))</f>
        <v/>
      </c>
      <c r="AP65" s="200" t="str">
        <f>IF(AP63="","",VLOOKUP(AP63,'シフト記号表（勤務時間帯）'!$D$6:$Z$47,23,FALSE))</f>
        <v/>
      </c>
      <c r="AQ65" s="201" t="str">
        <f>IF(AQ63="","",VLOOKUP(AQ63,'シフト記号表（勤務時間帯）'!$D$6:$Z$47,23,FALSE))</f>
        <v/>
      </c>
      <c r="AR65" s="201" t="str">
        <f>IF(AR63="","",VLOOKUP(AR63,'シフト記号表（勤務時間帯）'!$D$6:$Z$47,23,FALSE))</f>
        <v/>
      </c>
      <c r="AS65" s="201" t="str">
        <f>IF(AS63="","",VLOOKUP(AS63,'シフト記号表（勤務時間帯）'!$D$6:$Z$47,23,FALSE))</f>
        <v/>
      </c>
      <c r="AT65" s="201" t="str">
        <f>IF(AT63="","",VLOOKUP(AT63,'シフト記号表（勤務時間帯）'!$D$6:$Z$47,23,FALSE))</f>
        <v/>
      </c>
      <c r="AU65" s="201" t="str">
        <f>IF(AU63="","",VLOOKUP(AU63,'シフト記号表（勤務時間帯）'!$D$6:$Z$47,23,FALSE))</f>
        <v/>
      </c>
      <c r="AV65" s="202" t="str">
        <f>IF(AV63="","",VLOOKUP(AV63,'シフト記号表（勤務時間帯）'!$D$6:$Z$47,23,FALSE))</f>
        <v/>
      </c>
      <c r="AW65" s="200" t="str">
        <f>IF(AW63="","",VLOOKUP(AW63,'シフト記号表（勤務時間帯）'!$D$6:$Z$47,23,FALSE))</f>
        <v/>
      </c>
      <c r="AX65" s="201" t="str">
        <f>IF(AX63="","",VLOOKUP(AX63,'シフト記号表（勤務時間帯）'!$D$6:$Z$47,23,FALSE))</f>
        <v/>
      </c>
      <c r="AY65" s="201" t="str">
        <f>IF(AY63="","",VLOOKUP(AY63,'シフト記号表（勤務時間帯）'!$D$6:$Z$47,23,FALSE))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c r="D66" s="291"/>
      <c r="E66" s="292"/>
      <c r="F66" s="234"/>
      <c r="G66" s="230"/>
      <c r="H66" s="299"/>
      <c r="I66" s="302"/>
      <c r="J66" s="303"/>
      <c r="K66" s="303"/>
      <c r="L66" s="304"/>
      <c r="M66" s="311"/>
      <c r="N66" s="312"/>
      <c r="O66" s="313"/>
      <c r="P66" s="44" t="s">
        <v>18</v>
      </c>
      <c r="Q66" s="45"/>
      <c r="R66" s="45"/>
      <c r="S66" s="46"/>
      <c r="T66" s="60"/>
      <c r="U66" s="203"/>
      <c r="V66" s="204"/>
      <c r="W66" s="204"/>
      <c r="X66" s="204"/>
      <c r="Y66" s="204"/>
      <c r="Z66" s="204"/>
      <c r="AA66" s="205"/>
      <c r="AB66" s="203"/>
      <c r="AC66" s="204"/>
      <c r="AD66" s="204"/>
      <c r="AE66" s="204"/>
      <c r="AF66" s="204"/>
      <c r="AG66" s="204"/>
      <c r="AH66" s="205"/>
      <c r="AI66" s="203"/>
      <c r="AJ66" s="204"/>
      <c r="AK66" s="204"/>
      <c r="AL66" s="204"/>
      <c r="AM66" s="204"/>
      <c r="AN66" s="204"/>
      <c r="AO66" s="205"/>
      <c r="AP66" s="203"/>
      <c r="AQ66" s="204"/>
      <c r="AR66" s="204"/>
      <c r="AS66" s="204"/>
      <c r="AT66" s="204"/>
      <c r="AU66" s="204"/>
      <c r="AV66" s="205"/>
      <c r="AW66" s="203"/>
      <c r="AX66" s="204"/>
      <c r="AY66" s="204"/>
      <c r="AZ66" s="320"/>
      <c r="BA66" s="274"/>
      <c r="BB66" s="273"/>
      <c r="BC66" s="274"/>
      <c r="BD66" s="275"/>
      <c r="BE66" s="276"/>
      <c r="BF66" s="276"/>
      <c r="BG66" s="276"/>
      <c r="BH66" s="277"/>
    </row>
    <row r="67" spans="2:60" ht="20.25" customHeight="1" x14ac:dyDescent="0.4">
      <c r="B67" s="125">
        <f>B64+1</f>
        <v>16</v>
      </c>
      <c r="C67" s="293"/>
      <c r="D67" s="294"/>
      <c r="E67" s="295"/>
      <c r="F67" s="234">
        <f>C66</f>
        <v>0</v>
      </c>
      <c r="G67" s="230"/>
      <c r="H67" s="300"/>
      <c r="I67" s="305"/>
      <c r="J67" s="306"/>
      <c r="K67" s="306"/>
      <c r="L67" s="307"/>
      <c r="M67" s="314"/>
      <c r="N67" s="315"/>
      <c r="O67" s="316"/>
      <c r="P67" s="23" t="s">
        <v>72</v>
      </c>
      <c r="Q67" s="24"/>
      <c r="R67" s="24"/>
      <c r="S67" s="19"/>
      <c r="T67" s="53"/>
      <c r="U67" s="197" t="str">
        <f>IF(U66="","",VLOOKUP(U66,'シフト記号表（勤務時間帯）'!$D$6:$X$47,21,FALSE))</f>
        <v/>
      </c>
      <c r="V67" s="198" t="str">
        <f>IF(V66="","",VLOOKUP(V66,'シフト記号表（勤務時間帯）'!$D$6:$X$47,21,FALSE))</f>
        <v/>
      </c>
      <c r="W67" s="198" t="str">
        <f>IF(W66="","",VLOOKUP(W66,'シフト記号表（勤務時間帯）'!$D$6:$X$47,21,FALSE))</f>
        <v/>
      </c>
      <c r="X67" s="198" t="str">
        <f>IF(X66="","",VLOOKUP(X66,'シフト記号表（勤務時間帯）'!$D$6:$X$47,21,FALSE))</f>
        <v/>
      </c>
      <c r="Y67" s="198" t="str">
        <f>IF(Y66="","",VLOOKUP(Y66,'シフト記号表（勤務時間帯）'!$D$6:$X$47,21,FALSE))</f>
        <v/>
      </c>
      <c r="Z67" s="198" t="str">
        <f>IF(Z66="","",VLOOKUP(Z66,'シフト記号表（勤務時間帯）'!$D$6:$X$47,21,FALSE))</f>
        <v/>
      </c>
      <c r="AA67" s="199" t="str">
        <f>IF(AA66="","",VLOOKUP(AA66,'シフト記号表（勤務時間帯）'!$D$6:$X$47,21,FALSE))</f>
        <v/>
      </c>
      <c r="AB67" s="197" t="str">
        <f>IF(AB66="","",VLOOKUP(AB66,'シフト記号表（勤務時間帯）'!$D$6:$X$47,21,FALSE))</f>
        <v/>
      </c>
      <c r="AC67" s="198" t="str">
        <f>IF(AC66="","",VLOOKUP(AC66,'シフト記号表（勤務時間帯）'!$D$6:$X$47,21,FALSE))</f>
        <v/>
      </c>
      <c r="AD67" s="198" t="str">
        <f>IF(AD66="","",VLOOKUP(AD66,'シフト記号表（勤務時間帯）'!$D$6:$X$47,21,FALSE))</f>
        <v/>
      </c>
      <c r="AE67" s="198" t="str">
        <f>IF(AE66="","",VLOOKUP(AE66,'シフト記号表（勤務時間帯）'!$D$6:$X$47,21,FALSE))</f>
        <v/>
      </c>
      <c r="AF67" s="198" t="str">
        <f>IF(AF66="","",VLOOKUP(AF66,'シフト記号表（勤務時間帯）'!$D$6:$X$47,21,FALSE))</f>
        <v/>
      </c>
      <c r="AG67" s="198" t="str">
        <f>IF(AG66="","",VLOOKUP(AG66,'シフト記号表（勤務時間帯）'!$D$6:$X$47,21,FALSE))</f>
        <v/>
      </c>
      <c r="AH67" s="199" t="str">
        <f>IF(AH66="","",VLOOKUP(AH66,'シフト記号表（勤務時間帯）'!$D$6:$X$47,21,FALSE))</f>
        <v/>
      </c>
      <c r="AI67" s="197" t="str">
        <f>IF(AI66="","",VLOOKUP(AI66,'シフト記号表（勤務時間帯）'!$D$6:$X$47,21,FALSE))</f>
        <v/>
      </c>
      <c r="AJ67" s="198" t="str">
        <f>IF(AJ66="","",VLOOKUP(AJ66,'シフト記号表（勤務時間帯）'!$D$6:$X$47,21,FALSE))</f>
        <v/>
      </c>
      <c r="AK67" s="198" t="str">
        <f>IF(AK66="","",VLOOKUP(AK66,'シフト記号表（勤務時間帯）'!$D$6:$X$47,21,FALSE))</f>
        <v/>
      </c>
      <c r="AL67" s="198" t="str">
        <f>IF(AL66="","",VLOOKUP(AL66,'シフト記号表（勤務時間帯）'!$D$6:$X$47,21,FALSE))</f>
        <v/>
      </c>
      <c r="AM67" s="198" t="str">
        <f>IF(AM66="","",VLOOKUP(AM66,'シフト記号表（勤務時間帯）'!$D$6:$X$47,21,FALSE))</f>
        <v/>
      </c>
      <c r="AN67" s="198" t="str">
        <f>IF(AN66="","",VLOOKUP(AN66,'シフト記号表（勤務時間帯）'!$D$6:$X$47,21,FALSE))</f>
        <v/>
      </c>
      <c r="AO67" s="199" t="str">
        <f>IF(AO66="","",VLOOKUP(AO66,'シフト記号表（勤務時間帯）'!$D$6:$X$47,21,FALSE))</f>
        <v/>
      </c>
      <c r="AP67" s="197" t="str">
        <f>IF(AP66="","",VLOOKUP(AP66,'シフト記号表（勤務時間帯）'!$D$6:$X$47,21,FALSE))</f>
        <v/>
      </c>
      <c r="AQ67" s="198" t="str">
        <f>IF(AQ66="","",VLOOKUP(AQ66,'シフト記号表（勤務時間帯）'!$D$6:$X$47,21,FALSE))</f>
        <v/>
      </c>
      <c r="AR67" s="198" t="str">
        <f>IF(AR66="","",VLOOKUP(AR66,'シフト記号表（勤務時間帯）'!$D$6:$X$47,21,FALSE))</f>
        <v/>
      </c>
      <c r="AS67" s="198" t="str">
        <f>IF(AS66="","",VLOOKUP(AS66,'シフト記号表（勤務時間帯）'!$D$6:$X$47,21,FALSE))</f>
        <v/>
      </c>
      <c r="AT67" s="198" t="str">
        <f>IF(AT66="","",VLOOKUP(AT66,'シフト記号表（勤務時間帯）'!$D$6:$X$47,21,FALSE))</f>
        <v/>
      </c>
      <c r="AU67" s="198" t="str">
        <f>IF(AU66="","",VLOOKUP(AU66,'シフト記号表（勤務時間帯）'!$D$6:$X$47,21,FALSE))</f>
        <v/>
      </c>
      <c r="AV67" s="199" t="str">
        <f>IF(AV66="","",VLOOKUP(AV66,'シフト記号表（勤務時間帯）'!$D$6:$X$47,21,FALSE))</f>
        <v/>
      </c>
      <c r="AW67" s="197" t="str">
        <f>IF(AW66="","",VLOOKUP(AW66,'シフト記号表（勤務時間帯）'!$D$6:$X$47,21,FALSE))</f>
        <v/>
      </c>
      <c r="AX67" s="198" t="str">
        <f>IF(AX66="","",VLOOKUP(AX66,'シフト記号表（勤務時間帯）'!$D$6:$X$47,21,FALSE))</f>
        <v/>
      </c>
      <c r="AY67" s="198" t="str">
        <f>IF(AY66="","",VLOOKUP(AY66,'シフト記号表（勤務時間帯）'!$D$6:$X$47,21,FALSE))</f>
        <v/>
      </c>
      <c r="AZ67" s="281">
        <f>IF($BC$3="４週",SUM(U67:AV67),IF($BC$3="暦月",SUM(U67:AY67),""))</f>
        <v>0</v>
      </c>
      <c r="BA67" s="282"/>
      <c r="BB67" s="283">
        <f>IF($BC$3="４週",AZ67/4,IF($BC$3="暦月",(AZ67/($BC$8/7)),""))</f>
        <v>0</v>
      </c>
      <c r="BC67" s="282"/>
      <c r="BD67" s="278"/>
      <c r="BE67" s="279"/>
      <c r="BF67" s="279"/>
      <c r="BG67" s="279"/>
      <c r="BH67" s="280"/>
    </row>
    <row r="68" spans="2:60" ht="20.25" customHeight="1" thickBot="1" x14ac:dyDescent="0.45">
      <c r="B68" s="125"/>
      <c r="C68" s="296"/>
      <c r="D68" s="297"/>
      <c r="E68" s="298"/>
      <c r="F68" s="236"/>
      <c r="G68" s="232">
        <f>C66</f>
        <v>0</v>
      </c>
      <c r="H68" s="301"/>
      <c r="I68" s="308"/>
      <c r="J68" s="309"/>
      <c r="K68" s="309"/>
      <c r="L68" s="310"/>
      <c r="M68" s="317"/>
      <c r="N68" s="318"/>
      <c r="O68" s="319"/>
      <c r="P68" s="61" t="s">
        <v>73</v>
      </c>
      <c r="Q68" s="30"/>
      <c r="R68" s="30"/>
      <c r="S68" s="62"/>
      <c r="T68" s="63"/>
      <c r="U68" s="200" t="str">
        <f>IF(U66="","",VLOOKUP(U66,'シフト記号表（勤務時間帯）'!$D$6:$Z$47,23,FALSE))</f>
        <v/>
      </c>
      <c r="V68" s="201" t="str">
        <f>IF(V66="","",VLOOKUP(V66,'シフト記号表（勤務時間帯）'!$D$6:$Z$47,23,FALSE))</f>
        <v/>
      </c>
      <c r="W68" s="201" t="str">
        <f>IF(W66="","",VLOOKUP(W66,'シフト記号表（勤務時間帯）'!$D$6:$Z$47,23,FALSE))</f>
        <v/>
      </c>
      <c r="X68" s="201" t="str">
        <f>IF(X66="","",VLOOKUP(X66,'シフト記号表（勤務時間帯）'!$D$6:$Z$47,23,FALSE))</f>
        <v/>
      </c>
      <c r="Y68" s="201" t="str">
        <f>IF(Y66="","",VLOOKUP(Y66,'シフト記号表（勤務時間帯）'!$D$6:$Z$47,23,FALSE))</f>
        <v/>
      </c>
      <c r="Z68" s="201" t="str">
        <f>IF(Z66="","",VLOOKUP(Z66,'シフト記号表（勤務時間帯）'!$D$6:$Z$47,23,FALSE))</f>
        <v/>
      </c>
      <c r="AA68" s="202" t="str">
        <f>IF(AA66="","",VLOOKUP(AA66,'シフト記号表（勤務時間帯）'!$D$6:$Z$47,23,FALSE))</f>
        <v/>
      </c>
      <c r="AB68" s="200" t="str">
        <f>IF(AB66="","",VLOOKUP(AB66,'シフト記号表（勤務時間帯）'!$D$6:$Z$47,23,FALSE))</f>
        <v/>
      </c>
      <c r="AC68" s="201" t="str">
        <f>IF(AC66="","",VLOOKUP(AC66,'シフト記号表（勤務時間帯）'!$D$6:$Z$47,23,FALSE))</f>
        <v/>
      </c>
      <c r="AD68" s="201" t="str">
        <f>IF(AD66="","",VLOOKUP(AD66,'シフト記号表（勤務時間帯）'!$D$6:$Z$47,23,FALSE))</f>
        <v/>
      </c>
      <c r="AE68" s="201" t="str">
        <f>IF(AE66="","",VLOOKUP(AE66,'シフト記号表（勤務時間帯）'!$D$6:$Z$47,23,FALSE))</f>
        <v/>
      </c>
      <c r="AF68" s="201" t="str">
        <f>IF(AF66="","",VLOOKUP(AF66,'シフト記号表（勤務時間帯）'!$D$6:$Z$47,23,FALSE))</f>
        <v/>
      </c>
      <c r="AG68" s="201" t="str">
        <f>IF(AG66="","",VLOOKUP(AG66,'シフト記号表（勤務時間帯）'!$D$6:$Z$47,23,FALSE))</f>
        <v/>
      </c>
      <c r="AH68" s="202" t="str">
        <f>IF(AH66="","",VLOOKUP(AH66,'シフト記号表（勤務時間帯）'!$D$6:$Z$47,23,FALSE))</f>
        <v/>
      </c>
      <c r="AI68" s="200" t="str">
        <f>IF(AI66="","",VLOOKUP(AI66,'シフト記号表（勤務時間帯）'!$D$6:$Z$47,23,FALSE))</f>
        <v/>
      </c>
      <c r="AJ68" s="201" t="str">
        <f>IF(AJ66="","",VLOOKUP(AJ66,'シフト記号表（勤務時間帯）'!$D$6:$Z$47,23,FALSE))</f>
        <v/>
      </c>
      <c r="AK68" s="201" t="str">
        <f>IF(AK66="","",VLOOKUP(AK66,'シフト記号表（勤務時間帯）'!$D$6:$Z$47,23,FALSE))</f>
        <v/>
      </c>
      <c r="AL68" s="201" t="str">
        <f>IF(AL66="","",VLOOKUP(AL66,'シフト記号表（勤務時間帯）'!$D$6:$Z$47,23,FALSE))</f>
        <v/>
      </c>
      <c r="AM68" s="201" t="str">
        <f>IF(AM66="","",VLOOKUP(AM66,'シフト記号表（勤務時間帯）'!$D$6:$Z$47,23,FALSE))</f>
        <v/>
      </c>
      <c r="AN68" s="201" t="str">
        <f>IF(AN66="","",VLOOKUP(AN66,'シフト記号表（勤務時間帯）'!$D$6:$Z$47,23,FALSE))</f>
        <v/>
      </c>
      <c r="AO68" s="202" t="str">
        <f>IF(AO66="","",VLOOKUP(AO66,'シフト記号表（勤務時間帯）'!$D$6:$Z$47,23,FALSE))</f>
        <v/>
      </c>
      <c r="AP68" s="200" t="str">
        <f>IF(AP66="","",VLOOKUP(AP66,'シフト記号表（勤務時間帯）'!$D$6:$Z$47,23,FALSE))</f>
        <v/>
      </c>
      <c r="AQ68" s="201" t="str">
        <f>IF(AQ66="","",VLOOKUP(AQ66,'シフト記号表（勤務時間帯）'!$D$6:$Z$47,23,FALSE))</f>
        <v/>
      </c>
      <c r="AR68" s="201" t="str">
        <f>IF(AR66="","",VLOOKUP(AR66,'シフト記号表（勤務時間帯）'!$D$6:$Z$47,23,FALSE))</f>
        <v/>
      </c>
      <c r="AS68" s="201" t="str">
        <f>IF(AS66="","",VLOOKUP(AS66,'シフト記号表（勤務時間帯）'!$D$6:$Z$47,23,FALSE))</f>
        <v/>
      </c>
      <c r="AT68" s="201" t="str">
        <f>IF(AT66="","",VLOOKUP(AT66,'シフト記号表（勤務時間帯）'!$D$6:$Z$47,23,FALSE))</f>
        <v/>
      </c>
      <c r="AU68" s="201" t="str">
        <f>IF(AU66="","",VLOOKUP(AU66,'シフト記号表（勤務時間帯）'!$D$6:$Z$47,23,FALSE))</f>
        <v/>
      </c>
      <c r="AV68" s="202" t="str">
        <f>IF(AV66="","",VLOOKUP(AV66,'シフト記号表（勤務時間帯）'!$D$6:$Z$47,23,FALSE))</f>
        <v/>
      </c>
      <c r="AW68" s="200" t="str">
        <f>IF(AW66="","",VLOOKUP(AW66,'シフト記号表（勤務時間帯）'!$D$6:$Z$47,23,FALSE))</f>
        <v/>
      </c>
      <c r="AX68" s="201" t="str">
        <f>IF(AX66="","",VLOOKUP(AX66,'シフト記号表（勤務時間帯）'!$D$6:$Z$47,23,FALSE))</f>
        <v/>
      </c>
      <c r="AY68" s="201" t="str">
        <f>IF(AY66="","",VLOOKUP(AY66,'シフト記号表（勤務時間帯）'!$D$6:$Z$47,23,FALSE))</f>
        <v/>
      </c>
      <c r="AZ68" s="284">
        <f>IF($BC$3="４週",SUM(U68:AV68),IF($BC$3="暦月",SUM(U68:AY68),""))</f>
        <v>0</v>
      </c>
      <c r="BA68" s="285"/>
      <c r="BB68" s="286">
        <f>IF($BC$3="４週",AZ68/4,IF($BC$3="暦月",(AZ68/($BC$8/7)),""))</f>
        <v>0</v>
      </c>
      <c r="BC68" s="285"/>
      <c r="BD68" s="278"/>
      <c r="BE68" s="279"/>
      <c r="BF68" s="279"/>
      <c r="BG68" s="279"/>
      <c r="BH68" s="280"/>
    </row>
    <row r="69" spans="2:60" ht="20.25" customHeight="1" x14ac:dyDescent="0.4">
      <c r="B69" s="244" t="s">
        <v>223</v>
      </c>
      <c r="C69" s="245"/>
      <c r="D69" s="245"/>
      <c r="E69" s="245"/>
      <c r="F69" s="245"/>
      <c r="G69" s="245"/>
      <c r="H69" s="245"/>
      <c r="I69" s="245"/>
      <c r="J69" s="245"/>
      <c r="K69" s="245"/>
      <c r="L69" s="245"/>
      <c r="M69" s="245"/>
      <c r="N69" s="245"/>
      <c r="O69" s="245"/>
      <c r="P69" s="245"/>
      <c r="Q69" s="245"/>
      <c r="R69" s="245"/>
      <c r="S69" s="245"/>
      <c r="T69" s="246"/>
      <c r="U69" s="206"/>
      <c r="V69" s="207"/>
      <c r="W69" s="207"/>
      <c r="X69" s="207"/>
      <c r="Y69" s="207"/>
      <c r="Z69" s="207"/>
      <c r="AA69" s="208"/>
      <c r="AB69" s="209"/>
      <c r="AC69" s="207"/>
      <c r="AD69" s="207"/>
      <c r="AE69" s="207"/>
      <c r="AF69" s="207"/>
      <c r="AG69" s="207"/>
      <c r="AH69" s="208"/>
      <c r="AI69" s="209"/>
      <c r="AJ69" s="207"/>
      <c r="AK69" s="207"/>
      <c r="AL69" s="207"/>
      <c r="AM69" s="207"/>
      <c r="AN69" s="207"/>
      <c r="AO69" s="208"/>
      <c r="AP69" s="209"/>
      <c r="AQ69" s="207"/>
      <c r="AR69" s="207"/>
      <c r="AS69" s="207"/>
      <c r="AT69" s="207"/>
      <c r="AU69" s="207"/>
      <c r="AV69" s="208"/>
      <c r="AW69" s="209"/>
      <c r="AX69" s="207"/>
      <c r="AY69" s="210"/>
      <c r="AZ69" s="247"/>
      <c r="BA69" s="248"/>
      <c r="BB69" s="253"/>
      <c r="BC69" s="254"/>
      <c r="BD69" s="254"/>
      <c r="BE69" s="254"/>
      <c r="BF69" s="254"/>
      <c r="BG69" s="254"/>
      <c r="BH69" s="255"/>
    </row>
    <row r="70" spans="2:60" ht="20.25" customHeight="1" x14ac:dyDescent="0.4">
      <c r="B70" s="262" t="s">
        <v>224</v>
      </c>
      <c r="C70" s="263"/>
      <c r="D70" s="263"/>
      <c r="E70" s="263"/>
      <c r="F70" s="263"/>
      <c r="G70" s="263"/>
      <c r="H70" s="263"/>
      <c r="I70" s="263"/>
      <c r="J70" s="263"/>
      <c r="K70" s="263"/>
      <c r="L70" s="263"/>
      <c r="M70" s="263"/>
      <c r="N70" s="263"/>
      <c r="O70" s="263"/>
      <c r="P70" s="263"/>
      <c r="Q70" s="263"/>
      <c r="R70" s="263"/>
      <c r="S70" s="263"/>
      <c r="T70" s="264"/>
      <c r="U70" s="211"/>
      <c r="V70" s="212"/>
      <c r="W70" s="212"/>
      <c r="X70" s="212"/>
      <c r="Y70" s="212"/>
      <c r="Z70" s="212"/>
      <c r="AA70" s="213"/>
      <c r="AB70" s="214"/>
      <c r="AC70" s="212"/>
      <c r="AD70" s="212"/>
      <c r="AE70" s="212"/>
      <c r="AF70" s="212"/>
      <c r="AG70" s="212"/>
      <c r="AH70" s="213"/>
      <c r="AI70" s="214"/>
      <c r="AJ70" s="212"/>
      <c r="AK70" s="212"/>
      <c r="AL70" s="212"/>
      <c r="AM70" s="212"/>
      <c r="AN70" s="212"/>
      <c r="AO70" s="213"/>
      <c r="AP70" s="214"/>
      <c r="AQ70" s="212"/>
      <c r="AR70" s="212"/>
      <c r="AS70" s="212"/>
      <c r="AT70" s="212"/>
      <c r="AU70" s="212"/>
      <c r="AV70" s="213"/>
      <c r="AW70" s="214"/>
      <c r="AX70" s="212"/>
      <c r="AY70" s="215"/>
      <c r="AZ70" s="249"/>
      <c r="BA70" s="250"/>
      <c r="BB70" s="256"/>
      <c r="BC70" s="257"/>
      <c r="BD70" s="257"/>
      <c r="BE70" s="257"/>
      <c r="BF70" s="257"/>
      <c r="BG70" s="257"/>
      <c r="BH70" s="258"/>
    </row>
    <row r="71" spans="2:60" ht="20.25" customHeight="1" x14ac:dyDescent="0.4">
      <c r="B71" s="262" t="s">
        <v>225</v>
      </c>
      <c r="C71" s="263"/>
      <c r="D71" s="263"/>
      <c r="E71" s="263"/>
      <c r="F71" s="263"/>
      <c r="G71" s="263"/>
      <c r="H71" s="263"/>
      <c r="I71" s="263"/>
      <c r="J71" s="263"/>
      <c r="K71" s="263"/>
      <c r="L71" s="263"/>
      <c r="M71" s="263"/>
      <c r="N71" s="263"/>
      <c r="O71" s="263"/>
      <c r="P71" s="263"/>
      <c r="Q71" s="263"/>
      <c r="R71" s="263"/>
      <c r="S71" s="263"/>
      <c r="T71" s="264"/>
      <c r="U71" s="211"/>
      <c r="V71" s="212"/>
      <c r="W71" s="212"/>
      <c r="X71" s="212"/>
      <c r="Y71" s="212"/>
      <c r="Z71" s="212"/>
      <c r="AA71" s="216"/>
      <c r="AB71" s="217"/>
      <c r="AC71" s="212"/>
      <c r="AD71" s="212"/>
      <c r="AE71" s="212"/>
      <c r="AF71" s="212"/>
      <c r="AG71" s="212"/>
      <c r="AH71" s="216"/>
      <c r="AI71" s="217"/>
      <c r="AJ71" s="212"/>
      <c r="AK71" s="212"/>
      <c r="AL71" s="212"/>
      <c r="AM71" s="212"/>
      <c r="AN71" s="212"/>
      <c r="AO71" s="216"/>
      <c r="AP71" s="217"/>
      <c r="AQ71" s="212"/>
      <c r="AR71" s="212"/>
      <c r="AS71" s="212"/>
      <c r="AT71" s="212"/>
      <c r="AU71" s="212"/>
      <c r="AV71" s="216"/>
      <c r="AW71" s="217"/>
      <c r="AX71" s="212"/>
      <c r="AY71" s="215"/>
      <c r="AZ71" s="251"/>
      <c r="BA71" s="252"/>
      <c r="BB71" s="256"/>
      <c r="BC71" s="257"/>
      <c r="BD71" s="257"/>
      <c r="BE71" s="257"/>
      <c r="BF71" s="257"/>
      <c r="BG71" s="257"/>
      <c r="BH71" s="258"/>
    </row>
    <row r="72" spans="2:60" ht="20.25" customHeight="1" x14ac:dyDescent="0.4">
      <c r="B72" s="265" t="s">
        <v>226</v>
      </c>
      <c r="C72" s="263"/>
      <c r="D72" s="263"/>
      <c r="E72" s="263"/>
      <c r="F72" s="263"/>
      <c r="G72" s="263"/>
      <c r="H72" s="263"/>
      <c r="I72" s="263"/>
      <c r="J72" s="263"/>
      <c r="K72" s="263"/>
      <c r="L72" s="263"/>
      <c r="M72" s="263"/>
      <c r="N72" s="263"/>
      <c r="O72" s="263"/>
      <c r="P72" s="263"/>
      <c r="Q72" s="263"/>
      <c r="R72" s="263"/>
      <c r="S72" s="263"/>
      <c r="T72" s="264"/>
      <c r="U72" s="218" t="str">
        <f t="shared" ref="U72:AY72" si="1">IF(SUMIF($F$21:$F$68,"介護従業者",U21:U68)=0,"",SUMIF($F$21:$F$68,"介護従業者",U21:U68))</f>
        <v/>
      </c>
      <c r="V72" s="219" t="str">
        <f t="shared" si="1"/>
        <v/>
      </c>
      <c r="W72" s="219" t="str">
        <f t="shared" si="1"/>
        <v/>
      </c>
      <c r="X72" s="219" t="str">
        <f t="shared" si="1"/>
        <v/>
      </c>
      <c r="Y72" s="219" t="str">
        <f t="shared" si="1"/>
        <v/>
      </c>
      <c r="Z72" s="219" t="str">
        <f t="shared" si="1"/>
        <v/>
      </c>
      <c r="AA72" s="220" t="str">
        <f t="shared" si="1"/>
        <v/>
      </c>
      <c r="AB72" s="218" t="str">
        <f t="shared" si="1"/>
        <v/>
      </c>
      <c r="AC72" s="219" t="str">
        <f t="shared" si="1"/>
        <v/>
      </c>
      <c r="AD72" s="219" t="str">
        <f t="shared" si="1"/>
        <v/>
      </c>
      <c r="AE72" s="219" t="str">
        <f t="shared" si="1"/>
        <v/>
      </c>
      <c r="AF72" s="219" t="str">
        <f t="shared" si="1"/>
        <v/>
      </c>
      <c r="AG72" s="219" t="str">
        <f t="shared" si="1"/>
        <v/>
      </c>
      <c r="AH72" s="220" t="str">
        <f t="shared" si="1"/>
        <v/>
      </c>
      <c r="AI72" s="218" t="str">
        <f t="shared" si="1"/>
        <v/>
      </c>
      <c r="AJ72" s="219" t="str">
        <f t="shared" si="1"/>
        <v/>
      </c>
      <c r="AK72" s="219" t="str">
        <f t="shared" si="1"/>
        <v/>
      </c>
      <c r="AL72" s="219" t="str">
        <f t="shared" si="1"/>
        <v/>
      </c>
      <c r="AM72" s="219" t="str">
        <f t="shared" si="1"/>
        <v/>
      </c>
      <c r="AN72" s="219" t="str">
        <f t="shared" si="1"/>
        <v/>
      </c>
      <c r="AO72" s="220" t="str">
        <f t="shared" si="1"/>
        <v/>
      </c>
      <c r="AP72" s="218" t="str">
        <f t="shared" si="1"/>
        <v/>
      </c>
      <c r="AQ72" s="219" t="str">
        <f t="shared" si="1"/>
        <v/>
      </c>
      <c r="AR72" s="219" t="str">
        <f t="shared" si="1"/>
        <v/>
      </c>
      <c r="AS72" s="219" t="str">
        <f t="shared" si="1"/>
        <v/>
      </c>
      <c r="AT72" s="219" t="str">
        <f t="shared" si="1"/>
        <v/>
      </c>
      <c r="AU72" s="219" t="str">
        <f t="shared" si="1"/>
        <v/>
      </c>
      <c r="AV72" s="220" t="str">
        <f t="shared" si="1"/>
        <v/>
      </c>
      <c r="AW72" s="218" t="str">
        <f t="shared" si="1"/>
        <v/>
      </c>
      <c r="AX72" s="219" t="str">
        <f t="shared" si="1"/>
        <v/>
      </c>
      <c r="AY72" s="219" t="str">
        <f t="shared" si="1"/>
        <v/>
      </c>
      <c r="AZ72" s="266">
        <f>IF($BC$3="４週",SUM(U72:AV72),IF($BC$3="暦月",SUM(U72:AY72),""))</f>
        <v>0</v>
      </c>
      <c r="BA72" s="267"/>
      <c r="BB72" s="256"/>
      <c r="BC72" s="257"/>
      <c r="BD72" s="257"/>
      <c r="BE72" s="257"/>
      <c r="BF72" s="257"/>
      <c r="BG72" s="257"/>
      <c r="BH72" s="258"/>
    </row>
    <row r="73" spans="2:60" ht="20.25" customHeight="1" thickBot="1" x14ac:dyDescent="0.45">
      <c r="B73" s="268" t="s">
        <v>227</v>
      </c>
      <c r="C73" s="269"/>
      <c r="D73" s="269"/>
      <c r="E73" s="269"/>
      <c r="F73" s="269"/>
      <c r="G73" s="269"/>
      <c r="H73" s="269"/>
      <c r="I73" s="269"/>
      <c r="J73" s="269"/>
      <c r="K73" s="269"/>
      <c r="L73" s="269"/>
      <c r="M73" s="269"/>
      <c r="N73" s="269"/>
      <c r="O73" s="269"/>
      <c r="P73" s="269"/>
      <c r="Q73" s="269"/>
      <c r="R73" s="269"/>
      <c r="S73" s="269"/>
      <c r="T73" s="270"/>
      <c r="U73" s="221" t="str">
        <f t="shared" ref="U73:AY73" si="2">IF(SUMIF($G$21:$G$68,"介護従業者",U21:U68)=0,"",SUMIF($G$21:$G$68,"介護従業者",U21:U68))</f>
        <v/>
      </c>
      <c r="V73" s="222" t="str">
        <f t="shared" si="2"/>
        <v/>
      </c>
      <c r="W73" s="222" t="str">
        <f t="shared" si="2"/>
        <v/>
      </c>
      <c r="X73" s="222" t="str">
        <f t="shared" si="2"/>
        <v/>
      </c>
      <c r="Y73" s="222" t="str">
        <f t="shared" si="2"/>
        <v/>
      </c>
      <c r="Z73" s="222" t="str">
        <f t="shared" si="2"/>
        <v/>
      </c>
      <c r="AA73" s="223" t="str">
        <f t="shared" si="2"/>
        <v/>
      </c>
      <c r="AB73" s="224" t="str">
        <f t="shared" si="2"/>
        <v/>
      </c>
      <c r="AC73" s="222" t="str">
        <f t="shared" si="2"/>
        <v/>
      </c>
      <c r="AD73" s="222" t="str">
        <f t="shared" si="2"/>
        <v/>
      </c>
      <c r="AE73" s="222" t="str">
        <f t="shared" si="2"/>
        <v/>
      </c>
      <c r="AF73" s="222" t="str">
        <f t="shared" si="2"/>
        <v/>
      </c>
      <c r="AG73" s="222" t="str">
        <f t="shared" si="2"/>
        <v/>
      </c>
      <c r="AH73" s="223" t="str">
        <f t="shared" si="2"/>
        <v/>
      </c>
      <c r="AI73" s="224" t="str">
        <f t="shared" si="2"/>
        <v/>
      </c>
      <c r="AJ73" s="222" t="str">
        <f t="shared" si="2"/>
        <v/>
      </c>
      <c r="AK73" s="222" t="str">
        <f t="shared" si="2"/>
        <v/>
      </c>
      <c r="AL73" s="222" t="str">
        <f t="shared" si="2"/>
        <v/>
      </c>
      <c r="AM73" s="222" t="str">
        <f t="shared" si="2"/>
        <v/>
      </c>
      <c r="AN73" s="222" t="str">
        <f t="shared" si="2"/>
        <v/>
      </c>
      <c r="AO73" s="223" t="str">
        <f t="shared" si="2"/>
        <v/>
      </c>
      <c r="AP73" s="224" t="str">
        <f t="shared" si="2"/>
        <v/>
      </c>
      <c r="AQ73" s="222" t="str">
        <f t="shared" si="2"/>
        <v/>
      </c>
      <c r="AR73" s="222" t="str">
        <f t="shared" si="2"/>
        <v/>
      </c>
      <c r="AS73" s="222" t="str">
        <f t="shared" si="2"/>
        <v/>
      </c>
      <c r="AT73" s="222" t="str">
        <f t="shared" si="2"/>
        <v/>
      </c>
      <c r="AU73" s="222" t="str">
        <f t="shared" si="2"/>
        <v/>
      </c>
      <c r="AV73" s="223" t="str">
        <f t="shared" si="2"/>
        <v/>
      </c>
      <c r="AW73" s="224" t="str">
        <f t="shared" si="2"/>
        <v/>
      </c>
      <c r="AX73" s="222" t="str">
        <f t="shared" si="2"/>
        <v/>
      </c>
      <c r="AY73" s="225" t="str">
        <f t="shared" si="2"/>
        <v/>
      </c>
      <c r="AZ73" s="271">
        <f>IF($BC$3="４週",SUM(U73:AV73),IF($BC$3="暦月",SUM(U73:AY73),""))</f>
        <v>0</v>
      </c>
      <c r="BA73" s="272"/>
      <c r="BB73" s="259"/>
      <c r="BC73" s="260"/>
      <c r="BD73" s="260"/>
      <c r="BE73" s="260"/>
      <c r="BF73" s="260"/>
      <c r="BG73" s="260"/>
      <c r="BH73" s="261"/>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448" priority="176">
      <formula>OR(U$69=$B22,U$70=$B22)</formula>
    </cfRule>
  </conditionalFormatting>
  <conditionalFormatting sqref="U22:AA23 U69:BA73">
    <cfRule type="expression" dxfId="447" priority="175">
      <formula>INDIRECT(ADDRESS(ROW(),COLUMN()))=TRUNC(INDIRECT(ADDRESS(ROW(),COLUMN())))</formula>
    </cfRule>
  </conditionalFormatting>
  <conditionalFormatting sqref="AB40:AH41">
    <cfRule type="expression" dxfId="446" priority="97">
      <formula>INDIRECT(ADDRESS(ROW(),COLUMN()))=TRUNC(INDIRECT(ADDRESS(ROW(),COLUMN())))</formula>
    </cfRule>
  </conditionalFormatting>
  <conditionalFormatting sqref="U40:AA41">
    <cfRule type="expression" dxfId="445" priority="99">
      <formula>INDIRECT(ADDRESS(ROW(),COLUMN()))=TRUNC(INDIRECT(ADDRESS(ROW(),COLUMN())))</formula>
    </cfRule>
  </conditionalFormatting>
  <conditionalFormatting sqref="AZ22:BC23">
    <cfRule type="expression" dxfId="444" priority="174">
      <formula>INDIRECT(ADDRESS(ROW(),COLUMN()))=TRUNC(INDIRECT(ADDRESS(ROW(),COLUMN())))</formula>
    </cfRule>
  </conditionalFormatting>
  <conditionalFormatting sqref="AI40:AO41">
    <cfRule type="expression" dxfId="443" priority="95">
      <formula>INDIRECT(ADDRESS(ROW(),COLUMN()))=TRUNC(INDIRECT(ADDRESS(ROW(),COLUMN())))</formula>
    </cfRule>
  </conditionalFormatting>
  <conditionalFormatting sqref="AZ25:BC26">
    <cfRule type="expression" dxfId="442" priority="173">
      <formula>INDIRECT(ADDRESS(ROW(),COLUMN()))=TRUNC(INDIRECT(ADDRESS(ROW(),COLUMN())))</formula>
    </cfRule>
  </conditionalFormatting>
  <conditionalFormatting sqref="AP37:AV38">
    <cfRule type="expression" dxfId="441" priority="103">
      <formula>INDIRECT(ADDRESS(ROW(),COLUMN()))=TRUNC(INDIRECT(ADDRESS(ROW(),COLUMN())))</formula>
    </cfRule>
  </conditionalFormatting>
  <conditionalFormatting sqref="AW37:AY38">
    <cfRule type="expression" dxfId="440" priority="101">
      <formula>INDIRECT(ADDRESS(ROW(),COLUMN()))=TRUNC(INDIRECT(ADDRESS(ROW(),COLUMN())))</formula>
    </cfRule>
  </conditionalFormatting>
  <conditionalFormatting sqref="AZ28:BC29">
    <cfRule type="expression" dxfId="439" priority="172">
      <formula>INDIRECT(ADDRESS(ROW(),COLUMN()))=TRUNC(INDIRECT(ADDRESS(ROW(),COLUMN())))</formula>
    </cfRule>
  </conditionalFormatting>
  <conditionalFormatting sqref="AB37:AH38">
    <cfRule type="expression" dxfId="438" priority="107">
      <formula>INDIRECT(ADDRESS(ROW(),COLUMN()))=TRUNC(INDIRECT(ADDRESS(ROW(),COLUMN())))</formula>
    </cfRule>
  </conditionalFormatting>
  <conditionalFormatting sqref="AI37:AO38">
    <cfRule type="expression" dxfId="437" priority="105">
      <formula>INDIRECT(ADDRESS(ROW(),COLUMN()))=TRUNC(INDIRECT(ADDRESS(ROW(),COLUMN())))</formula>
    </cfRule>
  </conditionalFormatting>
  <conditionalFormatting sqref="AZ31:BC32">
    <cfRule type="expression" dxfId="436" priority="171">
      <formula>INDIRECT(ADDRESS(ROW(),COLUMN()))=TRUNC(INDIRECT(ADDRESS(ROW(),COLUMN())))</formula>
    </cfRule>
  </conditionalFormatting>
  <conditionalFormatting sqref="AW34:AY35">
    <cfRule type="expression" dxfId="435" priority="111">
      <formula>INDIRECT(ADDRESS(ROW(),COLUMN()))=TRUNC(INDIRECT(ADDRESS(ROW(),COLUMN())))</formula>
    </cfRule>
  </conditionalFormatting>
  <conditionalFormatting sqref="U37:AA38">
    <cfRule type="expression" dxfId="434" priority="109">
      <formula>INDIRECT(ADDRESS(ROW(),COLUMN()))=TRUNC(INDIRECT(ADDRESS(ROW(),COLUMN())))</formula>
    </cfRule>
  </conditionalFormatting>
  <conditionalFormatting sqref="AZ34:BC35">
    <cfRule type="expression" dxfId="433" priority="170">
      <formula>INDIRECT(ADDRESS(ROW(),COLUMN()))=TRUNC(INDIRECT(ADDRESS(ROW(),COLUMN())))</formula>
    </cfRule>
  </conditionalFormatting>
  <conditionalFormatting sqref="AI34:AO35">
    <cfRule type="expression" dxfId="432" priority="115">
      <formula>INDIRECT(ADDRESS(ROW(),COLUMN()))=TRUNC(INDIRECT(ADDRESS(ROW(),COLUMN())))</formula>
    </cfRule>
  </conditionalFormatting>
  <conditionalFormatting sqref="AP34:AV35">
    <cfRule type="expression" dxfId="431" priority="113">
      <formula>INDIRECT(ADDRESS(ROW(),COLUMN()))=TRUNC(INDIRECT(ADDRESS(ROW(),COLUMN())))</formula>
    </cfRule>
  </conditionalFormatting>
  <conditionalFormatting sqref="AZ37:BC38">
    <cfRule type="expression" dxfId="430" priority="169">
      <formula>INDIRECT(ADDRESS(ROW(),COLUMN()))=TRUNC(INDIRECT(ADDRESS(ROW(),COLUMN())))</formula>
    </cfRule>
  </conditionalFormatting>
  <conditionalFormatting sqref="U34:AA35">
    <cfRule type="expression" dxfId="429" priority="119">
      <formula>INDIRECT(ADDRESS(ROW(),COLUMN()))=TRUNC(INDIRECT(ADDRESS(ROW(),COLUMN())))</formula>
    </cfRule>
  </conditionalFormatting>
  <conditionalFormatting sqref="AB34:AH35">
    <cfRule type="expression" dxfId="428" priority="117">
      <formula>INDIRECT(ADDRESS(ROW(),COLUMN()))=TRUNC(INDIRECT(ADDRESS(ROW(),COLUMN())))</formula>
    </cfRule>
  </conditionalFormatting>
  <conditionalFormatting sqref="AZ40:BC41">
    <cfRule type="expression" dxfId="427" priority="168">
      <formula>INDIRECT(ADDRESS(ROW(),COLUMN()))=TRUNC(INDIRECT(ADDRESS(ROW(),COLUMN())))</formula>
    </cfRule>
  </conditionalFormatting>
  <conditionalFormatting sqref="AP31:AV32">
    <cfRule type="expression" dxfId="426" priority="123">
      <formula>INDIRECT(ADDRESS(ROW(),COLUMN()))=TRUNC(INDIRECT(ADDRESS(ROW(),COLUMN())))</formula>
    </cfRule>
  </conditionalFormatting>
  <conditionalFormatting sqref="AW31:AY32">
    <cfRule type="expression" dxfId="425" priority="121">
      <formula>INDIRECT(ADDRESS(ROW(),COLUMN()))=TRUNC(INDIRECT(ADDRESS(ROW(),COLUMN())))</formula>
    </cfRule>
  </conditionalFormatting>
  <conditionalFormatting sqref="AZ43:BC44">
    <cfRule type="expression" dxfId="424" priority="167">
      <formula>INDIRECT(ADDRESS(ROW(),COLUMN()))=TRUNC(INDIRECT(ADDRESS(ROW(),COLUMN())))</formula>
    </cfRule>
  </conditionalFormatting>
  <conditionalFormatting sqref="AB31:AH32">
    <cfRule type="expression" dxfId="423" priority="127">
      <formula>INDIRECT(ADDRESS(ROW(),COLUMN()))=TRUNC(INDIRECT(ADDRESS(ROW(),COLUMN())))</formula>
    </cfRule>
  </conditionalFormatting>
  <conditionalFormatting sqref="AI31:AO32">
    <cfRule type="expression" dxfId="422" priority="125">
      <formula>INDIRECT(ADDRESS(ROW(),COLUMN()))=TRUNC(INDIRECT(ADDRESS(ROW(),COLUMN())))</formula>
    </cfRule>
  </conditionalFormatting>
  <conditionalFormatting sqref="AZ46:BC47">
    <cfRule type="expression" dxfId="421" priority="166">
      <formula>INDIRECT(ADDRESS(ROW(),COLUMN()))=TRUNC(INDIRECT(ADDRESS(ROW(),COLUMN())))</formula>
    </cfRule>
  </conditionalFormatting>
  <conditionalFormatting sqref="AW28:AY29">
    <cfRule type="expression" dxfId="420" priority="131">
      <formula>INDIRECT(ADDRESS(ROW(),COLUMN()))=TRUNC(INDIRECT(ADDRESS(ROW(),COLUMN())))</formula>
    </cfRule>
  </conditionalFormatting>
  <conditionalFormatting sqref="U31:AA32">
    <cfRule type="expression" dxfId="419" priority="129">
      <formula>INDIRECT(ADDRESS(ROW(),COLUMN()))=TRUNC(INDIRECT(ADDRESS(ROW(),COLUMN())))</formula>
    </cfRule>
  </conditionalFormatting>
  <conditionalFormatting sqref="AZ49:BC50">
    <cfRule type="expression" dxfId="418" priority="165">
      <formula>INDIRECT(ADDRESS(ROW(),COLUMN()))=TRUNC(INDIRECT(ADDRESS(ROW(),COLUMN())))</formula>
    </cfRule>
  </conditionalFormatting>
  <conditionalFormatting sqref="AI28:AO29">
    <cfRule type="expression" dxfId="417" priority="135">
      <formula>INDIRECT(ADDRESS(ROW(),COLUMN()))=TRUNC(INDIRECT(ADDRESS(ROW(),COLUMN())))</formula>
    </cfRule>
  </conditionalFormatting>
  <conditionalFormatting sqref="AP28:AV29">
    <cfRule type="expression" dxfId="416" priority="133">
      <formula>INDIRECT(ADDRESS(ROW(),COLUMN()))=TRUNC(INDIRECT(ADDRESS(ROW(),COLUMN())))</formula>
    </cfRule>
  </conditionalFormatting>
  <conditionalFormatting sqref="AZ52:BC53">
    <cfRule type="expression" dxfId="415" priority="164">
      <formula>INDIRECT(ADDRESS(ROW(),COLUMN()))=TRUNC(INDIRECT(ADDRESS(ROW(),COLUMN())))</formula>
    </cfRule>
  </conditionalFormatting>
  <conditionalFormatting sqref="U28:AA29">
    <cfRule type="expression" dxfId="414" priority="139">
      <formula>INDIRECT(ADDRESS(ROW(),COLUMN()))=TRUNC(INDIRECT(ADDRESS(ROW(),COLUMN())))</formula>
    </cfRule>
  </conditionalFormatting>
  <conditionalFormatting sqref="AB28:AH29">
    <cfRule type="expression" dxfId="413" priority="137">
      <formula>INDIRECT(ADDRESS(ROW(),COLUMN()))=TRUNC(INDIRECT(ADDRESS(ROW(),COLUMN())))</formula>
    </cfRule>
  </conditionalFormatting>
  <conditionalFormatting sqref="AZ55:BC56">
    <cfRule type="expression" dxfId="412" priority="163">
      <formula>INDIRECT(ADDRESS(ROW(),COLUMN()))=TRUNC(INDIRECT(ADDRESS(ROW(),COLUMN())))</formula>
    </cfRule>
  </conditionalFormatting>
  <conditionalFormatting sqref="AP25:AV26">
    <cfRule type="expression" dxfId="411" priority="143">
      <formula>INDIRECT(ADDRESS(ROW(),COLUMN()))=TRUNC(INDIRECT(ADDRESS(ROW(),COLUMN())))</formula>
    </cfRule>
  </conditionalFormatting>
  <conditionalFormatting sqref="AW25:AY26">
    <cfRule type="expression" dxfId="410" priority="141">
      <formula>INDIRECT(ADDRESS(ROW(),COLUMN()))=TRUNC(INDIRECT(ADDRESS(ROW(),COLUMN())))</formula>
    </cfRule>
  </conditionalFormatting>
  <conditionalFormatting sqref="AZ58:BC59">
    <cfRule type="expression" dxfId="409" priority="162">
      <formula>INDIRECT(ADDRESS(ROW(),COLUMN()))=TRUNC(INDIRECT(ADDRESS(ROW(),COLUMN())))</formula>
    </cfRule>
  </conditionalFormatting>
  <conditionalFormatting sqref="AB25:AH26">
    <cfRule type="expression" dxfId="408" priority="147">
      <formula>INDIRECT(ADDRESS(ROW(),COLUMN()))=TRUNC(INDIRECT(ADDRESS(ROW(),COLUMN())))</formula>
    </cfRule>
  </conditionalFormatting>
  <conditionalFormatting sqref="AI25:AO26">
    <cfRule type="expression" dxfId="407" priority="145">
      <formula>INDIRECT(ADDRESS(ROW(),COLUMN()))=TRUNC(INDIRECT(ADDRESS(ROW(),COLUMN())))</formula>
    </cfRule>
  </conditionalFormatting>
  <conditionalFormatting sqref="AZ61:BC62">
    <cfRule type="expression" dxfId="406" priority="161">
      <formula>INDIRECT(ADDRESS(ROW(),COLUMN()))=TRUNC(INDIRECT(ADDRESS(ROW(),COLUMN())))</formula>
    </cfRule>
  </conditionalFormatting>
  <conditionalFormatting sqref="AW22:AY23">
    <cfRule type="expression" dxfId="405" priority="151">
      <formula>INDIRECT(ADDRESS(ROW(),COLUMN()))=TRUNC(INDIRECT(ADDRESS(ROW(),COLUMN())))</formula>
    </cfRule>
  </conditionalFormatting>
  <conditionalFormatting sqref="U25:AA26">
    <cfRule type="expression" dxfId="404" priority="149">
      <formula>INDIRECT(ADDRESS(ROW(),COLUMN()))=TRUNC(INDIRECT(ADDRESS(ROW(),COLUMN())))</formula>
    </cfRule>
  </conditionalFormatting>
  <conditionalFormatting sqref="AZ64:BC65">
    <cfRule type="expression" dxfId="403" priority="160">
      <formula>INDIRECT(ADDRESS(ROW(),COLUMN()))=TRUNC(INDIRECT(ADDRESS(ROW(),COLUMN())))</formula>
    </cfRule>
  </conditionalFormatting>
  <conditionalFormatting sqref="AI22:AO23">
    <cfRule type="expression" dxfId="402" priority="155">
      <formula>INDIRECT(ADDRESS(ROW(),COLUMN()))=TRUNC(INDIRECT(ADDRESS(ROW(),COLUMN())))</formula>
    </cfRule>
  </conditionalFormatting>
  <conditionalFormatting sqref="AP22:AV23">
    <cfRule type="expression" dxfId="401" priority="153">
      <formula>INDIRECT(ADDRESS(ROW(),COLUMN()))=TRUNC(INDIRECT(ADDRESS(ROW(),COLUMN())))</formula>
    </cfRule>
  </conditionalFormatting>
  <conditionalFormatting sqref="AZ67:BC68">
    <cfRule type="expression" dxfId="400" priority="159">
      <formula>INDIRECT(ADDRESS(ROW(),COLUMN()))=TRUNC(INDIRECT(ADDRESS(ROW(),COLUMN())))</formula>
    </cfRule>
  </conditionalFormatting>
  <conditionalFormatting sqref="AB23:AH23">
    <cfRule type="expression" dxfId="399" priority="158">
      <formula>OR(AB$69=$B22,AB$70=$B22)</formula>
    </cfRule>
  </conditionalFormatting>
  <conditionalFormatting sqref="AB22:AH23">
    <cfRule type="expression" dxfId="398" priority="157">
      <formula>INDIRECT(ADDRESS(ROW(),COLUMN()))=TRUNC(INDIRECT(ADDRESS(ROW(),COLUMN())))</formula>
    </cfRule>
  </conditionalFormatting>
  <conditionalFormatting sqref="AI23:AO23">
    <cfRule type="expression" dxfId="397" priority="156">
      <formula>OR(AI$69=$B22,AI$70=$B22)</formula>
    </cfRule>
  </conditionalFormatting>
  <conditionalFormatting sqref="AP23:AV23">
    <cfRule type="expression" dxfId="396" priority="154">
      <formula>OR(AP$69=$B22,AP$70=$B22)</formula>
    </cfRule>
  </conditionalFormatting>
  <conditionalFormatting sqref="AW23:AY23">
    <cfRule type="expression" dxfId="395" priority="152">
      <formula>OR(AW$69=$B22,AW$70=$B22)</formula>
    </cfRule>
  </conditionalFormatting>
  <conditionalFormatting sqref="U26:AA26">
    <cfRule type="expression" dxfId="394" priority="150">
      <formula>OR(U$69=$B25,U$70=$B25)</formula>
    </cfRule>
  </conditionalFormatting>
  <conditionalFormatting sqref="AB26:AH26">
    <cfRule type="expression" dxfId="393" priority="148">
      <formula>OR(AB$69=$B25,AB$70=$B25)</formula>
    </cfRule>
  </conditionalFormatting>
  <conditionalFormatting sqref="AI26:AO26">
    <cfRule type="expression" dxfId="392" priority="146">
      <formula>OR(AI$69=$B25,AI$70=$B25)</formula>
    </cfRule>
  </conditionalFormatting>
  <conditionalFormatting sqref="AP26:AV26">
    <cfRule type="expression" dxfId="391" priority="144">
      <formula>OR(AP$69=$B25,AP$70=$B25)</formula>
    </cfRule>
  </conditionalFormatting>
  <conditionalFormatting sqref="AW26:AY26">
    <cfRule type="expression" dxfId="390" priority="142">
      <formula>OR(AW$69=$B25,AW$70=$B25)</formula>
    </cfRule>
  </conditionalFormatting>
  <conditionalFormatting sqref="U29:AA29">
    <cfRule type="expression" dxfId="389" priority="140">
      <formula>OR(U$69=$B28,U$70=$B28)</formula>
    </cfRule>
  </conditionalFormatting>
  <conditionalFormatting sqref="AB29:AH29">
    <cfRule type="expression" dxfId="388" priority="138">
      <formula>OR(AB$69=$B28,AB$70=$B28)</formula>
    </cfRule>
  </conditionalFormatting>
  <conditionalFormatting sqref="AI29:AO29">
    <cfRule type="expression" dxfId="387" priority="136">
      <formula>OR(AI$69=$B28,AI$70=$B28)</formula>
    </cfRule>
  </conditionalFormatting>
  <conditionalFormatting sqref="AP29:AV29">
    <cfRule type="expression" dxfId="386" priority="134">
      <formula>OR(AP$69=$B28,AP$70=$B28)</formula>
    </cfRule>
  </conditionalFormatting>
  <conditionalFormatting sqref="AW29:AY29">
    <cfRule type="expression" dxfId="385" priority="132">
      <formula>OR(AW$69=$B28,AW$70=$B28)</formula>
    </cfRule>
  </conditionalFormatting>
  <conditionalFormatting sqref="U32:AA32">
    <cfRule type="expression" dxfId="384" priority="130">
      <formula>OR(U$69=$B31,U$70=$B31)</formula>
    </cfRule>
  </conditionalFormatting>
  <conditionalFormatting sqref="AB32:AH32">
    <cfRule type="expression" dxfId="383" priority="128">
      <formula>OR(AB$69=$B31,AB$70=$B31)</formula>
    </cfRule>
  </conditionalFormatting>
  <conditionalFormatting sqref="AI32:AO32">
    <cfRule type="expression" dxfId="382" priority="126">
      <formula>OR(AI$69=$B31,AI$70=$B31)</formula>
    </cfRule>
  </conditionalFormatting>
  <conditionalFormatting sqref="AP32:AV32">
    <cfRule type="expression" dxfId="381" priority="124">
      <formula>OR(AP$69=$B31,AP$70=$B31)</formula>
    </cfRule>
  </conditionalFormatting>
  <conditionalFormatting sqref="AW32:AY32">
    <cfRule type="expression" dxfId="380" priority="122">
      <formula>OR(AW$69=$B31,AW$70=$B31)</formula>
    </cfRule>
  </conditionalFormatting>
  <conditionalFormatting sqref="U35:AA35">
    <cfRule type="expression" dxfId="379" priority="120">
      <formula>OR(U$69=$B34,U$70=$B34)</formula>
    </cfRule>
  </conditionalFormatting>
  <conditionalFormatting sqref="AB35:AH35">
    <cfRule type="expression" dxfId="378" priority="118">
      <formula>OR(AB$69=$B34,AB$70=$B34)</formula>
    </cfRule>
  </conditionalFormatting>
  <conditionalFormatting sqref="AI35:AO35">
    <cfRule type="expression" dxfId="377" priority="116">
      <formula>OR(AI$69=$B34,AI$70=$B34)</formula>
    </cfRule>
  </conditionalFormatting>
  <conditionalFormatting sqref="AP35:AV35">
    <cfRule type="expression" dxfId="376" priority="114">
      <formula>OR(AP$69=$B34,AP$70=$B34)</formula>
    </cfRule>
  </conditionalFormatting>
  <conditionalFormatting sqref="AW35:AY35">
    <cfRule type="expression" dxfId="375" priority="112">
      <formula>OR(AW$69=$B34,AW$70=$B34)</formula>
    </cfRule>
  </conditionalFormatting>
  <conditionalFormatting sqref="U38:AA38">
    <cfRule type="expression" dxfId="374" priority="110">
      <formula>OR(U$69=$B37,U$70=$B37)</formula>
    </cfRule>
  </conditionalFormatting>
  <conditionalFormatting sqref="AB38:AH38">
    <cfRule type="expression" dxfId="373" priority="108">
      <formula>OR(AB$69=$B37,AB$70=$B37)</formula>
    </cfRule>
  </conditionalFormatting>
  <conditionalFormatting sqref="AI38:AO38">
    <cfRule type="expression" dxfId="372" priority="106">
      <formula>OR(AI$69=$B37,AI$70=$B37)</formula>
    </cfRule>
  </conditionalFormatting>
  <conditionalFormatting sqref="AP38:AV38">
    <cfRule type="expression" dxfId="371" priority="104">
      <formula>OR(AP$69=$B37,AP$70=$B37)</formula>
    </cfRule>
  </conditionalFormatting>
  <conditionalFormatting sqref="AW38:AY38">
    <cfRule type="expression" dxfId="370" priority="102">
      <formula>OR(AW$69=$B37,AW$70=$B37)</formula>
    </cfRule>
  </conditionalFormatting>
  <conditionalFormatting sqref="U41:AA41">
    <cfRule type="expression" dxfId="369" priority="100">
      <formula>OR(U$69=$B40,U$70=$B40)</formula>
    </cfRule>
  </conditionalFormatting>
  <conditionalFormatting sqref="AB41:AH41">
    <cfRule type="expression" dxfId="368" priority="98">
      <formula>OR(AB$69=$B40,AB$70=$B40)</formula>
    </cfRule>
  </conditionalFormatting>
  <conditionalFormatting sqref="AI41:AO41">
    <cfRule type="expression" dxfId="367" priority="96">
      <formula>OR(AI$69=$B40,AI$70=$B40)</formula>
    </cfRule>
  </conditionalFormatting>
  <conditionalFormatting sqref="AP41:AV41">
    <cfRule type="expression" dxfId="366" priority="94">
      <formula>OR(AP$69=$B40,AP$70=$B40)</formula>
    </cfRule>
  </conditionalFormatting>
  <conditionalFormatting sqref="AP40:AV41">
    <cfRule type="expression" dxfId="365" priority="93">
      <formula>INDIRECT(ADDRESS(ROW(),COLUMN()))=TRUNC(INDIRECT(ADDRESS(ROW(),COLUMN())))</formula>
    </cfRule>
  </conditionalFormatting>
  <conditionalFormatting sqref="AW41:AY41">
    <cfRule type="expression" dxfId="364" priority="92">
      <formula>OR(AW$69=$B40,AW$70=$B40)</formula>
    </cfRule>
  </conditionalFormatting>
  <conditionalFormatting sqref="AW40:AY41">
    <cfRule type="expression" dxfId="363" priority="91">
      <formula>INDIRECT(ADDRESS(ROW(),COLUMN()))=TRUNC(INDIRECT(ADDRESS(ROW(),COLUMN())))</formula>
    </cfRule>
  </conditionalFormatting>
  <conditionalFormatting sqref="U44:AA44">
    <cfRule type="expression" dxfId="362" priority="90">
      <formula>OR(U$69=$B43,U$70=$B43)</formula>
    </cfRule>
  </conditionalFormatting>
  <conditionalFormatting sqref="U43:AA44">
    <cfRule type="expression" dxfId="361" priority="89">
      <formula>INDIRECT(ADDRESS(ROW(),COLUMN()))=TRUNC(INDIRECT(ADDRESS(ROW(),COLUMN())))</formula>
    </cfRule>
  </conditionalFormatting>
  <conditionalFormatting sqref="AB44:AH44">
    <cfRule type="expression" dxfId="360" priority="88">
      <formula>OR(AB$69=$B43,AB$70=$B43)</formula>
    </cfRule>
  </conditionalFormatting>
  <conditionalFormatting sqref="AB43:AH44">
    <cfRule type="expression" dxfId="359" priority="87">
      <formula>INDIRECT(ADDRESS(ROW(),COLUMN()))=TRUNC(INDIRECT(ADDRESS(ROW(),COLUMN())))</formula>
    </cfRule>
  </conditionalFormatting>
  <conditionalFormatting sqref="AI44:AO44">
    <cfRule type="expression" dxfId="358" priority="86">
      <formula>OR(AI$69=$B43,AI$70=$B43)</formula>
    </cfRule>
  </conditionalFormatting>
  <conditionalFormatting sqref="AI43:AO44">
    <cfRule type="expression" dxfId="357" priority="85">
      <formula>INDIRECT(ADDRESS(ROW(),COLUMN()))=TRUNC(INDIRECT(ADDRESS(ROW(),COLUMN())))</formula>
    </cfRule>
  </conditionalFormatting>
  <conditionalFormatting sqref="AP44:AV44">
    <cfRule type="expression" dxfId="356" priority="84">
      <formula>OR(AP$69=$B43,AP$70=$B43)</formula>
    </cfRule>
  </conditionalFormatting>
  <conditionalFormatting sqref="AP43:AV44">
    <cfRule type="expression" dxfId="355" priority="83">
      <formula>INDIRECT(ADDRESS(ROW(),COLUMN()))=TRUNC(INDIRECT(ADDRESS(ROW(),COLUMN())))</formula>
    </cfRule>
  </conditionalFormatting>
  <conditionalFormatting sqref="AW44:AY44">
    <cfRule type="expression" dxfId="354" priority="82">
      <formula>OR(AW$69=$B43,AW$70=$B43)</formula>
    </cfRule>
  </conditionalFormatting>
  <conditionalFormatting sqref="AW43:AY44">
    <cfRule type="expression" dxfId="353" priority="81">
      <formula>INDIRECT(ADDRESS(ROW(),COLUMN()))=TRUNC(INDIRECT(ADDRESS(ROW(),COLUMN())))</formula>
    </cfRule>
  </conditionalFormatting>
  <conditionalFormatting sqref="U47:AA47">
    <cfRule type="expression" dxfId="352" priority="80">
      <formula>OR(U$69=$B46,U$70=$B46)</formula>
    </cfRule>
  </conditionalFormatting>
  <conditionalFormatting sqref="U46:AA47">
    <cfRule type="expression" dxfId="351" priority="79">
      <formula>INDIRECT(ADDRESS(ROW(),COLUMN()))=TRUNC(INDIRECT(ADDRESS(ROW(),COLUMN())))</formula>
    </cfRule>
  </conditionalFormatting>
  <conditionalFormatting sqref="AB47:AH47">
    <cfRule type="expression" dxfId="350" priority="78">
      <formula>OR(AB$69=$B46,AB$70=$B46)</formula>
    </cfRule>
  </conditionalFormatting>
  <conditionalFormatting sqref="AB46:AH47">
    <cfRule type="expression" dxfId="349" priority="77">
      <formula>INDIRECT(ADDRESS(ROW(),COLUMN()))=TRUNC(INDIRECT(ADDRESS(ROW(),COLUMN())))</formula>
    </cfRule>
  </conditionalFormatting>
  <conditionalFormatting sqref="AI47:AO47">
    <cfRule type="expression" dxfId="348" priority="76">
      <formula>OR(AI$69=$B46,AI$70=$B46)</formula>
    </cfRule>
  </conditionalFormatting>
  <conditionalFormatting sqref="AI46:AO47">
    <cfRule type="expression" dxfId="347" priority="75">
      <formula>INDIRECT(ADDRESS(ROW(),COLUMN()))=TRUNC(INDIRECT(ADDRESS(ROW(),COLUMN())))</formula>
    </cfRule>
  </conditionalFormatting>
  <conditionalFormatting sqref="AP47:AV47">
    <cfRule type="expression" dxfId="346" priority="74">
      <formula>OR(AP$69=$B46,AP$70=$B46)</formula>
    </cfRule>
  </conditionalFormatting>
  <conditionalFormatting sqref="AP46:AV47">
    <cfRule type="expression" dxfId="345" priority="73">
      <formula>INDIRECT(ADDRESS(ROW(),COLUMN()))=TRUNC(INDIRECT(ADDRESS(ROW(),COLUMN())))</formula>
    </cfRule>
  </conditionalFormatting>
  <conditionalFormatting sqref="AW47:AY47">
    <cfRule type="expression" dxfId="344" priority="72">
      <formula>OR(AW$69=$B46,AW$70=$B46)</formula>
    </cfRule>
  </conditionalFormatting>
  <conditionalFormatting sqref="AW46:AY47">
    <cfRule type="expression" dxfId="343" priority="71">
      <formula>INDIRECT(ADDRESS(ROW(),COLUMN()))=TRUNC(INDIRECT(ADDRESS(ROW(),COLUMN())))</formula>
    </cfRule>
  </conditionalFormatting>
  <conditionalFormatting sqref="U50:AA50">
    <cfRule type="expression" dxfId="342" priority="70">
      <formula>OR(U$69=$B49,U$70=$B49)</formula>
    </cfRule>
  </conditionalFormatting>
  <conditionalFormatting sqref="U49:AA50">
    <cfRule type="expression" dxfId="341" priority="69">
      <formula>INDIRECT(ADDRESS(ROW(),COLUMN()))=TRUNC(INDIRECT(ADDRESS(ROW(),COLUMN())))</formula>
    </cfRule>
  </conditionalFormatting>
  <conditionalFormatting sqref="AB50:AH50">
    <cfRule type="expression" dxfId="340" priority="68">
      <formula>OR(AB$69=$B49,AB$70=$B49)</formula>
    </cfRule>
  </conditionalFormatting>
  <conditionalFormatting sqref="AB49:AH50">
    <cfRule type="expression" dxfId="339" priority="67">
      <formula>INDIRECT(ADDRESS(ROW(),COLUMN()))=TRUNC(INDIRECT(ADDRESS(ROW(),COLUMN())))</formula>
    </cfRule>
  </conditionalFormatting>
  <conditionalFormatting sqref="AI50:AO50">
    <cfRule type="expression" dxfId="338" priority="66">
      <formula>OR(AI$69=$B49,AI$70=$B49)</formula>
    </cfRule>
  </conditionalFormatting>
  <conditionalFormatting sqref="AI49:AO50">
    <cfRule type="expression" dxfId="337" priority="65">
      <formula>INDIRECT(ADDRESS(ROW(),COLUMN()))=TRUNC(INDIRECT(ADDRESS(ROW(),COLUMN())))</formula>
    </cfRule>
  </conditionalFormatting>
  <conditionalFormatting sqref="AP50:AV50">
    <cfRule type="expression" dxfId="336" priority="64">
      <formula>OR(AP$69=$B49,AP$70=$B49)</formula>
    </cfRule>
  </conditionalFormatting>
  <conditionalFormatting sqref="AP49:AV50">
    <cfRule type="expression" dxfId="335" priority="63">
      <formula>INDIRECT(ADDRESS(ROW(),COLUMN()))=TRUNC(INDIRECT(ADDRESS(ROW(),COLUMN())))</formula>
    </cfRule>
  </conditionalFormatting>
  <conditionalFormatting sqref="AW50:AY50">
    <cfRule type="expression" dxfId="334" priority="62">
      <formula>OR(AW$69=$B49,AW$70=$B49)</formula>
    </cfRule>
  </conditionalFormatting>
  <conditionalFormatting sqref="AW49:AY50">
    <cfRule type="expression" dxfId="333" priority="61">
      <formula>INDIRECT(ADDRESS(ROW(),COLUMN()))=TRUNC(INDIRECT(ADDRESS(ROW(),COLUMN())))</formula>
    </cfRule>
  </conditionalFormatting>
  <conditionalFormatting sqref="U53:AA53">
    <cfRule type="expression" dxfId="332" priority="60">
      <formula>OR(U$69=$B52,U$70=$B52)</formula>
    </cfRule>
  </conditionalFormatting>
  <conditionalFormatting sqref="U52:AA53">
    <cfRule type="expression" dxfId="331" priority="59">
      <formula>INDIRECT(ADDRESS(ROW(),COLUMN()))=TRUNC(INDIRECT(ADDRESS(ROW(),COLUMN())))</formula>
    </cfRule>
  </conditionalFormatting>
  <conditionalFormatting sqref="AB53:AH53">
    <cfRule type="expression" dxfId="330" priority="58">
      <formula>OR(AB$69=$B52,AB$70=$B52)</formula>
    </cfRule>
  </conditionalFormatting>
  <conditionalFormatting sqref="AB52:AH53">
    <cfRule type="expression" dxfId="329" priority="57">
      <formula>INDIRECT(ADDRESS(ROW(),COLUMN()))=TRUNC(INDIRECT(ADDRESS(ROW(),COLUMN())))</formula>
    </cfRule>
  </conditionalFormatting>
  <conditionalFormatting sqref="AI53:AO53">
    <cfRule type="expression" dxfId="328" priority="56">
      <formula>OR(AI$69=$B52,AI$70=$B52)</formula>
    </cfRule>
  </conditionalFormatting>
  <conditionalFormatting sqref="AI52:AO53">
    <cfRule type="expression" dxfId="327" priority="55">
      <formula>INDIRECT(ADDRESS(ROW(),COLUMN()))=TRUNC(INDIRECT(ADDRESS(ROW(),COLUMN())))</formula>
    </cfRule>
  </conditionalFormatting>
  <conditionalFormatting sqref="AP53:AV53">
    <cfRule type="expression" dxfId="326" priority="54">
      <formula>OR(AP$69=$B52,AP$70=$B52)</formula>
    </cfRule>
  </conditionalFormatting>
  <conditionalFormatting sqref="AP52:AV53">
    <cfRule type="expression" dxfId="325" priority="53">
      <formula>INDIRECT(ADDRESS(ROW(),COLUMN()))=TRUNC(INDIRECT(ADDRESS(ROW(),COLUMN())))</formula>
    </cfRule>
  </conditionalFormatting>
  <conditionalFormatting sqref="AW53:AY53">
    <cfRule type="expression" dxfId="324" priority="52">
      <formula>OR(AW$69=$B52,AW$70=$B52)</formula>
    </cfRule>
  </conditionalFormatting>
  <conditionalFormatting sqref="AW52:AY53">
    <cfRule type="expression" dxfId="323" priority="51">
      <formula>INDIRECT(ADDRESS(ROW(),COLUMN()))=TRUNC(INDIRECT(ADDRESS(ROW(),COLUMN())))</formula>
    </cfRule>
  </conditionalFormatting>
  <conditionalFormatting sqref="U56:AA56">
    <cfRule type="expression" dxfId="322" priority="50">
      <formula>OR(U$69=$B55,U$70=$B55)</formula>
    </cfRule>
  </conditionalFormatting>
  <conditionalFormatting sqref="U55:AA56">
    <cfRule type="expression" dxfId="321" priority="49">
      <formula>INDIRECT(ADDRESS(ROW(),COLUMN()))=TRUNC(INDIRECT(ADDRESS(ROW(),COLUMN())))</formula>
    </cfRule>
  </conditionalFormatting>
  <conditionalFormatting sqref="AB56:AH56">
    <cfRule type="expression" dxfId="320" priority="48">
      <formula>OR(AB$69=$B55,AB$70=$B55)</formula>
    </cfRule>
  </conditionalFormatting>
  <conditionalFormatting sqref="AB55:AH56">
    <cfRule type="expression" dxfId="319" priority="47">
      <formula>INDIRECT(ADDRESS(ROW(),COLUMN()))=TRUNC(INDIRECT(ADDRESS(ROW(),COLUMN())))</formula>
    </cfRule>
  </conditionalFormatting>
  <conditionalFormatting sqref="AI56:AO56">
    <cfRule type="expression" dxfId="318" priority="46">
      <formula>OR(AI$69=$B55,AI$70=$B55)</formula>
    </cfRule>
  </conditionalFormatting>
  <conditionalFormatting sqref="AI55:AO56">
    <cfRule type="expression" dxfId="317" priority="45">
      <formula>INDIRECT(ADDRESS(ROW(),COLUMN()))=TRUNC(INDIRECT(ADDRESS(ROW(),COLUMN())))</formula>
    </cfRule>
  </conditionalFormatting>
  <conditionalFormatting sqref="AP56:AV56">
    <cfRule type="expression" dxfId="316" priority="44">
      <formula>OR(AP$69=$B55,AP$70=$B55)</formula>
    </cfRule>
  </conditionalFormatting>
  <conditionalFormatting sqref="AP55:AV56">
    <cfRule type="expression" dxfId="315" priority="43">
      <formula>INDIRECT(ADDRESS(ROW(),COLUMN()))=TRUNC(INDIRECT(ADDRESS(ROW(),COLUMN())))</formula>
    </cfRule>
  </conditionalFormatting>
  <conditionalFormatting sqref="AW56:AY56">
    <cfRule type="expression" dxfId="314" priority="42">
      <formula>OR(AW$69=$B55,AW$70=$B55)</formula>
    </cfRule>
  </conditionalFormatting>
  <conditionalFormatting sqref="AW55:AY56">
    <cfRule type="expression" dxfId="313" priority="41">
      <formula>INDIRECT(ADDRESS(ROW(),COLUMN()))=TRUNC(INDIRECT(ADDRESS(ROW(),COLUMN())))</formula>
    </cfRule>
  </conditionalFormatting>
  <conditionalFormatting sqref="U59:AA59">
    <cfRule type="expression" dxfId="312" priority="40">
      <formula>OR(U$69=$B58,U$70=$B58)</formula>
    </cfRule>
  </conditionalFormatting>
  <conditionalFormatting sqref="U58:AA59">
    <cfRule type="expression" dxfId="311" priority="39">
      <formula>INDIRECT(ADDRESS(ROW(),COLUMN()))=TRUNC(INDIRECT(ADDRESS(ROW(),COLUMN())))</formula>
    </cfRule>
  </conditionalFormatting>
  <conditionalFormatting sqref="AB59:AH59">
    <cfRule type="expression" dxfId="310" priority="38">
      <formula>OR(AB$69=$B58,AB$70=$B58)</formula>
    </cfRule>
  </conditionalFormatting>
  <conditionalFormatting sqref="AB58:AH59">
    <cfRule type="expression" dxfId="309" priority="37">
      <formula>INDIRECT(ADDRESS(ROW(),COLUMN()))=TRUNC(INDIRECT(ADDRESS(ROW(),COLUMN())))</formula>
    </cfRule>
  </conditionalFormatting>
  <conditionalFormatting sqref="AI59:AO59">
    <cfRule type="expression" dxfId="308" priority="36">
      <formula>OR(AI$69=$B58,AI$70=$B58)</formula>
    </cfRule>
  </conditionalFormatting>
  <conditionalFormatting sqref="AI58:AO59">
    <cfRule type="expression" dxfId="307" priority="35">
      <formula>INDIRECT(ADDRESS(ROW(),COLUMN()))=TRUNC(INDIRECT(ADDRESS(ROW(),COLUMN())))</formula>
    </cfRule>
  </conditionalFormatting>
  <conditionalFormatting sqref="AP59:AV59">
    <cfRule type="expression" dxfId="306" priority="34">
      <formula>OR(AP$69=$B58,AP$70=$B58)</formula>
    </cfRule>
  </conditionalFormatting>
  <conditionalFormatting sqref="AP58:AV59">
    <cfRule type="expression" dxfId="305" priority="33">
      <formula>INDIRECT(ADDRESS(ROW(),COLUMN()))=TRUNC(INDIRECT(ADDRESS(ROW(),COLUMN())))</formula>
    </cfRule>
  </conditionalFormatting>
  <conditionalFormatting sqref="AW59:AY59">
    <cfRule type="expression" dxfId="304" priority="32">
      <formula>OR(AW$69=$B58,AW$70=$B58)</formula>
    </cfRule>
  </conditionalFormatting>
  <conditionalFormatting sqref="AW58:AY59">
    <cfRule type="expression" dxfId="303" priority="31">
      <formula>INDIRECT(ADDRESS(ROW(),COLUMN()))=TRUNC(INDIRECT(ADDRESS(ROW(),COLUMN())))</formula>
    </cfRule>
  </conditionalFormatting>
  <conditionalFormatting sqref="U62:AA62">
    <cfRule type="expression" dxfId="302" priority="30">
      <formula>OR(U$69=$B61,U$70=$B61)</formula>
    </cfRule>
  </conditionalFormatting>
  <conditionalFormatting sqref="U61:AA62">
    <cfRule type="expression" dxfId="301" priority="29">
      <formula>INDIRECT(ADDRESS(ROW(),COLUMN()))=TRUNC(INDIRECT(ADDRESS(ROW(),COLUMN())))</formula>
    </cfRule>
  </conditionalFormatting>
  <conditionalFormatting sqref="AB62:AH62">
    <cfRule type="expression" dxfId="300" priority="28">
      <formula>OR(AB$69=$B61,AB$70=$B61)</formula>
    </cfRule>
  </conditionalFormatting>
  <conditionalFormatting sqref="AB61:AH62">
    <cfRule type="expression" dxfId="299" priority="27">
      <formula>INDIRECT(ADDRESS(ROW(),COLUMN()))=TRUNC(INDIRECT(ADDRESS(ROW(),COLUMN())))</formula>
    </cfRule>
  </conditionalFormatting>
  <conditionalFormatting sqref="AI62:AO62">
    <cfRule type="expression" dxfId="298" priority="26">
      <formula>OR(AI$69=$B61,AI$70=$B61)</formula>
    </cfRule>
  </conditionalFormatting>
  <conditionalFormatting sqref="AI61:AO62">
    <cfRule type="expression" dxfId="297" priority="25">
      <formula>INDIRECT(ADDRESS(ROW(),COLUMN()))=TRUNC(INDIRECT(ADDRESS(ROW(),COLUMN())))</formula>
    </cfRule>
  </conditionalFormatting>
  <conditionalFormatting sqref="AP62:AV62">
    <cfRule type="expression" dxfId="296" priority="24">
      <formula>OR(AP$69=$B61,AP$70=$B61)</formula>
    </cfRule>
  </conditionalFormatting>
  <conditionalFormatting sqref="AP61:AV62">
    <cfRule type="expression" dxfId="295" priority="23">
      <formula>INDIRECT(ADDRESS(ROW(),COLUMN()))=TRUNC(INDIRECT(ADDRESS(ROW(),COLUMN())))</formula>
    </cfRule>
  </conditionalFormatting>
  <conditionalFormatting sqref="AW62:AY62">
    <cfRule type="expression" dxfId="294" priority="22">
      <formula>OR(AW$69=$B61,AW$70=$B61)</formula>
    </cfRule>
  </conditionalFormatting>
  <conditionalFormatting sqref="AW61:AY62">
    <cfRule type="expression" dxfId="293" priority="21">
      <formula>INDIRECT(ADDRESS(ROW(),COLUMN()))=TRUNC(INDIRECT(ADDRESS(ROW(),COLUMN())))</formula>
    </cfRule>
  </conditionalFormatting>
  <conditionalFormatting sqref="U65:AA65">
    <cfRule type="expression" dxfId="292" priority="20">
      <formula>OR(U$69=$B64,U$70=$B64)</formula>
    </cfRule>
  </conditionalFormatting>
  <conditionalFormatting sqref="U64:AA65">
    <cfRule type="expression" dxfId="291" priority="19">
      <formula>INDIRECT(ADDRESS(ROW(),COLUMN()))=TRUNC(INDIRECT(ADDRESS(ROW(),COLUMN())))</formula>
    </cfRule>
  </conditionalFormatting>
  <conditionalFormatting sqref="AB65:AH65">
    <cfRule type="expression" dxfId="290" priority="18">
      <formula>OR(AB$69=$B64,AB$70=$B64)</formula>
    </cfRule>
  </conditionalFormatting>
  <conditionalFormatting sqref="AB64:AH65">
    <cfRule type="expression" dxfId="289" priority="17">
      <formula>INDIRECT(ADDRESS(ROW(),COLUMN()))=TRUNC(INDIRECT(ADDRESS(ROW(),COLUMN())))</formula>
    </cfRule>
  </conditionalFormatting>
  <conditionalFormatting sqref="AI65:AO65">
    <cfRule type="expression" dxfId="288" priority="16">
      <formula>OR(AI$69=$B64,AI$70=$B64)</formula>
    </cfRule>
  </conditionalFormatting>
  <conditionalFormatting sqref="AI64:AO65">
    <cfRule type="expression" dxfId="287" priority="15">
      <formula>INDIRECT(ADDRESS(ROW(),COLUMN()))=TRUNC(INDIRECT(ADDRESS(ROW(),COLUMN())))</formula>
    </cfRule>
  </conditionalFormatting>
  <conditionalFormatting sqref="AP65:AV65">
    <cfRule type="expression" dxfId="286" priority="14">
      <formula>OR(AP$69=$B64,AP$70=$B64)</formula>
    </cfRule>
  </conditionalFormatting>
  <conditionalFormatting sqref="AP64:AV65">
    <cfRule type="expression" dxfId="285" priority="13">
      <formula>INDIRECT(ADDRESS(ROW(),COLUMN()))=TRUNC(INDIRECT(ADDRESS(ROW(),COLUMN())))</formula>
    </cfRule>
  </conditionalFormatting>
  <conditionalFormatting sqref="AW65:AY65">
    <cfRule type="expression" dxfId="284" priority="12">
      <formula>OR(AW$69=$B64,AW$70=$B64)</formula>
    </cfRule>
  </conditionalFormatting>
  <conditionalFormatting sqref="AW64:AY65">
    <cfRule type="expression" dxfId="283" priority="11">
      <formula>INDIRECT(ADDRESS(ROW(),COLUMN()))=TRUNC(INDIRECT(ADDRESS(ROW(),COLUMN())))</formula>
    </cfRule>
  </conditionalFormatting>
  <conditionalFormatting sqref="U68:AA68">
    <cfRule type="expression" dxfId="282" priority="10">
      <formula>OR(U$69=$B67,U$70=$B67)</formula>
    </cfRule>
  </conditionalFormatting>
  <conditionalFormatting sqref="U67:AA68">
    <cfRule type="expression" dxfId="281" priority="9">
      <formula>INDIRECT(ADDRESS(ROW(),COLUMN()))=TRUNC(INDIRECT(ADDRESS(ROW(),COLUMN())))</formula>
    </cfRule>
  </conditionalFormatting>
  <conditionalFormatting sqref="AB68:AH68">
    <cfRule type="expression" dxfId="280" priority="8">
      <formula>OR(AB$69=$B67,AB$70=$B67)</formula>
    </cfRule>
  </conditionalFormatting>
  <conditionalFormatting sqref="AB67:AH68">
    <cfRule type="expression" dxfId="279" priority="7">
      <formula>INDIRECT(ADDRESS(ROW(),COLUMN()))=TRUNC(INDIRECT(ADDRESS(ROW(),COLUMN())))</formula>
    </cfRule>
  </conditionalFormatting>
  <conditionalFormatting sqref="AI68:AO68">
    <cfRule type="expression" dxfId="278" priority="6">
      <formula>OR(AI$69=$B67,AI$70=$B67)</formula>
    </cfRule>
  </conditionalFormatting>
  <conditionalFormatting sqref="AI67:AO68">
    <cfRule type="expression" dxfId="277" priority="5">
      <formula>INDIRECT(ADDRESS(ROW(),COLUMN()))=TRUNC(INDIRECT(ADDRESS(ROW(),COLUMN())))</formula>
    </cfRule>
  </conditionalFormatting>
  <conditionalFormatting sqref="AP68:AV68">
    <cfRule type="expression" dxfId="276" priority="4">
      <formula>OR(AP$69=$B67,AP$70=$B67)</formula>
    </cfRule>
  </conditionalFormatting>
  <conditionalFormatting sqref="AP67:AV68">
    <cfRule type="expression" dxfId="275" priority="3">
      <formula>INDIRECT(ADDRESS(ROW(),COLUMN()))=TRUNC(INDIRECT(ADDRESS(ROW(),COLUMN())))</formula>
    </cfRule>
  </conditionalFormatting>
  <conditionalFormatting sqref="AW68:AY68">
    <cfRule type="expression" dxfId="274" priority="2">
      <formula>OR(AW$69=$B67,AW$70=$B67)</formula>
    </cfRule>
  </conditionalFormatting>
  <conditionalFormatting sqref="AW67:AY68">
    <cfRule type="expression" dxfId="273"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Q1" zoomScale="50" zoomScaleNormal="55" zoomScaleSheetLayoutView="50" workbookViewId="0">
      <selection activeCell="AA25" sqref="AA2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c r="D1" s="5"/>
      <c r="E1" s="5"/>
      <c r="F1" s="5"/>
      <c r="G1" s="5"/>
      <c r="H1" s="5"/>
      <c r="K1" s="7" t="s">
        <v>250</v>
      </c>
      <c r="N1" s="5"/>
      <c r="O1" s="5"/>
      <c r="P1" s="5"/>
      <c r="Q1" s="5"/>
      <c r="R1" s="5"/>
      <c r="S1" s="5"/>
      <c r="T1" s="5"/>
      <c r="U1" s="5"/>
      <c r="AQ1" s="9" t="s">
        <v>30</v>
      </c>
      <c r="AR1" s="396" t="s">
        <v>192</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3</v>
      </c>
      <c r="AB2" s="398"/>
      <c r="AC2" s="112" t="s">
        <v>28</v>
      </c>
      <c r="AD2" s="399">
        <f>IF(AA2=0,"",YEAR(DATE(2018+AA2,1,1)))</f>
        <v>2021</v>
      </c>
      <c r="AE2" s="399"/>
      <c r="AF2" s="113" t="s">
        <v>29</v>
      </c>
      <c r="AG2" s="113" t="s">
        <v>1</v>
      </c>
      <c r="AH2" s="398">
        <v>7</v>
      </c>
      <c r="AI2" s="398"/>
      <c r="AJ2" s="113" t="s">
        <v>24</v>
      </c>
      <c r="AQ2" s="9" t="s">
        <v>31</v>
      </c>
      <c r="AR2" s="398" t="s">
        <v>197</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247</v>
      </c>
      <c r="BD3" s="389"/>
      <c r="BE3" s="389"/>
      <c r="BF3" s="390"/>
      <c r="BG3" s="9"/>
    </row>
    <row r="4" spans="2:65" s="8" customFormat="1" ht="20.25" customHeight="1" x14ac:dyDescent="0.4">
      <c r="H4" s="7"/>
      <c r="K4" s="7"/>
      <c r="M4" s="9"/>
      <c r="N4" s="9"/>
      <c r="O4" s="9"/>
      <c r="P4" s="9"/>
      <c r="Q4" s="9"/>
      <c r="R4" s="9"/>
      <c r="S4" s="9"/>
      <c r="AA4" s="35"/>
      <c r="AB4" s="35"/>
      <c r="AC4" s="36"/>
      <c r="AD4" s="37"/>
      <c r="AE4" s="36"/>
      <c r="BB4" s="38" t="s">
        <v>149</v>
      </c>
      <c r="BC4" s="388" t="s">
        <v>248</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31</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213</v>
      </c>
      <c r="AR10" s="70"/>
      <c r="AS10" s="70"/>
      <c r="AT10" s="77"/>
      <c r="AU10" s="66"/>
      <c r="AV10" s="78"/>
      <c r="AW10" s="78"/>
      <c r="AX10" s="78"/>
      <c r="AY10" s="66"/>
      <c r="AZ10" s="66"/>
      <c r="BA10" s="67" t="s">
        <v>211</v>
      </c>
      <c r="BB10" s="66"/>
      <c r="BC10" s="391"/>
      <c r="BD10" s="392"/>
      <c r="BE10" s="2" t="s">
        <v>212</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214</v>
      </c>
      <c r="AJ12" s="69"/>
      <c r="AK12" s="77"/>
      <c r="AL12" s="71"/>
      <c r="AM12" s="72"/>
      <c r="AN12" s="66"/>
      <c r="AO12" s="77"/>
      <c r="AP12" s="77"/>
      <c r="AQ12" s="77"/>
      <c r="AR12" s="77"/>
      <c r="AS12" s="73" t="s">
        <v>215</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198</v>
      </c>
      <c r="AP13" s="73"/>
      <c r="AQ13" s="79"/>
      <c r="AR13" s="79"/>
      <c r="AS13" s="73" t="s">
        <v>95</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27" t="s">
        <v>199</v>
      </c>
      <c r="AP14" s="228"/>
      <c r="AQ14" s="228"/>
      <c r="AR14" s="80"/>
      <c r="AS14" s="73" t="s">
        <v>96</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216</v>
      </c>
      <c r="D16" s="349"/>
      <c r="E16" s="366"/>
      <c r="F16" s="239"/>
      <c r="G16" s="186"/>
      <c r="H16" s="369" t="s">
        <v>217</v>
      </c>
      <c r="I16" s="372" t="s">
        <v>218</v>
      </c>
      <c r="J16" s="349"/>
      <c r="K16" s="349"/>
      <c r="L16" s="366"/>
      <c r="M16" s="372" t="s">
        <v>219</v>
      </c>
      <c r="N16" s="349"/>
      <c r="O16" s="366"/>
      <c r="P16" s="372" t="s">
        <v>97</v>
      </c>
      <c r="Q16" s="349"/>
      <c r="R16" s="349"/>
      <c r="S16" s="349"/>
      <c r="T16" s="350"/>
      <c r="U16" s="115"/>
      <c r="V16" s="116"/>
      <c r="W16" s="116"/>
      <c r="X16" s="116"/>
      <c r="Y16" s="116"/>
      <c r="Z16" s="116"/>
      <c r="AA16" s="116"/>
      <c r="AB16" s="116"/>
      <c r="AC16" s="116"/>
      <c r="AD16" s="116"/>
      <c r="AE16" s="116"/>
      <c r="AF16" s="116"/>
      <c r="AG16" s="116"/>
      <c r="AH16" s="116"/>
      <c r="AI16" s="226" t="s">
        <v>220</v>
      </c>
      <c r="AJ16" s="116"/>
      <c r="AK16" s="116"/>
      <c r="AL16" s="116"/>
      <c r="AM16" s="116"/>
      <c r="AN16" s="116" t="s">
        <v>181</v>
      </c>
      <c r="AO16" s="116"/>
      <c r="AP16" s="118"/>
      <c r="AQ16" s="117"/>
      <c r="AR16" s="116" t="s">
        <v>2</v>
      </c>
      <c r="AS16" s="116"/>
      <c r="AT16" s="116"/>
      <c r="AU16" s="116"/>
      <c r="AV16" s="116"/>
      <c r="AW16" s="116"/>
      <c r="AX16" s="116"/>
      <c r="AY16" s="119"/>
      <c r="AZ16" s="375" t="str">
        <f>IF(BC3="計画","(12)1～4週目の勤務時間数合計","(12)1か月の勤務時間数　合計")</f>
        <v>(12)1か月の勤務時間数　合計</v>
      </c>
      <c r="BA16" s="376"/>
      <c r="BB16" s="381" t="s">
        <v>221</v>
      </c>
      <c r="BC16" s="382"/>
      <c r="BD16" s="348" t="s">
        <v>222</v>
      </c>
      <c r="BE16" s="349"/>
      <c r="BF16" s="349"/>
      <c r="BG16" s="349"/>
      <c r="BH16" s="350"/>
    </row>
    <row r="17" spans="2:60" ht="20.25" customHeight="1" x14ac:dyDescent="0.4">
      <c r="B17" s="364"/>
      <c r="C17" s="351"/>
      <c r="D17" s="352"/>
      <c r="E17" s="367"/>
      <c r="F17" s="240"/>
      <c r="G17" s="187"/>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240"/>
      <c r="G18" s="187"/>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f>IF($BC$3="暦月",IF(DAY(DATE($AD$2,$AH$2,31))=31,31,""),"")</f>
        <v>31</v>
      </c>
      <c r="AZ18" s="377"/>
      <c r="BA18" s="378"/>
      <c r="BB18" s="383"/>
      <c r="BC18" s="384"/>
      <c r="BD18" s="351"/>
      <c r="BE18" s="352"/>
      <c r="BF18" s="352"/>
      <c r="BG18" s="352"/>
      <c r="BH18" s="353"/>
    </row>
    <row r="19" spans="2:60" ht="20.25" hidden="1" customHeight="1" x14ac:dyDescent="0.4">
      <c r="B19" s="364"/>
      <c r="C19" s="351"/>
      <c r="D19" s="352"/>
      <c r="E19" s="367"/>
      <c r="F19" s="240"/>
      <c r="G19" s="187"/>
      <c r="H19" s="370"/>
      <c r="I19" s="373"/>
      <c r="J19" s="352"/>
      <c r="K19" s="352"/>
      <c r="L19" s="367"/>
      <c r="M19" s="373"/>
      <c r="N19" s="352"/>
      <c r="O19" s="367"/>
      <c r="P19" s="373"/>
      <c r="Q19" s="352"/>
      <c r="R19" s="352"/>
      <c r="S19" s="352"/>
      <c r="T19" s="35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7</v>
      </c>
      <c r="AZ19" s="377"/>
      <c r="BA19" s="378"/>
      <c r="BB19" s="383"/>
      <c r="BC19" s="384"/>
      <c r="BD19" s="351"/>
      <c r="BE19" s="352"/>
      <c r="BF19" s="352"/>
      <c r="BG19" s="352"/>
      <c r="BH19" s="353"/>
    </row>
    <row r="20" spans="2:60" ht="20.25" customHeight="1" thickBot="1" x14ac:dyDescent="0.45">
      <c r="B20" s="365"/>
      <c r="C20" s="354"/>
      <c r="D20" s="355"/>
      <c r="E20" s="368"/>
      <c r="F20" s="241"/>
      <c r="G20" s="188"/>
      <c r="H20" s="371"/>
      <c r="I20" s="374"/>
      <c r="J20" s="355"/>
      <c r="K20" s="355"/>
      <c r="L20" s="368"/>
      <c r="M20" s="374"/>
      <c r="N20" s="355"/>
      <c r="O20" s="368"/>
      <c r="P20" s="374"/>
      <c r="Q20" s="355"/>
      <c r="R20" s="355"/>
      <c r="S20" s="355"/>
      <c r="T20" s="35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土</v>
      </c>
      <c r="AZ20" s="379"/>
      <c r="BA20" s="380"/>
      <c r="BB20" s="385"/>
      <c r="BC20" s="386"/>
      <c r="BD20" s="354"/>
      <c r="BE20" s="355"/>
      <c r="BF20" s="355"/>
      <c r="BG20" s="355"/>
      <c r="BH20" s="356"/>
    </row>
    <row r="21" spans="2:60" ht="20.25" customHeight="1" x14ac:dyDescent="0.4">
      <c r="B21" s="122"/>
      <c r="C21" s="337" t="s">
        <v>76</v>
      </c>
      <c r="D21" s="338"/>
      <c r="E21" s="339"/>
      <c r="F21" s="237"/>
      <c r="G21" s="238"/>
      <c r="H21" s="340"/>
      <c r="I21" s="341"/>
      <c r="J21" s="342"/>
      <c r="K21" s="342"/>
      <c r="L21" s="343"/>
      <c r="M21" s="344"/>
      <c r="N21" s="345"/>
      <c r="O21" s="346"/>
      <c r="P21" s="51" t="s">
        <v>18</v>
      </c>
      <c r="Q21" s="22"/>
      <c r="R21" s="22"/>
      <c r="S21" s="20"/>
      <c r="T21" s="52"/>
      <c r="U21" s="194"/>
      <c r="V21" s="194"/>
      <c r="W21" s="194"/>
      <c r="X21" s="194"/>
      <c r="Y21" s="194"/>
      <c r="Z21" s="194"/>
      <c r="AA21" s="195"/>
      <c r="AB21" s="196"/>
      <c r="AC21" s="194"/>
      <c r="AD21" s="194"/>
      <c r="AE21" s="194"/>
      <c r="AF21" s="194"/>
      <c r="AG21" s="194"/>
      <c r="AH21" s="195"/>
      <c r="AI21" s="196"/>
      <c r="AJ21" s="194"/>
      <c r="AK21" s="194"/>
      <c r="AL21" s="194"/>
      <c r="AM21" s="194"/>
      <c r="AN21" s="194"/>
      <c r="AO21" s="195"/>
      <c r="AP21" s="196"/>
      <c r="AQ21" s="194"/>
      <c r="AR21" s="194"/>
      <c r="AS21" s="194"/>
      <c r="AT21" s="194"/>
      <c r="AU21" s="194"/>
      <c r="AV21" s="195"/>
      <c r="AW21" s="196"/>
      <c r="AX21" s="194"/>
      <c r="AY21" s="194"/>
      <c r="AZ21" s="347"/>
      <c r="BA21" s="335"/>
      <c r="BB21" s="334"/>
      <c r="BC21" s="335"/>
      <c r="BD21" s="331"/>
      <c r="BE21" s="332"/>
      <c r="BF21" s="332"/>
      <c r="BG21" s="332"/>
      <c r="BH21" s="333"/>
    </row>
    <row r="22" spans="2:60" ht="20.25" customHeight="1" x14ac:dyDescent="0.4">
      <c r="B22" s="125">
        <v>1</v>
      </c>
      <c r="C22" s="293"/>
      <c r="D22" s="294"/>
      <c r="E22" s="295"/>
      <c r="F22" s="234" t="str">
        <f>C21</f>
        <v>管理者</v>
      </c>
      <c r="G22" s="230"/>
      <c r="H22" s="300"/>
      <c r="I22" s="305"/>
      <c r="J22" s="306"/>
      <c r="K22" s="306"/>
      <c r="L22" s="307"/>
      <c r="M22" s="314"/>
      <c r="N22" s="315"/>
      <c r="O22" s="316"/>
      <c r="P22" s="23" t="s">
        <v>72</v>
      </c>
      <c r="Q22" s="24"/>
      <c r="R22" s="24"/>
      <c r="S22" s="19"/>
      <c r="T22" s="53"/>
      <c r="U22" s="197" t="str">
        <f>IF(U21="","",VLOOKUP(U21,'シフト記号表（勤務時間帯）'!$D$6:$X$47,21,FALSE))</f>
        <v/>
      </c>
      <c r="V22" s="198" t="str">
        <f>IF(V21="","",VLOOKUP(V21,'シフト記号表（勤務時間帯）'!$D$6:$X$47,21,FALSE))</f>
        <v/>
      </c>
      <c r="W22" s="198" t="str">
        <f>IF(W21="","",VLOOKUP(W21,'シフト記号表（勤務時間帯）'!$D$6:$X$47,21,FALSE))</f>
        <v/>
      </c>
      <c r="X22" s="198" t="str">
        <f>IF(X21="","",VLOOKUP(X21,'シフト記号表（勤務時間帯）'!$D$6:$X$47,21,FALSE))</f>
        <v/>
      </c>
      <c r="Y22" s="198" t="str">
        <f>IF(Y21="","",VLOOKUP(Y21,'シフト記号表（勤務時間帯）'!$D$6:$X$47,21,FALSE))</f>
        <v/>
      </c>
      <c r="Z22" s="198" t="str">
        <f>IF(Z21="","",VLOOKUP(Z21,'シフト記号表（勤務時間帯）'!$D$6:$X$47,21,FALSE))</f>
        <v/>
      </c>
      <c r="AA22" s="199" t="str">
        <f>IF(AA21="","",VLOOKUP(AA21,'シフト記号表（勤務時間帯）'!$D$6:$X$47,21,FALSE))</f>
        <v/>
      </c>
      <c r="AB22" s="197" t="str">
        <f>IF(AB21="","",VLOOKUP(AB21,'シフト記号表（勤務時間帯）'!$D$6:$X$47,21,FALSE))</f>
        <v/>
      </c>
      <c r="AC22" s="198" t="str">
        <f>IF(AC21="","",VLOOKUP(AC21,'シフト記号表（勤務時間帯）'!$D$6:$X$47,21,FALSE))</f>
        <v/>
      </c>
      <c r="AD22" s="198" t="str">
        <f>IF(AD21="","",VLOOKUP(AD21,'シフト記号表（勤務時間帯）'!$D$6:$X$47,21,FALSE))</f>
        <v/>
      </c>
      <c r="AE22" s="198" t="str">
        <f>IF(AE21="","",VLOOKUP(AE21,'シフト記号表（勤務時間帯）'!$D$6:$X$47,21,FALSE))</f>
        <v/>
      </c>
      <c r="AF22" s="198" t="str">
        <f>IF(AF21="","",VLOOKUP(AF21,'シフト記号表（勤務時間帯）'!$D$6:$X$47,21,FALSE))</f>
        <v/>
      </c>
      <c r="AG22" s="198" t="str">
        <f>IF(AG21="","",VLOOKUP(AG21,'シフト記号表（勤務時間帯）'!$D$6:$X$47,21,FALSE))</f>
        <v/>
      </c>
      <c r="AH22" s="199" t="str">
        <f>IF(AH21="","",VLOOKUP(AH21,'シフト記号表（勤務時間帯）'!$D$6:$X$47,21,FALSE))</f>
        <v/>
      </c>
      <c r="AI22" s="197" t="str">
        <f>IF(AI21="","",VLOOKUP(AI21,'シフト記号表（勤務時間帯）'!$D$6:$X$47,21,FALSE))</f>
        <v/>
      </c>
      <c r="AJ22" s="198" t="str">
        <f>IF(AJ21="","",VLOOKUP(AJ21,'シフト記号表（勤務時間帯）'!$D$6:$X$47,21,FALSE))</f>
        <v/>
      </c>
      <c r="AK22" s="198" t="str">
        <f>IF(AK21="","",VLOOKUP(AK21,'シフト記号表（勤務時間帯）'!$D$6:$X$47,21,FALSE))</f>
        <v/>
      </c>
      <c r="AL22" s="198" t="str">
        <f>IF(AL21="","",VLOOKUP(AL21,'シフト記号表（勤務時間帯）'!$D$6:$X$47,21,FALSE))</f>
        <v/>
      </c>
      <c r="AM22" s="198" t="str">
        <f>IF(AM21="","",VLOOKUP(AM21,'シフト記号表（勤務時間帯）'!$D$6:$X$47,21,FALSE))</f>
        <v/>
      </c>
      <c r="AN22" s="198" t="str">
        <f>IF(AN21="","",VLOOKUP(AN21,'シフト記号表（勤務時間帯）'!$D$6:$X$47,21,FALSE))</f>
        <v/>
      </c>
      <c r="AO22" s="199" t="str">
        <f>IF(AO21="","",VLOOKUP(AO21,'シフト記号表（勤務時間帯）'!$D$6:$X$47,21,FALSE))</f>
        <v/>
      </c>
      <c r="AP22" s="197" t="str">
        <f>IF(AP21="","",VLOOKUP(AP21,'シフト記号表（勤務時間帯）'!$D$6:$X$47,21,FALSE))</f>
        <v/>
      </c>
      <c r="AQ22" s="198" t="str">
        <f>IF(AQ21="","",VLOOKUP(AQ21,'シフト記号表（勤務時間帯）'!$D$6:$X$47,21,FALSE))</f>
        <v/>
      </c>
      <c r="AR22" s="198" t="str">
        <f>IF(AR21="","",VLOOKUP(AR21,'シフト記号表（勤務時間帯）'!$D$6:$X$47,21,FALSE))</f>
        <v/>
      </c>
      <c r="AS22" s="198" t="str">
        <f>IF(AS21="","",VLOOKUP(AS21,'シフト記号表（勤務時間帯）'!$D$6:$X$47,21,FALSE))</f>
        <v/>
      </c>
      <c r="AT22" s="198" t="str">
        <f>IF(AT21="","",VLOOKUP(AT21,'シフト記号表（勤務時間帯）'!$D$6:$X$47,21,FALSE))</f>
        <v/>
      </c>
      <c r="AU22" s="198" t="str">
        <f>IF(AU21="","",VLOOKUP(AU21,'シフト記号表（勤務時間帯）'!$D$6:$X$47,21,FALSE))</f>
        <v/>
      </c>
      <c r="AV22" s="199" t="str">
        <f>IF(AV21="","",VLOOKUP(AV21,'シフト記号表（勤務時間帯）'!$D$6:$X$47,21,FALSE))</f>
        <v/>
      </c>
      <c r="AW22" s="197" t="str">
        <f>IF(AW21="","",VLOOKUP(AW21,'シフト記号表（勤務時間帯）'!$D$6:$X$47,21,FALSE))</f>
        <v/>
      </c>
      <c r="AX22" s="198" t="str">
        <f>IF(AX21="","",VLOOKUP(AX21,'シフト記号表（勤務時間帯）'!$D$6:$X$47,21,FALSE))</f>
        <v/>
      </c>
      <c r="AY22" s="198" t="str">
        <f>IF(AY21="","",VLOOKUP(AY21,'シフト記号表（勤務時間帯）'!$D$6:$X$47,21,FALSE))</f>
        <v/>
      </c>
      <c r="AZ22" s="281">
        <f>IF($BC$3="４週",SUM(U22:AV22),IF($BC$3="暦月",SUM(U22:AY22),""))</f>
        <v>0</v>
      </c>
      <c r="BA22" s="282"/>
      <c r="BB22" s="283">
        <f>IF($BC$3="４週",AZ22/4,IF($BC$3="暦月",(AZ22/($BC$8/7)),""))</f>
        <v>0</v>
      </c>
      <c r="BC22" s="282"/>
      <c r="BD22" s="278"/>
      <c r="BE22" s="279"/>
      <c r="BF22" s="279"/>
      <c r="BG22" s="279"/>
      <c r="BH22" s="280"/>
    </row>
    <row r="23" spans="2:60" ht="20.25" customHeight="1" x14ac:dyDescent="0.4">
      <c r="B23" s="127"/>
      <c r="C23" s="321"/>
      <c r="D23" s="322"/>
      <c r="E23" s="323"/>
      <c r="F23" s="235"/>
      <c r="G23" s="231" t="str">
        <f>C21</f>
        <v>管理者</v>
      </c>
      <c r="H23" s="324"/>
      <c r="I23" s="325"/>
      <c r="J23" s="326"/>
      <c r="K23" s="326"/>
      <c r="L23" s="327"/>
      <c r="M23" s="328"/>
      <c r="N23" s="329"/>
      <c r="O23" s="330"/>
      <c r="P23" s="25" t="s">
        <v>73</v>
      </c>
      <c r="Q23" s="26"/>
      <c r="R23" s="26"/>
      <c r="S23" s="17"/>
      <c r="T23" s="54"/>
      <c r="U23" s="200" t="str">
        <f>IF(U21="","",VLOOKUP(U21,'シフト記号表（勤務時間帯）'!$D$6:$Z$47,23,FALSE))</f>
        <v/>
      </c>
      <c r="V23" s="201" t="str">
        <f>IF(V21="","",VLOOKUP(V21,'シフト記号表（勤務時間帯）'!$D$6:$Z$47,23,FALSE))</f>
        <v/>
      </c>
      <c r="W23" s="201" t="str">
        <f>IF(W21="","",VLOOKUP(W21,'シフト記号表（勤務時間帯）'!$D$6:$Z$47,23,FALSE))</f>
        <v/>
      </c>
      <c r="X23" s="201" t="str">
        <f>IF(X21="","",VLOOKUP(X21,'シフト記号表（勤務時間帯）'!$D$6:$Z$47,23,FALSE))</f>
        <v/>
      </c>
      <c r="Y23" s="201" t="str">
        <f>IF(Y21="","",VLOOKUP(Y21,'シフト記号表（勤務時間帯）'!$D$6:$Z$47,23,FALSE))</f>
        <v/>
      </c>
      <c r="Z23" s="201" t="str">
        <f>IF(Z21="","",VLOOKUP(Z21,'シフト記号表（勤務時間帯）'!$D$6:$Z$47,23,FALSE))</f>
        <v/>
      </c>
      <c r="AA23" s="202" t="str">
        <f>IF(AA21="","",VLOOKUP(AA21,'シフト記号表（勤務時間帯）'!$D$6:$Z$47,23,FALSE))</f>
        <v/>
      </c>
      <c r="AB23" s="200" t="str">
        <f>IF(AB21="","",VLOOKUP(AB21,'シフト記号表（勤務時間帯）'!$D$6:$Z$47,23,FALSE))</f>
        <v/>
      </c>
      <c r="AC23" s="201" t="str">
        <f>IF(AC21="","",VLOOKUP(AC21,'シフト記号表（勤務時間帯）'!$D$6:$Z$47,23,FALSE))</f>
        <v/>
      </c>
      <c r="AD23" s="201" t="str">
        <f>IF(AD21="","",VLOOKUP(AD21,'シフト記号表（勤務時間帯）'!$D$6:$Z$47,23,FALSE))</f>
        <v/>
      </c>
      <c r="AE23" s="201" t="str">
        <f>IF(AE21="","",VLOOKUP(AE21,'シフト記号表（勤務時間帯）'!$D$6:$Z$47,23,FALSE))</f>
        <v/>
      </c>
      <c r="AF23" s="201" t="str">
        <f>IF(AF21="","",VLOOKUP(AF21,'シフト記号表（勤務時間帯）'!$D$6:$Z$47,23,FALSE))</f>
        <v/>
      </c>
      <c r="AG23" s="201" t="str">
        <f>IF(AG21="","",VLOOKUP(AG21,'シフト記号表（勤務時間帯）'!$D$6:$Z$47,23,FALSE))</f>
        <v/>
      </c>
      <c r="AH23" s="202" t="str">
        <f>IF(AH21="","",VLOOKUP(AH21,'シフト記号表（勤務時間帯）'!$D$6:$Z$47,23,FALSE))</f>
        <v/>
      </c>
      <c r="AI23" s="200" t="str">
        <f>IF(AI21="","",VLOOKUP(AI21,'シフト記号表（勤務時間帯）'!$D$6:$Z$47,23,FALSE))</f>
        <v/>
      </c>
      <c r="AJ23" s="201" t="str">
        <f>IF(AJ21="","",VLOOKUP(AJ21,'シフト記号表（勤務時間帯）'!$D$6:$Z$47,23,FALSE))</f>
        <v/>
      </c>
      <c r="AK23" s="201" t="str">
        <f>IF(AK21="","",VLOOKUP(AK21,'シフト記号表（勤務時間帯）'!$D$6:$Z$47,23,FALSE))</f>
        <v/>
      </c>
      <c r="AL23" s="201" t="str">
        <f>IF(AL21="","",VLOOKUP(AL21,'シフト記号表（勤務時間帯）'!$D$6:$Z$47,23,FALSE))</f>
        <v/>
      </c>
      <c r="AM23" s="201" t="str">
        <f>IF(AM21="","",VLOOKUP(AM21,'シフト記号表（勤務時間帯）'!$D$6:$Z$47,23,FALSE))</f>
        <v/>
      </c>
      <c r="AN23" s="201" t="str">
        <f>IF(AN21="","",VLOOKUP(AN21,'シフト記号表（勤務時間帯）'!$D$6:$Z$47,23,FALSE))</f>
        <v/>
      </c>
      <c r="AO23" s="202" t="str">
        <f>IF(AO21="","",VLOOKUP(AO21,'シフト記号表（勤務時間帯）'!$D$6:$Z$47,23,FALSE))</f>
        <v/>
      </c>
      <c r="AP23" s="200" t="str">
        <f>IF(AP21="","",VLOOKUP(AP21,'シフト記号表（勤務時間帯）'!$D$6:$Z$47,23,FALSE))</f>
        <v/>
      </c>
      <c r="AQ23" s="201" t="str">
        <f>IF(AQ21="","",VLOOKUP(AQ21,'シフト記号表（勤務時間帯）'!$D$6:$Z$47,23,FALSE))</f>
        <v/>
      </c>
      <c r="AR23" s="201" t="str">
        <f>IF(AR21="","",VLOOKUP(AR21,'シフト記号表（勤務時間帯）'!$D$6:$Z$47,23,FALSE))</f>
        <v/>
      </c>
      <c r="AS23" s="201" t="str">
        <f>IF(AS21="","",VLOOKUP(AS21,'シフト記号表（勤務時間帯）'!$D$6:$Z$47,23,FALSE))</f>
        <v/>
      </c>
      <c r="AT23" s="201" t="str">
        <f>IF(AT21="","",VLOOKUP(AT21,'シフト記号表（勤務時間帯）'!$D$6:$Z$47,23,FALSE))</f>
        <v/>
      </c>
      <c r="AU23" s="201" t="str">
        <f>IF(AU21="","",VLOOKUP(AU21,'シフト記号表（勤務時間帯）'!$D$6:$Z$47,23,FALSE))</f>
        <v/>
      </c>
      <c r="AV23" s="202" t="str">
        <f>IF(AV21="","",VLOOKUP(AV21,'シフト記号表（勤務時間帯）'!$D$6:$Z$47,23,FALSE))</f>
        <v/>
      </c>
      <c r="AW23" s="200" t="str">
        <f>IF(AW21="","",VLOOKUP(AW21,'シフト記号表（勤務時間帯）'!$D$6:$Z$47,23,FALSE))</f>
        <v/>
      </c>
      <c r="AX23" s="201" t="str">
        <f>IF(AX21="","",VLOOKUP(AX21,'シフト記号表（勤務時間帯）'!$D$6:$Z$47,23,FALSE))</f>
        <v/>
      </c>
      <c r="AY23" s="201" t="str">
        <f>IF(AY21="","",VLOOKUP(AY21,'シフト記号表（勤務時間帯）'!$D$6:$Z$47,23,FALSE))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t="s">
        <v>82</v>
      </c>
      <c r="D24" s="291"/>
      <c r="E24" s="292"/>
      <c r="F24" s="233"/>
      <c r="G24" s="229"/>
      <c r="H24" s="336"/>
      <c r="I24" s="302"/>
      <c r="J24" s="303"/>
      <c r="K24" s="303"/>
      <c r="L24" s="304"/>
      <c r="M24" s="311"/>
      <c r="N24" s="312"/>
      <c r="O24" s="313"/>
      <c r="P24" s="21" t="s">
        <v>18</v>
      </c>
      <c r="Q24" s="27"/>
      <c r="R24" s="27"/>
      <c r="S24" s="15"/>
      <c r="T24" s="55"/>
      <c r="U24" s="203"/>
      <c r="V24" s="204"/>
      <c r="W24" s="204"/>
      <c r="X24" s="204"/>
      <c r="Y24" s="204"/>
      <c r="Z24" s="204"/>
      <c r="AA24" s="205"/>
      <c r="AB24" s="203"/>
      <c r="AC24" s="204"/>
      <c r="AD24" s="204"/>
      <c r="AE24" s="204"/>
      <c r="AF24" s="204"/>
      <c r="AG24" s="204"/>
      <c r="AH24" s="205"/>
      <c r="AI24" s="203"/>
      <c r="AJ24" s="204"/>
      <c r="AK24" s="204"/>
      <c r="AL24" s="204"/>
      <c r="AM24" s="204"/>
      <c r="AN24" s="204"/>
      <c r="AO24" s="205"/>
      <c r="AP24" s="203"/>
      <c r="AQ24" s="204"/>
      <c r="AR24" s="204"/>
      <c r="AS24" s="204"/>
      <c r="AT24" s="204"/>
      <c r="AU24" s="204"/>
      <c r="AV24" s="205"/>
      <c r="AW24" s="203"/>
      <c r="AX24" s="204"/>
      <c r="AY24" s="204"/>
      <c r="AZ24" s="320"/>
      <c r="BA24" s="274"/>
      <c r="BB24" s="273"/>
      <c r="BC24" s="274"/>
      <c r="BD24" s="275"/>
      <c r="BE24" s="276"/>
      <c r="BF24" s="276"/>
      <c r="BG24" s="276"/>
      <c r="BH24" s="277"/>
    </row>
    <row r="25" spans="2:60" ht="20.25" customHeight="1" x14ac:dyDescent="0.4">
      <c r="B25" s="125">
        <f>B22+1</f>
        <v>2</v>
      </c>
      <c r="C25" s="293"/>
      <c r="D25" s="294"/>
      <c r="E25" s="295"/>
      <c r="F25" s="234" t="str">
        <f>C24</f>
        <v>計画作成担当者</v>
      </c>
      <c r="G25" s="230"/>
      <c r="H25" s="300"/>
      <c r="I25" s="305"/>
      <c r="J25" s="306"/>
      <c r="K25" s="306"/>
      <c r="L25" s="307"/>
      <c r="M25" s="314"/>
      <c r="N25" s="315"/>
      <c r="O25" s="316"/>
      <c r="P25" s="23" t="s">
        <v>72</v>
      </c>
      <c r="Q25" s="24"/>
      <c r="R25" s="24"/>
      <c r="S25" s="19"/>
      <c r="T25" s="53"/>
      <c r="U25" s="197" t="str">
        <f>IF(U24="","",VLOOKUP(U24,'シフト記号表（勤務時間帯）'!$D$6:$X$47,21,FALSE))</f>
        <v/>
      </c>
      <c r="V25" s="198" t="str">
        <f>IF(V24="","",VLOOKUP(V24,'シフト記号表（勤務時間帯）'!$D$6:$X$47,21,FALSE))</f>
        <v/>
      </c>
      <c r="W25" s="198" t="str">
        <f>IF(W24="","",VLOOKUP(W24,'シフト記号表（勤務時間帯）'!$D$6:$X$47,21,FALSE))</f>
        <v/>
      </c>
      <c r="X25" s="198" t="str">
        <f>IF(X24="","",VLOOKUP(X24,'シフト記号表（勤務時間帯）'!$D$6:$X$47,21,FALSE))</f>
        <v/>
      </c>
      <c r="Y25" s="198" t="str">
        <f>IF(Y24="","",VLOOKUP(Y24,'シフト記号表（勤務時間帯）'!$D$6:$X$47,21,FALSE))</f>
        <v/>
      </c>
      <c r="Z25" s="198" t="str">
        <f>IF(Z24="","",VLOOKUP(Z24,'シフト記号表（勤務時間帯）'!$D$6:$X$47,21,FALSE))</f>
        <v/>
      </c>
      <c r="AA25" s="199" t="str">
        <f>IF(AA24="","",VLOOKUP(AA24,'シフト記号表（勤務時間帯）'!$D$6:$X$47,21,FALSE))</f>
        <v/>
      </c>
      <c r="AB25" s="197" t="str">
        <f>IF(AB24="","",VLOOKUP(AB24,'シフト記号表（勤務時間帯）'!$D$6:$X$47,21,FALSE))</f>
        <v/>
      </c>
      <c r="AC25" s="198" t="str">
        <f>IF(AC24="","",VLOOKUP(AC24,'シフト記号表（勤務時間帯）'!$D$6:$X$47,21,FALSE))</f>
        <v/>
      </c>
      <c r="AD25" s="198" t="str">
        <f>IF(AD24="","",VLOOKUP(AD24,'シフト記号表（勤務時間帯）'!$D$6:$X$47,21,FALSE))</f>
        <v/>
      </c>
      <c r="AE25" s="198" t="str">
        <f>IF(AE24="","",VLOOKUP(AE24,'シフト記号表（勤務時間帯）'!$D$6:$X$47,21,FALSE))</f>
        <v/>
      </c>
      <c r="AF25" s="198" t="str">
        <f>IF(AF24="","",VLOOKUP(AF24,'シフト記号表（勤務時間帯）'!$D$6:$X$47,21,FALSE))</f>
        <v/>
      </c>
      <c r="AG25" s="198" t="str">
        <f>IF(AG24="","",VLOOKUP(AG24,'シフト記号表（勤務時間帯）'!$D$6:$X$47,21,FALSE))</f>
        <v/>
      </c>
      <c r="AH25" s="199" t="str">
        <f>IF(AH24="","",VLOOKUP(AH24,'シフト記号表（勤務時間帯）'!$D$6:$X$47,21,FALSE))</f>
        <v/>
      </c>
      <c r="AI25" s="197" t="str">
        <f>IF(AI24="","",VLOOKUP(AI24,'シフト記号表（勤務時間帯）'!$D$6:$X$47,21,FALSE))</f>
        <v/>
      </c>
      <c r="AJ25" s="198" t="str">
        <f>IF(AJ24="","",VLOOKUP(AJ24,'シフト記号表（勤務時間帯）'!$D$6:$X$47,21,FALSE))</f>
        <v/>
      </c>
      <c r="AK25" s="198" t="str">
        <f>IF(AK24="","",VLOOKUP(AK24,'シフト記号表（勤務時間帯）'!$D$6:$X$47,21,FALSE))</f>
        <v/>
      </c>
      <c r="AL25" s="198" t="str">
        <f>IF(AL24="","",VLOOKUP(AL24,'シフト記号表（勤務時間帯）'!$D$6:$X$47,21,FALSE))</f>
        <v/>
      </c>
      <c r="AM25" s="198" t="str">
        <f>IF(AM24="","",VLOOKUP(AM24,'シフト記号表（勤務時間帯）'!$D$6:$X$47,21,FALSE))</f>
        <v/>
      </c>
      <c r="AN25" s="198" t="str">
        <f>IF(AN24="","",VLOOKUP(AN24,'シフト記号表（勤務時間帯）'!$D$6:$X$47,21,FALSE))</f>
        <v/>
      </c>
      <c r="AO25" s="199" t="str">
        <f>IF(AO24="","",VLOOKUP(AO24,'シフト記号表（勤務時間帯）'!$D$6:$X$47,21,FALSE))</f>
        <v/>
      </c>
      <c r="AP25" s="197" t="str">
        <f>IF(AP24="","",VLOOKUP(AP24,'シフト記号表（勤務時間帯）'!$D$6:$X$47,21,FALSE))</f>
        <v/>
      </c>
      <c r="AQ25" s="198" t="str">
        <f>IF(AQ24="","",VLOOKUP(AQ24,'シフト記号表（勤務時間帯）'!$D$6:$X$47,21,FALSE))</f>
        <v/>
      </c>
      <c r="AR25" s="198" t="str">
        <f>IF(AR24="","",VLOOKUP(AR24,'シフト記号表（勤務時間帯）'!$D$6:$X$47,21,FALSE))</f>
        <v/>
      </c>
      <c r="AS25" s="198" t="str">
        <f>IF(AS24="","",VLOOKUP(AS24,'シフト記号表（勤務時間帯）'!$D$6:$X$47,21,FALSE))</f>
        <v/>
      </c>
      <c r="AT25" s="198" t="str">
        <f>IF(AT24="","",VLOOKUP(AT24,'シフト記号表（勤務時間帯）'!$D$6:$X$47,21,FALSE))</f>
        <v/>
      </c>
      <c r="AU25" s="198" t="str">
        <f>IF(AU24="","",VLOOKUP(AU24,'シフト記号表（勤務時間帯）'!$D$6:$X$47,21,FALSE))</f>
        <v/>
      </c>
      <c r="AV25" s="199" t="str">
        <f>IF(AV24="","",VLOOKUP(AV24,'シフト記号表（勤務時間帯）'!$D$6:$X$47,21,FALSE))</f>
        <v/>
      </c>
      <c r="AW25" s="197" t="str">
        <f>IF(AW24="","",VLOOKUP(AW24,'シフト記号表（勤務時間帯）'!$D$6:$X$47,21,FALSE))</f>
        <v/>
      </c>
      <c r="AX25" s="198" t="str">
        <f>IF(AX24="","",VLOOKUP(AX24,'シフト記号表（勤務時間帯）'!$D$6:$X$47,21,FALSE))</f>
        <v/>
      </c>
      <c r="AY25" s="198" t="str">
        <f>IF(AY24="","",VLOOKUP(AY24,'シフト記号表（勤務時間帯）'!$D$6:$X$47,21,FALSE))</f>
        <v/>
      </c>
      <c r="AZ25" s="281">
        <f>IF($BC$3="４週",SUM(U25:AV25),IF($BC$3="暦月",SUM(U25:AY25),""))</f>
        <v>0</v>
      </c>
      <c r="BA25" s="282"/>
      <c r="BB25" s="283">
        <f>IF($BC$3="４週",AZ25/4,IF($BC$3="暦月",(AZ25/($BC$8/7)),""))</f>
        <v>0</v>
      </c>
      <c r="BC25" s="282"/>
      <c r="BD25" s="278"/>
      <c r="BE25" s="279"/>
      <c r="BF25" s="279"/>
      <c r="BG25" s="279"/>
      <c r="BH25" s="280"/>
    </row>
    <row r="26" spans="2:60" ht="20.25" customHeight="1" x14ac:dyDescent="0.4">
      <c r="B26" s="127"/>
      <c r="C26" s="321"/>
      <c r="D26" s="322"/>
      <c r="E26" s="323"/>
      <c r="F26" s="235"/>
      <c r="G26" s="231" t="str">
        <f>C24</f>
        <v>計画作成担当者</v>
      </c>
      <c r="H26" s="324"/>
      <c r="I26" s="325"/>
      <c r="J26" s="326"/>
      <c r="K26" s="326"/>
      <c r="L26" s="327"/>
      <c r="M26" s="328"/>
      <c r="N26" s="329"/>
      <c r="O26" s="330"/>
      <c r="P26" s="25" t="s">
        <v>73</v>
      </c>
      <c r="Q26" s="26"/>
      <c r="R26" s="26"/>
      <c r="S26" s="17"/>
      <c r="T26" s="54"/>
      <c r="U26" s="200" t="str">
        <f>IF(U24="","",VLOOKUP(U24,'シフト記号表（勤務時間帯）'!$D$6:$Z$47,23,FALSE))</f>
        <v/>
      </c>
      <c r="V26" s="201" t="str">
        <f>IF(V24="","",VLOOKUP(V24,'シフト記号表（勤務時間帯）'!$D$6:$Z$47,23,FALSE))</f>
        <v/>
      </c>
      <c r="W26" s="201" t="str">
        <f>IF(W24="","",VLOOKUP(W24,'シフト記号表（勤務時間帯）'!$D$6:$Z$47,23,FALSE))</f>
        <v/>
      </c>
      <c r="X26" s="201" t="str">
        <f>IF(X24="","",VLOOKUP(X24,'シフト記号表（勤務時間帯）'!$D$6:$Z$47,23,FALSE))</f>
        <v/>
      </c>
      <c r="Y26" s="201" t="str">
        <f>IF(Y24="","",VLOOKUP(Y24,'シフト記号表（勤務時間帯）'!$D$6:$Z$47,23,FALSE))</f>
        <v/>
      </c>
      <c r="Z26" s="201" t="str">
        <f>IF(Z24="","",VLOOKUP(Z24,'シフト記号表（勤務時間帯）'!$D$6:$Z$47,23,FALSE))</f>
        <v/>
      </c>
      <c r="AA26" s="202" t="str">
        <f>IF(AA24="","",VLOOKUP(AA24,'シフト記号表（勤務時間帯）'!$D$6:$Z$47,23,FALSE))</f>
        <v/>
      </c>
      <c r="AB26" s="200" t="str">
        <f>IF(AB24="","",VLOOKUP(AB24,'シフト記号表（勤務時間帯）'!$D$6:$Z$47,23,FALSE))</f>
        <v/>
      </c>
      <c r="AC26" s="201" t="str">
        <f>IF(AC24="","",VLOOKUP(AC24,'シフト記号表（勤務時間帯）'!$D$6:$Z$47,23,FALSE))</f>
        <v/>
      </c>
      <c r="AD26" s="201" t="str">
        <f>IF(AD24="","",VLOOKUP(AD24,'シフト記号表（勤務時間帯）'!$D$6:$Z$47,23,FALSE))</f>
        <v/>
      </c>
      <c r="AE26" s="201" t="str">
        <f>IF(AE24="","",VLOOKUP(AE24,'シフト記号表（勤務時間帯）'!$D$6:$Z$47,23,FALSE))</f>
        <v/>
      </c>
      <c r="AF26" s="201" t="str">
        <f>IF(AF24="","",VLOOKUP(AF24,'シフト記号表（勤務時間帯）'!$D$6:$Z$47,23,FALSE))</f>
        <v/>
      </c>
      <c r="AG26" s="201" t="str">
        <f>IF(AG24="","",VLOOKUP(AG24,'シフト記号表（勤務時間帯）'!$D$6:$Z$47,23,FALSE))</f>
        <v/>
      </c>
      <c r="AH26" s="202" t="str">
        <f>IF(AH24="","",VLOOKUP(AH24,'シフト記号表（勤務時間帯）'!$D$6:$Z$47,23,FALSE))</f>
        <v/>
      </c>
      <c r="AI26" s="200" t="str">
        <f>IF(AI24="","",VLOOKUP(AI24,'シフト記号表（勤務時間帯）'!$D$6:$Z$47,23,FALSE))</f>
        <v/>
      </c>
      <c r="AJ26" s="201" t="str">
        <f>IF(AJ24="","",VLOOKUP(AJ24,'シフト記号表（勤務時間帯）'!$D$6:$Z$47,23,FALSE))</f>
        <v/>
      </c>
      <c r="AK26" s="201" t="str">
        <f>IF(AK24="","",VLOOKUP(AK24,'シフト記号表（勤務時間帯）'!$D$6:$Z$47,23,FALSE))</f>
        <v/>
      </c>
      <c r="AL26" s="201" t="str">
        <f>IF(AL24="","",VLOOKUP(AL24,'シフト記号表（勤務時間帯）'!$D$6:$Z$47,23,FALSE))</f>
        <v/>
      </c>
      <c r="AM26" s="201" t="str">
        <f>IF(AM24="","",VLOOKUP(AM24,'シフト記号表（勤務時間帯）'!$D$6:$Z$47,23,FALSE))</f>
        <v/>
      </c>
      <c r="AN26" s="201" t="str">
        <f>IF(AN24="","",VLOOKUP(AN24,'シフト記号表（勤務時間帯）'!$D$6:$Z$47,23,FALSE))</f>
        <v/>
      </c>
      <c r="AO26" s="202" t="str">
        <f>IF(AO24="","",VLOOKUP(AO24,'シフト記号表（勤務時間帯）'!$D$6:$Z$47,23,FALSE))</f>
        <v/>
      </c>
      <c r="AP26" s="200" t="str">
        <f>IF(AP24="","",VLOOKUP(AP24,'シフト記号表（勤務時間帯）'!$D$6:$Z$47,23,FALSE))</f>
        <v/>
      </c>
      <c r="AQ26" s="201" t="str">
        <f>IF(AQ24="","",VLOOKUP(AQ24,'シフト記号表（勤務時間帯）'!$D$6:$Z$47,23,FALSE))</f>
        <v/>
      </c>
      <c r="AR26" s="201" t="str">
        <f>IF(AR24="","",VLOOKUP(AR24,'シフト記号表（勤務時間帯）'!$D$6:$Z$47,23,FALSE))</f>
        <v/>
      </c>
      <c r="AS26" s="201" t="str">
        <f>IF(AS24="","",VLOOKUP(AS24,'シフト記号表（勤務時間帯）'!$D$6:$Z$47,23,FALSE))</f>
        <v/>
      </c>
      <c r="AT26" s="201" t="str">
        <f>IF(AT24="","",VLOOKUP(AT24,'シフト記号表（勤務時間帯）'!$D$6:$Z$47,23,FALSE))</f>
        <v/>
      </c>
      <c r="AU26" s="201" t="str">
        <f>IF(AU24="","",VLOOKUP(AU24,'シフト記号表（勤務時間帯）'!$D$6:$Z$47,23,FALSE))</f>
        <v/>
      </c>
      <c r="AV26" s="202" t="str">
        <f>IF(AV24="","",VLOOKUP(AV24,'シフト記号表（勤務時間帯）'!$D$6:$Z$47,23,FALSE))</f>
        <v/>
      </c>
      <c r="AW26" s="200" t="str">
        <f>IF(AW24="","",VLOOKUP(AW24,'シフト記号表（勤務時間帯）'!$D$6:$Z$47,23,FALSE))</f>
        <v/>
      </c>
      <c r="AX26" s="201" t="str">
        <f>IF(AX24="","",VLOOKUP(AX24,'シフト記号表（勤務時間帯）'!$D$6:$Z$47,23,FALSE))</f>
        <v/>
      </c>
      <c r="AY26" s="201" t="str">
        <f>IF(AY24="","",VLOOKUP(AY24,'シフト記号表（勤務時間帯）'!$D$6:$Z$47,23,FALSE))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c r="D27" s="291"/>
      <c r="E27" s="292"/>
      <c r="F27" s="234"/>
      <c r="G27" s="230"/>
      <c r="H27" s="299"/>
      <c r="I27" s="302"/>
      <c r="J27" s="303"/>
      <c r="K27" s="303"/>
      <c r="L27" s="304"/>
      <c r="M27" s="311"/>
      <c r="N27" s="312"/>
      <c r="O27" s="313"/>
      <c r="P27" s="21" t="s">
        <v>18</v>
      </c>
      <c r="Q27" s="27"/>
      <c r="R27" s="27"/>
      <c r="S27" s="15"/>
      <c r="T27" s="55"/>
      <c r="U27" s="203"/>
      <c r="V27" s="204"/>
      <c r="W27" s="204"/>
      <c r="X27" s="204"/>
      <c r="Y27" s="204"/>
      <c r="Z27" s="204"/>
      <c r="AA27" s="205"/>
      <c r="AB27" s="203"/>
      <c r="AC27" s="204"/>
      <c r="AD27" s="204"/>
      <c r="AE27" s="204"/>
      <c r="AF27" s="204"/>
      <c r="AG27" s="204"/>
      <c r="AH27" s="205"/>
      <c r="AI27" s="203"/>
      <c r="AJ27" s="204"/>
      <c r="AK27" s="204"/>
      <c r="AL27" s="204"/>
      <c r="AM27" s="204"/>
      <c r="AN27" s="204"/>
      <c r="AO27" s="205"/>
      <c r="AP27" s="203"/>
      <c r="AQ27" s="204"/>
      <c r="AR27" s="204"/>
      <c r="AS27" s="204"/>
      <c r="AT27" s="204"/>
      <c r="AU27" s="204"/>
      <c r="AV27" s="205"/>
      <c r="AW27" s="203"/>
      <c r="AX27" s="204"/>
      <c r="AY27" s="204"/>
      <c r="AZ27" s="320"/>
      <c r="BA27" s="274"/>
      <c r="BB27" s="273"/>
      <c r="BC27" s="274"/>
      <c r="BD27" s="275"/>
      <c r="BE27" s="276"/>
      <c r="BF27" s="276"/>
      <c r="BG27" s="276"/>
      <c r="BH27" s="277"/>
    </row>
    <row r="28" spans="2:60" ht="20.25" customHeight="1" x14ac:dyDescent="0.4">
      <c r="B28" s="125">
        <f>B25+1</f>
        <v>3</v>
      </c>
      <c r="C28" s="293"/>
      <c r="D28" s="294"/>
      <c r="E28" s="295"/>
      <c r="F28" s="234">
        <f>C27</f>
        <v>0</v>
      </c>
      <c r="G28" s="230"/>
      <c r="H28" s="300"/>
      <c r="I28" s="305"/>
      <c r="J28" s="306"/>
      <c r="K28" s="306"/>
      <c r="L28" s="307"/>
      <c r="M28" s="314"/>
      <c r="N28" s="315"/>
      <c r="O28" s="316"/>
      <c r="P28" s="23" t="s">
        <v>72</v>
      </c>
      <c r="Q28" s="24"/>
      <c r="R28" s="24"/>
      <c r="S28" s="19"/>
      <c r="T28" s="53"/>
      <c r="U28" s="197" t="str">
        <f>IF(U27="","",VLOOKUP(U27,'シフト記号表（勤務時間帯）'!$D$6:$X$47,21,FALSE))</f>
        <v/>
      </c>
      <c r="V28" s="198" t="str">
        <f>IF(V27="","",VLOOKUP(V27,'シフト記号表（勤務時間帯）'!$D$6:$X$47,21,FALSE))</f>
        <v/>
      </c>
      <c r="W28" s="198" t="str">
        <f>IF(W27="","",VLOOKUP(W27,'シフト記号表（勤務時間帯）'!$D$6:$X$47,21,FALSE))</f>
        <v/>
      </c>
      <c r="X28" s="198" t="str">
        <f>IF(X27="","",VLOOKUP(X27,'シフト記号表（勤務時間帯）'!$D$6:$X$47,21,FALSE))</f>
        <v/>
      </c>
      <c r="Y28" s="198" t="str">
        <f>IF(Y27="","",VLOOKUP(Y27,'シフト記号表（勤務時間帯）'!$D$6:$X$47,21,FALSE))</f>
        <v/>
      </c>
      <c r="Z28" s="198" t="str">
        <f>IF(Z27="","",VLOOKUP(Z27,'シフト記号表（勤務時間帯）'!$D$6:$X$47,21,FALSE))</f>
        <v/>
      </c>
      <c r="AA28" s="199" t="str">
        <f>IF(AA27="","",VLOOKUP(AA27,'シフト記号表（勤務時間帯）'!$D$6:$X$47,21,FALSE))</f>
        <v/>
      </c>
      <c r="AB28" s="197" t="str">
        <f>IF(AB27="","",VLOOKUP(AB27,'シフト記号表（勤務時間帯）'!$D$6:$X$47,21,FALSE))</f>
        <v/>
      </c>
      <c r="AC28" s="198" t="str">
        <f>IF(AC27="","",VLOOKUP(AC27,'シフト記号表（勤務時間帯）'!$D$6:$X$47,21,FALSE))</f>
        <v/>
      </c>
      <c r="AD28" s="198" t="str">
        <f>IF(AD27="","",VLOOKUP(AD27,'シフト記号表（勤務時間帯）'!$D$6:$X$47,21,FALSE))</f>
        <v/>
      </c>
      <c r="AE28" s="198" t="str">
        <f>IF(AE27="","",VLOOKUP(AE27,'シフト記号表（勤務時間帯）'!$D$6:$X$47,21,FALSE))</f>
        <v/>
      </c>
      <c r="AF28" s="198" t="str">
        <f>IF(AF27="","",VLOOKUP(AF27,'シフト記号表（勤務時間帯）'!$D$6:$X$47,21,FALSE))</f>
        <v/>
      </c>
      <c r="AG28" s="198" t="str">
        <f>IF(AG27="","",VLOOKUP(AG27,'シフト記号表（勤務時間帯）'!$D$6:$X$47,21,FALSE))</f>
        <v/>
      </c>
      <c r="AH28" s="199" t="str">
        <f>IF(AH27="","",VLOOKUP(AH27,'シフト記号表（勤務時間帯）'!$D$6:$X$47,21,FALSE))</f>
        <v/>
      </c>
      <c r="AI28" s="197" t="str">
        <f>IF(AI27="","",VLOOKUP(AI27,'シフト記号表（勤務時間帯）'!$D$6:$X$47,21,FALSE))</f>
        <v/>
      </c>
      <c r="AJ28" s="198" t="str">
        <f>IF(AJ27="","",VLOOKUP(AJ27,'シフト記号表（勤務時間帯）'!$D$6:$X$47,21,FALSE))</f>
        <v/>
      </c>
      <c r="AK28" s="198" t="str">
        <f>IF(AK27="","",VLOOKUP(AK27,'シフト記号表（勤務時間帯）'!$D$6:$X$47,21,FALSE))</f>
        <v/>
      </c>
      <c r="AL28" s="198" t="str">
        <f>IF(AL27="","",VLOOKUP(AL27,'シフト記号表（勤務時間帯）'!$D$6:$X$47,21,FALSE))</f>
        <v/>
      </c>
      <c r="AM28" s="198" t="str">
        <f>IF(AM27="","",VLOOKUP(AM27,'シフト記号表（勤務時間帯）'!$D$6:$X$47,21,FALSE))</f>
        <v/>
      </c>
      <c r="AN28" s="198" t="str">
        <f>IF(AN27="","",VLOOKUP(AN27,'シフト記号表（勤務時間帯）'!$D$6:$X$47,21,FALSE))</f>
        <v/>
      </c>
      <c r="AO28" s="199" t="str">
        <f>IF(AO27="","",VLOOKUP(AO27,'シフト記号表（勤務時間帯）'!$D$6:$X$47,21,FALSE))</f>
        <v/>
      </c>
      <c r="AP28" s="197" t="str">
        <f>IF(AP27="","",VLOOKUP(AP27,'シフト記号表（勤務時間帯）'!$D$6:$X$47,21,FALSE))</f>
        <v/>
      </c>
      <c r="AQ28" s="198" t="str">
        <f>IF(AQ27="","",VLOOKUP(AQ27,'シフト記号表（勤務時間帯）'!$D$6:$X$47,21,FALSE))</f>
        <v/>
      </c>
      <c r="AR28" s="198" t="str">
        <f>IF(AR27="","",VLOOKUP(AR27,'シフト記号表（勤務時間帯）'!$D$6:$X$47,21,FALSE))</f>
        <v/>
      </c>
      <c r="AS28" s="198" t="str">
        <f>IF(AS27="","",VLOOKUP(AS27,'シフト記号表（勤務時間帯）'!$D$6:$X$47,21,FALSE))</f>
        <v/>
      </c>
      <c r="AT28" s="198" t="str">
        <f>IF(AT27="","",VLOOKUP(AT27,'シフト記号表（勤務時間帯）'!$D$6:$X$47,21,FALSE))</f>
        <v/>
      </c>
      <c r="AU28" s="198" t="str">
        <f>IF(AU27="","",VLOOKUP(AU27,'シフト記号表（勤務時間帯）'!$D$6:$X$47,21,FALSE))</f>
        <v/>
      </c>
      <c r="AV28" s="199" t="str">
        <f>IF(AV27="","",VLOOKUP(AV27,'シフト記号表（勤務時間帯）'!$D$6:$X$47,21,FALSE))</f>
        <v/>
      </c>
      <c r="AW28" s="197" t="str">
        <f>IF(AW27="","",VLOOKUP(AW27,'シフト記号表（勤務時間帯）'!$D$6:$X$47,21,FALSE))</f>
        <v/>
      </c>
      <c r="AX28" s="198" t="str">
        <f>IF(AX27="","",VLOOKUP(AX27,'シフト記号表（勤務時間帯）'!$D$6:$X$47,21,FALSE))</f>
        <v/>
      </c>
      <c r="AY28" s="198" t="str">
        <f>IF(AY27="","",VLOOKUP(AY27,'シフト記号表（勤務時間帯）'!$D$6:$X$47,21,FALSE))</f>
        <v/>
      </c>
      <c r="AZ28" s="281">
        <f>IF($BC$3="４週",SUM(U28:AV28),IF($BC$3="暦月",SUM(U28:AY28),""))</f>
        <v>0</v>
      </c>
      <c r="BA28" s="282"/>
      <c r="BB28" s="283">
        <f>IF($BC$3="４週",AZ28/4,IF($BC$3="暦月",(AZ28/($BC$8/7)),""))</f>
        <v>0</v>
      </c>
      <c r="BC28" s="282"/>
      <c r="BD28" s="278"/>
      <c r="BE28" s="279"/>
      <c r="BF28" s="279"/>
      <c r="BG28" s="279"/>
      <c r="BH28" s="280"/>
    </row>
    <row r="29" spans="2:60" ht="20.25" customHeight="1" x14ac:dyDescent="0.4">
      <c r="B29" s="127"/>
      <c r="C29" s="321"/>
      <c r="D29" s="322"/>
      <c r="E29" s="323"/>
      <c r="F29" s="235"/>
      <c r="G29" s="231">
        <f>C27</f>
        <v>0</v>
      </c>
      <c r="H29" s="324"/>
      <c r="I29" s="325"/>
      <c r="J29" s="326"/>
      <c r="K29" s="326"/>
      <c r="L29" s="327"/>
      <c r="M29" s="328"/>
      <c r="N29" s="329"/>
      <c r="O29" s="330"/>
      <c r="P29" s="25" t="s">
        <v>73</v>
      </c>
      <c r="Q29" s="28"/>
      <c r="R29" s="28"/>
      <c r="S29" s="16"/>
      <c r="T29" s="56"/>
      <c r="U29" s="200" t="str">
        <f>IF(U27="","",VLOOKUP(U27,'シフト記号表（勤務時間帯）'!$D$6:$Z$47,23,FALSE))</f>
        <v/>
      </c>
      <c r="V29" s="201" t="str">
        <f>IF(V27="","",VLOOKUP(V27,'シフト記号表（勤務時間帯）'!$D$6:$Z$47,23,FALSE))</f>
        <v/>
      </c>
      <c r="W29" s="201" t="str">
        <f>IF(W27="","",VLOOKUP(W27,'シフト記号表（勤務時間帯）'!$D$6:$Z$47,23,FALSE))</f>
        <v/>
      </c>
      <c r="X29" s="201" t="str">
        <f>IF(X27="","",VLOOKUP(X27,'シフト記号表（勤務時間帯）'!$D$6:$Z$47,23,FALSE))</f>
        <v/>
      </c>
      <c r="Y29" s="201" t="str">
        <f>IF(Y27="","",VLOOKUP(Y27,'シフト記号表（勤務時間帯）'!$D$6:$Z$47,23,FALSE))</f>
        <v/>
      </c>
      <c r="Z29" s="201" t="str">
        <f>IF(Z27="","",VLOOKUP(Z27,'シフト記号表（勤務時間帯）'!$D$6:$Z$47,23,FALSE))</f>
        <v/>
      </c>
      <c r="AA29" s="202" t="str">
        <f>IF(AA27="","",VLOOKUP(AA27,'シフト記号表（勤務時間帯）'!$D$6:$Z$47,23,FALSE))</f>
        <v/>
      </c>
      <c r="AB29" s="200" t="str">
        <f>IF(AB27="","",VLOOKUP(AB27,'シフト記号表（勤務時間帯）'!$D$6:$Z$47,23,FALSE))</f>
        <v/>
      </c>
      <c r="AC29" s="201" t="str">
        <f>IF(AC27="","",VLOOKUP(AC27,'シフト記号表（勤務時間帯）'!$D$6:$Z$47,23,FALSE))</f>
        <v/>
      </c>
      <c r="AD29" s="201" t="str">
        <f>IF(AD27="","",VLOOKUP(AD27,'シフト記号表（勤務時間帯）'!$D$6:$Z$47,23,FALSE))</f>
        <v/>
      </c>
      <c r="AE29" s="201" t="str">
        <f>IF(AE27="","",VLOOKUP(AE27,'シフト記号表（勤務時間帯）'!$D$6:$Z$47,23,FALSE))</f>
        <v/>
      </c>
      <c r="AF29" s="201" t="str">
        <f>IF(AF27="","",VLOOKUP(AF27,'シフト記号表（勤務時間帯）'!$D$6:$Z$47,23,FALSE))</f>
        <v/>
      </c>
      <c r="AG29" s="201" t="str">
        <f>IF(AG27="","",VLOOKUP(AG27,'シフト記号表（勤務時間帯）'!$D$6:$Z$47,23,FALSE))</f>
        <v/>
      </c>
      <c r="AH29" s="202" t="str">
        <f>IF(AH27="","",VLOOKUP(AH27,'シフト記号表（勤務時間帯）'!$D$6:$Z$47,23,FALSE))</f>
        <v/>
      </c>
      <c r="AI29" s="200" t="str">
        <f>IF(AI27="","",VLOOKUP(AI27,'シフト記号表（勤務時間帯）'!$D$6:$Z$47,23,FALSE))</f>
        <v/>
      </c>
      <c r="AJ29" s="201" t="str">
        <f>IF(AJ27="","",VLOOKUP(AJ27,'シフト記号表（勤務時間帯）'!$D$6:$Z$47,23,FALSE))</f>
        <v/>
      </c>
      <c r="AK29" s="201" t="str">
        <f>IF(AK27="","",VLOOKUP(AK27,'シフト記号表（勤務時間帯）'!$D$6:$Z$47,23,FALSE))</f>
        <v/>
      </c>
      <c r="AL29" s="201" t="str">
        <f>IF(AL27="","",VLOOKUP(AL27,'シフト記号表（勤務時間帯）'!$D$6:$Z$47,23,FALSE))</f>
        <v/>
      </c>
      <c r="AM29" s="201" t="str">
        <f>IF(AM27="","",VLOOKUP(AM27,'シフト記号表（勤務時間帯）'!$D$6:$Z$47,23,FALSE))</f>
        <v/>
      </c>
      <c r="AN29" s="201" t="str">
        <f>IF(AN27="","",VLOOKUP(AN27,'シフト記号表（勤務時間帯）'!$D$6:$Z$47,23,FALSE))</f>
        <v/>
      </c>
      <c r="AO29" s="202" t="str">
        <f>IF(AO27="","",VLOOKUP(AO27,'シフト記号表（勤務時間帯）'!$D$6:$Z$47,23,FALSE))</f>
        <v/>
      </c>
      <c r="AP29" s="200" t="str">
        <f>IF(AP27="","",VLOOKUP(AP27,'シフト記号表（勤務時間帯）'!$D$6:$Z$47,23,FALSE))</f>
        <v/>
      </c>
      <c r="AQ29" s="201" t="str">
        <f>IF(AQ27="","",VLOOKUP(AQ27,'シフト記号表（勤務時間帯）'!$D$6:$Z$47,23,FALSE))</f>
        <v/>
      </c>
      <c r="AR29" s="201" t="str">
        <f>IF(AR27="","",VLOOKUP(AR27,'シフト記号表（勤務時間帯）'!$D$6:$Z$47,23,FALSE))</f>
        <v/>
      </c>
      <c r="AS29" s="201" t="str">
        <f>IF(AS27="","",VLOOKUP(AS27,'シフト記号表（勤務時間帯）'!$D$6:$Z$47,23,FALSE))</f>
        <v/>
      </c>
      <c r="AT29" s="201" t="str">
        <f>IF(AT27="","",VLOOKUP(AT27,'シフト記号表（勤務時間帯）'!$D$6:$Z$47,23,FALSE))</f>
        <v/>
      </c>
      <c r="AU29" s="201" t="str">
        <f>IF(AU27="","",VLOOKUP(AU27,'シフト記号表（勤務時間帯）'!$D$6:$Z$47,23,FALSE))</f>
        <v/>
      </c>
      <c r="AV29" s="202" t="str">
        <f>IF(AV27="","",VLOOKUP(AV27,'シフト記号表（勤務時間帯）'!$D$6:$Z$47,23,FALSE))</f>
        <v/>
      </c>
      <c r="AW29" s="200" t="str">
        <f>IF(AW27="","",VLOOKUP(AW27,'シフト記号表（勤務時間帯）'!$D$6:$Z$47,23,FALSE))</f>
        <v/>
      </c>
      <c r="AX29" s="201" t="str">
        <f>IF(AX27="","",VLOOKUP(AX27,'シフト記号表（勤務時間帯）'!$D$6:$Z$47,23,FALSE))</f>
        <v/>
      </c>
      <c r="AY29" s="201" t="str">
        <f>IF(AY27="","",VLOOKUP(AY27,'シフト記号表（勤務時間帯）'!$D$6:$Z$47,23,FALSE))</f>
        <v/>
      </c>
      <c r="AZ29" s="284">
        <f>IF($BC$3="４週",SUM(U29:AV29),IF($BC$3="暦月",SUM(U29:AY29),""))</f>
        <v>0</v>
      </c>
      <c r="BA29" s="285"/>
      <c r="BB29" s="286">
        <f>IF($BC$3="４週",AZ29/4,IF($BC$3="暦月",(AZ29/($BC$8/7)),""))</f>
        <v>0</v>
      </c>
      <c r="BC29" s="285"/>
      <c r="BD29" s="287"/>
      <c r="BE29" s="288"/>
      <c r="BF29" s="288"/>
      <c r="BG29" s="288"/>
      <c r="BH29" s="289"/>
    </row>
    <row r="30" spans="2:60" ht="20.25" customHeight="1" x14ac:dyDescent="0.4">
      <c r="B30" s="129"/>
      <c r="C30" s="290"/>
      <c r="D30" s="291"/>
      <c r="E30" s="292"/>
      <c r="F30" s="234"/>
      <c r="G30" s="230"/>
      <c r="H30" s="299"/>
      <c r="I30" s="302"/>
      <c r="J30" s="303"/>
      <c r="K30" s="303"/>
      <c r="L30" s="304"/>
      <c r="M30" s="311"/>
      <c r="N30" s="312"/>
      <c r="O30" s="313"/>
      <c r="P30" s="21" t="s">
        <v>18</v>
      </c>
      <c r="Q30" s="27"/>
      <c r="R30" s="27"/>
      <c r="S30" s="15"/>
      <c r="T30" s="55"/>
      <c r="U30" s="203"/>
      <c r="V30" s="204"/>
      <c r="W30" s="204"/>
      <c r="X30" s="204"/>
      <c r="Y30" s="204"/>
      <c r="Z30" s="204"/>
      <c r="AA30" s="205"/>
      <c r="AB30" s="203"/>
      <c r="AC30" s="204"/>
      <c r="AD30" s="204"/>
      <c r="AE30" s="204"/>
      <c r="AF30" s="204"/>
      <c r="AG30" s="204"/>
      <c r="AH30" s="205"/>
      <c r="AI30" s="203"/>
      <c r="AJ30" s="204"/>
      <c r="AK30" s="204"/>
      <c r="AL30" s="204"/>
      <c r="AM30" s="204"/>
      <c r="AN30" s="204"/>
      <c r="AO30" s="205"/>
      <c r="AP30" s="203"/>
      <c r="AQ30" s="204"/>
      <c r="AR30" s="204"/>
      <c r="AS30" s="204"/>
      <c r="AT30" s="204"/>
      <c r="AU30" s="204"/>
      <c r="AV30" s="205"/>
      <c r="AW30" s="203"/>
      <c r="AX30" s="204"/>
      <c r="AY30" s="204"/>
      <c r="AZ30" s="320"/>
      <c r="BA30" s="274"/>
      <c r="BB30" s="273"/>
      <c r="BC30" s="274"/>
      <c r="BD30" s="275"/>
      <c r="BE30" s="276"/>
      <c r="BF30" s="276"/>
      <c r="BG30" s="276"/>
      <c r="BH30" s="277"/>
    </row>
    <row r="31" spans="2:60" ht="20.25" customHeight="1" x14ac:dyDescent="0.4">
      <c r="B31" s="125">
        <f>B28+1</f>
        <v>4</v>
      </c>
      <c r="C31" s="293"/>
      <c r="D31" s="294"/>
      <c r="E31" s="295"/>
      <c r="F31" s="234">
        <f>C30</f>
        <v>0</v>
      </c>
      <c r="G31" s="230"/>
      <c r="H31" s="300"/>
      <c r="I31" s="305"/>
      <c r="J31" s="306"/>
      <c r="K31" s="306"/>
      <c r="L31" s="307"/>
      <c r="M31" s="314"/>
      <c r="N31" s="315"/>
      <c r="O31" s="316"/>
      <c r="P31" s="23" t="s">
        <v>72</v>
      </c>
      <c r="Q31" s="24"/>
      <c r="R31" s="24"/>
      <c r="S31" s="19"/>
      <c r="T31" s="53"/>
      <c r="U31" s="197" t="str">
        <f>IF(U30="","",VLOOKUP(U30,'シフト記号表（勤務時間帯）'!$D$6:$X$47,21,FALSE))</f>
        <v/>
      </c>
      <c r="V31" s="198" t="str">
        <f>IF(V30="","",VLOOKUP(V30,'シフト記号表（勤務時間帯）'!$D$6:$X$47,21,FALSE))</f>
        <v/>
      </c>
      <c r="W31" s="198" t="str">
        <f>IF(W30="","",VLOOKUP(W30,'シフト記号表（勤務時間帯）'!$D$6:$X$47,21,FALSE))</f>
        <v/>
      </c>
      <c r="X31" s="198" t="str">
        <f>IF(X30="","",VLOOKUP(X30,'シフト記号表（勤務時間帯）'!$D$6:$X$47,21,FALSE))</f>
        <v/>
      </c>
      <c r="Y31" s="198" t="str">
        <f>IF(Y30="","",VLOOKUP(Y30,'シフト記号表（勤務時間帯）'!$D$6:$X$47,21,FALSE))</f>
        <v/>
      </c>
      <c r="Z31" s="198" t="str">
        <f>IF(Z30="","",VLOOKUP(Z30,'シフト記号表（勤務時間帯）'!$D$6:$X$47,21,FALSE))</f>
        <v/>
      </c>
      <c r="AA31" s="199" t="str">
        <f>IF(AA30="","",VLOOKUP(AA30,'シフト記号表（勤務時間帯）'!$D$6:$X$47,21,FALSE))</f>
        <v/>
      </c>
      <c r="AB31" s="197" t="str">
        <f>IF(AB30="","",VLOOKUP(AB30,'シフト記号表（勤務時間帯）'!$D$6:$X$47,21,FALSE))</f>
        <v/>
      </c>
      <c r="AC31" s="198" t="str">
        <f>IF(AC30="","",VLOOKUP(AC30,'シフト記号表（勤務時間帯）'!$D$6:$X$47,21,FALSE))</f>
        <v/>
      </c>
      <c r="AD31" s="198" t="str">
        <f>IF(AD30="","",VLOOKUP(AD30,'シフト記号表（勤務時間帯）'!$D$6:$X$47,21,FALSE))</f>
        <v/>
      </c>
      <c r="AE31" s="198" t="str">
        <f>IF(AE30="","",VLOOKUP(AE30,'シフト記号表（勤務時間帯）'!$D$6:$X$47,21,FALSE))</f>
        <v/>
      </c>
      <c r="AF31" s="198" t="str">
        <f>IF(AF30="","",VLOOKUP(AF30,'シフト記号表（勤務時間帯）'!$D$6:$X$47,21,FALSE))</f>
        <v/>
      </c>
      <c r="AG31" s="198" t="str">
        <f>IF(AG30="","",VLOOKUP(AG30,'シフト記号表（勤務時間帯）'!$D$6:$X$47,21,FALSE))</f>
        <v/>
      </c>
      <c r="AH31" s="199" t="str">
        <f>IF(AH30="","",VLOOKUP(AH30,'シフト記号表（勤務時間帯）'!$D$6:$X$47,21,FALSE))</f>
        <v/>
      </c>
      <c r="AI31" s="197" t="str">
        <f>IF(AI30="","",VLOOKUP(AI30,'シフト記号表（勤務時間帯）'!$D$6:$X$47,21,FALSE))</f>
        <v/>
      </c>
      <c r="AJ31" s="198" t="str">
        <f>IF(AJ30="","",VLOOKUP(AJ30,'シフト記号表（勤務時間帯）'!$D$6:$X$47,21,FALSE))</f>
        <v/>
      </c>
      <c r="AK31" s="198" t="str">
        <f>IF(AK30="","",VLOOKUP(AK30,'シフト記号表（勤務時間帯）'!$D$6:$X$47,21,FALSE))</f>
        <v/>
      </c>
      <c r="AL31" s="198" t="str">
        <f>IF(AL30="","",VLOOKUP(AL30,'シフト記号表（勤務時間帯）'!$D$6:$X$47,21,FALSE))</f>
        <v/>
      </c>
      <c r="AM31" s="198" t="str">
        <f>IF(AM30="","",VLOOKUP(AM30,'シフト記号表（勤務時間帯）'!$D$6:$X$47,21,FALSE))</f>
        <v/>
      </c>
      <c r="AN31" s="198" t="str">
        <f>IF(AN30="","",VLOOKUP(AN30,'シフト記号表（勤務時間帯）'!$D$6:$X$47,21,FALSE))</f>
        <v/>
      </c>
      <c r="AO31" s="199" t="str">
        <f>IF(AO30="","",VLOOKUP(AO30,'シフト記号表（勤務時間帯）'!$D$6:$X$47,21,FALSE))</f>
        <v/>
      </c>
      <c r="AP31" s="197" t="str">
        <f>IF(AP30="","",VLOOKUP(AP30,'シフト記号表（勤務時間帯）'!$D$6:$X$47,21,FALSE))</f>
        <v/>
      </c>
      <c r="AQ31" s="198" t="str">
        <f>IF(AQ30="","",VLOOKUP(AQ30,'シフト記号表（勤務時間帯）'!$D$6:$X$47,21,FALSE))</f>
        <v/>
      </c>
      <c r="AR31" s="198" t="str">
        <f>IF(AR30="","",VLOOKUP(AR30,'シフト記号表（勤務時間帯）'!$D$6:$X$47,21,FALSE))</f>
        <v/>
      </c>
      <c r="AS31" s="198" t="str">
        <f>IF(AS30="","",VLOOKUP(AS30,'シフト記号表（勤務時間帯）'!$D$6:$X$47,21,FALSE))</f>
        <v/>
      </c>
      <c r="AT31" s="198" t="str">
        <f>IF(AT30="","",VLOOKUP(AT30,'シフト記号表（勤務時間帯）'!$D$6:$X$47,21,FALSE))</f>
        <v/>
      </c>
      <c r="AU31" s="198" t="str">
        <f>IF(AU30="","",VLOOKUP(AU30,'シフト記号表（勤務時間帯）'!$D$6:$X$47,21,FALSE))</f>
        <v/>
      </c>
      <c r="AV31" s="199" t="str">
        <f>IF(AV30="","",VLOOKUP(AV30,'シフト記号表（勤務時間帯）'!$D$6:$X$47,21,FALSE))</f>
        <v/>
      </c>
      <c r="AW31" s="197" t="str">
        <f>IF(AW30="","",VLOOKUP(AW30,'シフト記号表（勤務時間帯）'!$D$6:$X$47,21,FALSE))</f>
        <v/>
      </c>
      <c r="AX31" s="198" t="str">
        <f>IF(AX30="","",VLOOKUP(AX30,'シフト記号表（勤務時間帯）'!$D$6:$X$47,21,FALSE))</f>
        <v/>
      </c>
      <c r="AY31" s="198" t="str">
        <f>IF(AY30="","",VLOOKUP(AY30,'シフト記号表（勤務時間帯）'!$D$6:$X$47,21,FALSE))</f>
        <v/>
      </c>
      <c r="AZ31" s="281">
        <f>IF($BC$3="４週",SUM(U31:AV31),IF($BC$3="暦月",SUM(U31:AY31),""))</f>
        <v>0</v>
      </c>
      <c r="BA31" s="282"/>
      <c r="BB31" s="283">
        <f>IF($BC$3="４週",AZ31/4,IF($BC$3="暦月",(AZ31/($BC$8/7)),""))</f>
        <v>0</v>
      </c>
      <c r="BC31" s="282"/>
      <c r="BD31" s="278"/>
      <c r="BE31" s="279"/>
      <c r="BF31" s="279"/>
      <c r="BG31" s="279"/>
      <c r="BH31" s="280"/>
    </row>
    <row r="32" spans="2:60" ht="20.25" customHeight="1" x14ac:dyDescent="0.4">
      <c r="B32" s="127"/>
      <c r="C32" s="321"/>
      <c r="D32" s="322"/>
      <c r="E32" s="323"/>
      <c r="F32" s="235"/>
      <c r="G32" s="231">
        <f>C30</f>
        <v>0</v>
      </c>
      <c r="H32" s="324"/>
      <c r="I32" s="325"/>
      <c r="J32" s="326"/>
      <c r="K32" s="326"/>
      <c r="L32" s="327"/>
      <c r="M32" s="328"/>
      <c r="N32" s="329"/>
      <c r="O32" s="330"/>
      <c r="P32" s="25" t="s">
        <v>73</v>
      </c>
      <c r="Q32" s="29"/>
      <c r="R32" s="29"/>
      <c r="S32" s="17"/>
      <c r="T32" s="54"/>
      <c r="U32" s="200" t="str">
        <f>IF(U30="","",VLOOKUP(U30,'シフト記号表（勤務時間帯）'!$D$6:$Z$47,23,FALSE))</f>
        <v/>
      </c>
      <c r="V32" s="201" t="str">
        <f>IF(V30="","",VLOOKUP(V30,'シフト記号表（勤務時間帯）'!$D$6:$Z$47,23,FALSE))</f>
        <v/>
      </c>
      <c r="W32" s="201" t="str">
        <f>IF(W30="","",VLOOKUP(W30,'シフト記号表（勤務時間帯）'!$D$6:$Z$47,23,FALSE))</f>
        <v/>
      </c>
      <c r="X32" s="201" t="str">
        <f>IF(X30="","",VLOOKUP(X30,'シフト記号表（勤務時間帯）'!$D$6:$Z$47,23,FALSE))</f>
        <v/>
      </c>
      <c r="Y32" s="201" t="str">
        <f>IF(Y30="","",VLOOKUP(Y30,'シフト記号表（勤務時間帯）'!$D$6:$Z$47,23,FALSE))</f>
        <v/>
      </c>
      <c r="Z32" s="201" t="str">
        <f>IF(Z30="","",VLOOKUP(Z30,'シフト記号表（勤務時間帯）'!$D$6:$Z$47,23,FALSE))</f>
        <v/>
      </c>
      <c r="AA32" s="202" t="str">
        <f>IF(AA30="","",VLOOKUP(AA30,'シフト記号表（勤務時間帯）'!$D$6:$Z$47,23,FALSE))</f>
        <v/>
      </c>
      <c r="AB32" s="200" t="str">
        <f>IF(AB30="","",VLOOKUP(AB30,'シフト記号表（勤務時間帯）'!$D$6:$Z$47,23,FALSE))</f>
        <v/>
      </c>
      <c r="AC32" s="201" t="str">
        <f>IF(AC30="","",VLOOKUP(AC30,'シフト記号表（勤務時間帯）'!$D$6:$Z$47,23,FALSE))</f>
        <v/>
      </c>
      <c r="AD32" s="201" t="str">
        <f>IF(AD30="","",VLOOKUP(AD30,'シフト記号表（勤務時間帯）'!$D$6:$Z$47,23,FALSE))</f>
        <v/>
      </c>
      <c r="AE32" s="201" t="str">
        <f>IF(AE30="","",VLOOKUP(AE30,'シフト記号表（勤務時間帯）'!$D$6:$Z$47,23,FALSE))</f>
        <v/>
      </c>
      <c r="AF32" s="201" t="str">
        <f>IF(AF30="","",VLOOKUP(AF30,'シフト記号表（勤務時間帯）'!$D$6:$Z$47,23,FALSE))</f>
        <v/>
      </c>
      <c r="AG32" s="201" t="str">
        <f>IF(AG30="","",VLOOKUP(AG30,'シフト記号表（勤務時間帯）'!$D$6:$Z$47,23,FALSE))</f>
        <v/>
      </c>
      <c r="AH32" s="202" t="str">
        <f>IF(AH30="","",VLOOKUP(AH30,'シフト記号表（勤務時間帯）'!$D$6:$Z$47,23,FALSE))</f>
        <v/>
      </c>
      <c r="AI32" s="200" t="str">
        <f>IF(AI30="","",VLOOKUP(AI30,'シフト記号表（勤務時間帯）'!$D$6:$Z$47,23,FALSE))</f>
        <v/>
      </c>
      <c r="AJ32" s="201" t="str">
        <f>IF(AJ30="","",VLOOKUP(AJ30,'シフト記号表（勤務時間帯）'!$D$6:$Z$47,23,FALSE))</f>
        <v/>
      </c>
      <c r="AK32" s="201" t="str">
        <f>IF(AK30="","",VLOOKUP(AK30,'シフト記号表（勤務時間帯）'!$D$6:$Z$47,23,FALSE))</f>
        <v/>
      </c>
      <c r="AL32" s="201" t="str">
        <f>IF(AL30="","",VLOOKUP(AL30,'シフト記号表（勤務時間帯）'!$D$6:$Z$47,23,FALSE))</f>
        <v/>
      </c>
      <c r="AM32" s="201" t="str">
        <f>IF(AM30="","",VLOOKUP(AM30,'シフト記号表（勤務時間帯）'!$D$6:$Z$47,23,FALSE))</f>
        <v/>
      </c>
      <c r="AN32" s="201" t="str">
        <f>IF(AN30="","",VLOOKUP(AN30,'シフト記号表（勤務時間帯）'!$D$6:$Z$47,23,FALSE))</f>
        <v/>
      </c>
      <c r="AO32" s="202" t="str">
        <f>IF(AO30="","",VLOOKUP(AO30,'シフト記号表（勤務時間帯）'!$D$6:$Z$47,23,FALSE))</f>
        <v/>
      </c>
      <c r="AP32" s="200" t="str">
        <f>IF(AP30="","",VLOOKUP(AP30,'シフト記号表（勤務時間帯）'!$D$6:$Z$47,23,FALSE))</f>
        <v/>
      </c>
      <c r="AQ32" s="201" t="str">
        <f>IF(AQ30="","",VLOOKUP(AQ30,'シフト記号表（勤務時間帯）'!$D$6:$Z$47,23,FALSE))</f>
        <v/>
      </c>
      <c r="AR32" s="201" t="str">
        <f>IF(AR30="","",VLOOKUP(AR30,'シフト記号表（勤務時間帯）'!$D$6:$Z$47,23,FALSE))</f>
        <v/>
      </c>
      <c r="AS32" s="201" t="str">
        <f>IF(AS30="","",VLOOKUP(AS30,'シフト記号表（勤務時間帯）'!$D$6:$Z$47,23,FALSE))</f>
        <v/>
      </c>
      <c r="AT32" s="201" t="str">
        <f>IF(AT30="","",VLOOKUP(AT30,'シフト記号表（勤務時間帯）'!$D$6:$Z$47,23,FALSE))</f>
        <v/>
      </c>
      <c r="AU32" s="201" t="str">
        <f>IF(AU30="","",VLOOKUP(AU30,'シフト記号表（勤務時間帯）'!$D$6:$Z$47,23,FALSE))</f>
        <v/>
      </c>
      <c r="AV32" s="202" t="str">
        <f>IF(AV30="","",VLOOKUP(AV30,'シフト記号表（勤務時間帯）'!$D$6:$Z$47,23,FALSE))</f>
        <v/>
      </c>
      <c r="AW32" s="200" t="str">
        <f>IF(AW30="","",VLOOKUP(AW30,'シフト記号表（勤務時間帯）'!$D$6:$Z$47,23,FALSE))</f>
        <v/>
      </c>
      <c r="AX32" s="201" t="str">
        <f>IF(AX30="","",VLOOKUP(AX30,'シフト記号表（勤務時間帯）'!$D$6:$Z$47,23,FALSE))</f>
        <v/>
      </c>
      <c r="AY32" s="201" t="str">
        <f>IF(AY30="","",VLOOKUP(AY30,'シフト記号表（勤務時間帯）'!$D$6:$Z$47,23,FALSE))</f>
        <v/>
      </c>
      <c r="AZ32" s="284">
        <f>IF($BC$3="４週",SUM(U32:AV32),IF($BC$3="暦月",SUM(U32:AY32),""))</f>
        <v>0</v>
      </c>
      <c r="BA32" s="285"/>
      <c r="BB32" s="286">
        <f>IF($BC$3="４週",AZ32/4,IF($BC$3="暦月",(AZ32/($BC$8/7)),""))</f>
        <v>0</v>
      </c>
      <c r="BC32" s="285"/>
      <c r="BD32" s="287"/>
      <c r="BE32" s="288"/>
      <c r="BF32" s="288"/>
      <c r="BG32" s="288"/>
      <c r="BH32" s="289"/>
    </row>
    <row r="33" spans="2:60" ht="20.25" customHeight="1" x14ac:dyDescent="0.4">
      <c r="B33" s="129"/>
      <c r="C33" s="290"/>
      <c r="D33" s="291"/>
      <c r="E33" s="292"/>
      <c r="F33" s="234"/>
      <c r="G33" s="230"/>
      <c r="H33" s="299"/>
      <c r="I33" s="302"/>
      <c r="J33" s="303"/>
      <c r="K33" s="303"/>
      <c r="L33" s="304"/>
      <c r="M33" s="311"/>
      <c r="N33" s="312"/>
      <c r="O33" s="313"/>
      <c r="P33" s="21" t="s">
        <v>18</v>
      </c>
      <c r="Q33" s="27"/>
      <c r="R33" s="27"/>
      <c r="S33" s="15"/>
      <c r="T33" s="55"/>
      <c r="U33" s="203"/>
      <c r="V33" s="204"/>
      <c r="W33" s="204"/>
      <c r="X33" s="204"/>
      <c r="Y33" s="204"/>
      <c r="Z33" s="204"/>
      <c r="AA33" s="205"/>
      <c r="AB33" s="203"/>
      <c r="AC33" s="204"/>
      <c r="AD33" s="204"/>
      <c r="AE33" s="204"/>
      <c r="AF33" s="204"/>
      <c r="AG33" s="204"/>
      <c r="AH33" s="205"/>
      <c r="AI33" s="203"/>
      <c r="AJ33" s="204"/>
      <c r="AK33" s="204"/>
      <c r="AL33" s="204"/>
      <c r="AM33" s="204"/>
      <c r="AN33" s="204"/>
      <c r="AO33" s="205"/>
      <c r="AP33" s="203"/>
      <c r="AQ33" s="204"/>
      <c r="AR33" s="204"/>
      <c r="AS33" s="204"/>
      <c r="AT33" s="204"/>
      <c r="AU33" s="204"/>
      <c r="AV33" s="205"/>
      <c r="AW33" s="203"/>
      <c r="AX33" s="204"/>
      <c r="AY33" s="204"/>
      <c r="AZ33" s="320"/>
      <c r="BA33" s="274"/>
      <c r="BB33" s="273"/>
      <c r="BC33" s="274"/>
      <c r="BD33" s="275"/>
      <c r="BE33" s="276"/>
      <c r="BF33" s="276"/>
      <c r="BG33" s="276"/>
      <c r="BH33" s="277"/>
    </row>
    <row r="34" spans="2:60" ht="20.25" customHeight="1" x14ac:dyDescent="0.4">
      <c r="B34" s="125">
        <f>B31+1</f>
        <v>5</v>
      </c>
      <c r="C34" s="293"/>
      <c r="D34" s="294"/>
      <c r="E34" s="295"/>
      <c r="F34" s="234">
        <f>C33</f>
        <v>0</v>
      </c>
      <c r="G34" s="230"/>
      <c r="H34" s="300"/>
      <c r="I34" s="305"/>
      <c r="J34" s="306"/>
      <c r="K34" s="306"/>
      <c r="L34" s="307"/>
      <c r="M34" s="314"/>
      <c r="N34" s="315"/>
      <c r="O34" s="316"/>
      <c r="P34" s="23" t="s">
        <v>72</v>
      </c>
      <c r="Q34" s="24"/>
      <c r="R34" s="24"/>
      <c r="S34" s="19"/>
      <c r="T34" s="53"/>
      <c r="U34" s="197" t="str">
        <f>IF(U33="","",VLOOKUP(U33,'シフト記号表（勤務時間帯）'!$D$6:$X$47,21,FALSE))</f>
        <v/>
      </c>
      <c r="V34" s="198" t="str">
        <f>IF(V33="","",VLOOKUP(V33,'シフト記号表（勤務時間帯）'!$D$6:$X$47,21,FALSE))</f>
        <v/>
      </c>
      <c r="W34" s="198" t="str">
        <f>IF(W33="","",VLOOKUP(W33,'シフト記号表（勤務時間帯）'!$D$6:$X$47,21,FALSE))</f>
        <v/>
      </c>
      <c r="X34" s="198" t="str">
        <f>IF(X33="","",VLOOKUP(X33,'シフト記号表（勤務時間帯）'!$D$6:$X$47,21,FALSE))</f>
        <v/>
      </c>
      <c r="Y34" s="198" t="str">
        <f>IF(Y33="","",VLOOKUP(Y33,'シフト記号表（勤務時間帯）'!$D$6:$X$47,21,FALSE))</f>
        <v/>
      </c>
      <c r="Z34" s="198" t="str">
        <f>IF(Z33="","",VLOOKUP(Z33,'シフト記号表（勤務時間帯）'!$D$6:$X$47,21,FALSE))</f>
        <v/>
      </c>
      <c r="AA34" s="199" t="str">
        <f>IF(AA33="","",VLOOKUP(AA33,'シフト記号表（勤務時間帯）'!$D$6:$X$47,21,FALSE))</f>
        <v/>
      </c>
      <c r="AB34" s="197" t="str">
        <f>IF(AB33="","",VLOOKUP(AB33,'シフト記号表（勤務時間帯）'!$D$6:$X$47,21,FALSE))</f>
        <v/>
      </c>
      <c r="AC34" s="198" t="str">
        <f>IF(AC33="","",VLOOKUP(AC33,'シフト記号表（勤務時間帯）'!$D$6:$X$47,21,FALSE))</f>
        <v/>
      </c>
      <c r="AD34" s="198" t="str">
        <f>IF(AD33="","",VLOOKUP(AD33,'シフト記号表（勤務時間帯）'!$D$6:$X$47,21,FALSE))</f>
        <v/>
      </c>
      <c r="AE34" s="198" t="str">
        <f>IF(AE33="","",VLOOKUP(AE33,'シフト記号表（勤務時間帯）'!$D$6:$X$47,21,FALSE))</f>
        <v/>
      </c>
      <c r="AF34" s="198" t="str">
        <f>IF(AF33="","",VLOOKUP(AF33,'シフト記号表（勤務時間帯）'!$D$6:$X$47,21,FALSE))</f>
        <v/>
      </c>
      <c r="AG34" s="198" t="str">
        <f>IF(AG33="","",VLOOKUP(AG33,'シフト記号表（勤務時間帯）'!$D$6:$X$47,21,FALSE))</f>
        <v/>
      </c>
      <c r="AH34" s="199" t="str">
        <f>IF(AH33="","",VLOOKUP(AH33,'シフト記号表（勤務時間帯）'!$D$6:$X$47,21,FALSE))</f>
        <v/>
      </c>
      <c r="AI34" s="197" t="str">
        <f>IF(AI33="","",VLOOKUP(AI33,'シフト記号表（勤務時間帯）'!$D$6:$X$47,21,FALSE))</f>
        <v/>
      </c>
      <c r="AJ34" s="198" t="str">
        <f>IF(AJ33="","",VLOOKUP(AJ33,'シフト記号表（勤務時間帯）'!$D$6:$X$47,21,FALSE))</f>
        <v/>
      </c>
      <c r="AK34" s="198" t="str">
        <f>IF(AK33="","",VLOOKUP(AK33,'シフト記号表（勤務時間帯）'!$D$6:$X$47,21,FALSE))</f>
        <v/>
      </c>
      <c r="AL34" s="198" t="str">
        <f>IF(AL33="","",VLOOKUP(AL33,'シフト記号表（勤務時間帯）'!$D$6:$X$47,21,FALSE))</f>
        <v/>
      </c>
      <c r="AM34" s="198" t="str">
        <f>IF(AM33="","",VLOOKUP(AM33,'シフト記号表（勤務時間帯）'!$D$6:$X$47,21,FALSE))</f>
        <v/>
      </c>
      <c r="AN34" s="198" t="str">
        <f>IF(AN33="","",VLOOKUP(AN33,'シフト記号表（勤務時間帯）'!$D$6:$X$47,21,FALSE))</f>
        <v/>
      </c>
      <c r="AO34" s="199" t="str">
        <f>IF(AO33="","",VLOOKUP(AO33,'シフト記号表（勤務時間帯）'!$D$6:$X$47,21,FALSE))</f>
        <v/>
      </c>
      <c r="AP34" s="197" t="str">
        <f>IF(AP33="","",VLOOKUP(AP33,'シフト記号表（勤務時間帯）'!$D$6:$X$47,21,FALSE))</f>
        <v/>
      </c>
      <c r="AQ34" s="198" t="str">
        <f>IF(AQ33="","",VLOOKUP(AQ33,'シフト記号表（勤務時間帯）'!$D$6:$X$47,21,FALSE))</f>
        <v/>
      </c>
      <c r="AR34" s="198" t="str">
        <f>IF(AR33="","",VLOOKUP(AR33,'シフト記号表（勤務時間帯）'!$D$6:$X$47,21,FALSE))</f>
        <v/>
      </c>
      <c r="AS34" s="198" t="str">
        <f>IF(AS33="","",VLOOKUP(AS33,'シフト記号表（勤務時間帯）'!$D$6:$X$47,21,FALSE))</f>
        <v/>
      </c>
      <c r="AT34" s="198" t="str">
        <f>IF(AT33="","",VLOOKUP(AT33,'シフト記号表（勤務時間帯）'!$D$6:$X$47,21,FALSE))</f>
        <v/>
      </c>
      <c r="AU34" s="198" t="str">
        <f>IF(AU33="","",VLOOKUP(AU33,'シフト記号表（勤務時間帯）'!$D$6:$X$47,21,FALSE))</f>
        <v/>
      </c>
      <c r="AV34" s="199" t="str">
        <f>IF(AV33="","",VLOOKUP(AV33,'シフト記号表（勤務時間帯）'!$D$6:$X$47,21,FALSE))</f>
        <v/>
      </c>
      <c r="AW34" s="197" t="str">
        <f>IF(AW33="","",VLOOKUP(AW33,'シフト記号表（勤務時間帯）'!$D$6:$X$47,21,FALSE))</f>
        <v/>
      </c>
      <c r="AX34" s="198" t="str">
        <f>IF(AX33="","",VLOOKUP(AX33,'シフト記号表（勤務時間帯）'!$D$6:$X$47,21,FALSE))</f>
        <v/>
      </c>
      <c r="AY34" s="198" t="str">
        <f>IF(AY33="","",VLOOKUP(AY33,'シフト記号表（勤務時間帯）'!$D$6:$X$47,21,FALSE))</f>
        <v/>
      </c>
      <c r="AZ34" s="281">
        <f>IF($BC$3="４週",SUM(U34:AV34),IF($BC$3="暦月",SUM(U34:AY34),""))</f>
        <v>0</v>
      </c>
      <c r="BA34" s="282"/>
      <c r="BB34" s="283">
        <f>IF($BC$3="４週",AZ34/4,IF($BC$3="暦月",(AZ34/($BC$8/7)),""))</f>
        <v>0</v>
      </c>
      <c r="BC34" s="282"/>
      <c r="BD34" s="278"/>
      <c r="BE34" s="279"/>
      <c r="BF34" s="279"/>
      <c r="BG34" s="279"/>
      <c r="BH34" s="280"/>
    </row>
    <row r="35" spans="2:60" ht="20.25" customHeight="1" x14ac:dyDescent="0.4">
      <c r="B35" s="127"/>
      <c r="C35" s="321"/>
      <c r="D35" s="322"/>
      <c r="E35" s="323"/>
      <c r="F35" s="235"/>
      <c r="G35" s="231">
        <f>C33</f>
        <v>0</v>
      </c>
      <c r="H35" s="324"/>
      <c r="I35" s="325"/>
      <c r="J35" s="326"/>
      <c r="K35" s="326"/>
      <c r="L35" s="327"/>
      <c r="M35" s="328"/>
      <c r="N35" s="329"/>
      <c r="O35" s="330"/>
      <c r="P35" s="25" t="s">
        <v>73</v>
      </c>
      <c r="Q35" s="26"/>
      <c r="R35" s="26"/>
      <c r="S35" s="18"/>
      <c r="T35" s="57"/>
      <c r="U35" s="200" t="str">
        <f>IF(U33="","",VLOOKUP(U33,'シフト記号表（勤務時間帯）'!$D$6:$Z$47,23,FALSE))</f>
        <v/>
      </c>
      <c r="V35" s="201" t="str">
        <f>IF(V33="","",VLOOKUP(V33,'シフト記号表（勤務時間帯）'!$D$6:$Z$47,23,FALSE))</f>
        <v/>
      </c>
      <c r="W35" s="201" t="str">
        <f>IF(W33="","",VLOOKUP(W33,'シフト記号表（勤務時間帯）'!$D$6:$Z$47,23,FALSE))</f>
        <v/>
      </c>
      <c r="X35" s="201" t="str">
        <f>IF(X33="","",VLOOKUP(X33,'シフト記号表（勤務時間帯）'!$D$6:$Z$47,23,FALSE))</f>
        <v/>
      </c>
      <c r="Y35" s="201" t="str">
        <f>IF(Y33="","",VLOOKUP(Y33,'シフト記号表（勤務時間帯）'!$D$6:$Z$47,23,FALSE))</f>
        <v/>
      </c>
      <c r="Z35" s="201" t="str">
        <f>IF(Z33="","",VLOOKUP(Z33,'シフト記号表（勤務時間帯）'!$D$6:$Z$47,23,FALSE))</f>
        <v/>
      </c>
      <c r="AA35" s="202" t="str">
        <f>IF(AA33="","",VLOOKUP(AA33,'シフト記号表（勤務時間帯）'!$D$6:$Z$47,23,FALSE))</f>
        <v/>
      </c>
      <c r="AB35" s="200" t="str">
        <f>IF(AB33="","",VLOOKUP(AB33,'シフト記号表（勤務時間帯）'!$D$6:$Z$47,23,FALSE))</f>
        <v/>
      </c>
      <c r="AC35" s="201" t="str">
        <f>IF(AC33="","",VLOOKUP(AC33,'シフト記号表（勤務時間帯）'!$D$6:$Z$47,23,FALSE))</f>
        <v/>
      </c>
      <c r="AD35" s="201" t="str">
        <f>IF(AD33="","",VLOOKUP(AD33,'シフト記号表（勤務時間帯）'!$D$6:$Z$47,23,FALSE))</f>
        <v/>
      </c>
      <c r="AE35" s="201" t="str">
        <f>IF(AE33="","",VLOOKUP(AE33,'シフト記号表（勤務時間帯）'!$D$6:$Z$47,23,FALSE))</f>
        <v/>
      </c>
      <c r="AF35" s="201" t="str">
        <f>IF(AF33="","",VLOOKUP(AF33,'シフト記号表（勤務時間帯）'!$D$6:$Z$47,23,FALSE))</f>
        <v/>
      </c>
      <c r="AG35" s="201" t="str">
        <f>IF(AG33="","",VLOOKUP(AG33,'シフト記号表（勤務時間帯）'!$D$6:$Z$47,23,FALSE))</f>
        <v/>
      </c>
      <c r="AH35" s="202" t="str">
        <f>IF(AH33="","",VLOOKUP(AH33,'シフト記号表（勤務時間帯）'!$D$6:$Z$47,23,FALSE))</f>
        <v/>
      </c>
      <c r="AI35" s="200" t="str">
        <f>IF(AI33="","",VLOOKUP(AI33,'シフト記号表（勤務時間帯）'!$D$6:$Z$47,23,FALSE))</f>
        <v/>
      </c>
      <c r="AJ35" s="201" t="str">
        <f>IF(AJ33="","",VLOOKUP(AJ33,'シフト記号表（勤務時間帯）'!$D$6:$Z$47,23,FALSE))</f>
        <v/>
      </c>
      <c r="AK35" s="201" t="str">
        <f>IF(AK33="","",VLOOKUP(AK33,'シフト記号表（勤務時間帯）'!$D$6:$Z$47,23,FALSE))</f>
        <v/>
      </c>
      <c r="AL35" s="201" t="str">
        <f>IF(AL33="","",VLOOKUP(AL33,'シフト記号表（勤務時間帯）'!$D$6:$Z$47,23,FALSE))</f>
        <v/>
      </c>
      <c r="AM35" s="201" t="str">
        <f>IF(AM33="","",VLOOKUP(AM33,'シフト記号表（勤務時間帯）'!$D$6:$Z$47,23,FALSE))</f>
        <v/>
      </c>
      <c r="AN35" s="201" t="str">
        <f>IF(AN33="","",VLOOKUP(AN33,'シフト記号表（勤務時間帯）'!$D$6:$Z$47,23,FALSE))</f>
        <v/>
      </c>
      <c r="AO35" s="202" t="str">
        <f>IF(AO33="","",VLOOKUP(AO33,'シフト記号表（勤務時間帯）'!$D$6:$Z$47,23,FALSE))</f>
        <v/>
      </c>
      <c r="AP35" s="200" t="str">
        <f>IF(AP33="","",VLOOKUP(AP33,'シフト記号表（勤務時間帯）'!$D$6:$Z$47,23,FALSE))</f>
        <v/>
      </c>
      <c r="AQ35" s="201" t="str">
        <f>IF(AQ33="","",VLOOKUP(AQ33,'シフト記号表（勤務時間帯）'!$D$6:$Z$47,23,FALSE))</f>
        <v/>
      </c>
      <c r="AR35" s="201" t="str">
        <f>IF(AR33="","",VLOOKUP(AR33,'シフト記号表（勤務時間帯）'!$D$6:$Z$47,23,FALSE))</f>
        <v/>
      </c>
      <c r="AS35" s="201" t="str">
        <f>IF(AS33="","",VLOOKUP(AS33,'シフト記号表（勤務時間帯）'!$D$6:$Z$47,23,FALSE))</f>
        <v/>
      </c>
      <c r="AT35" s="201" t="str">
        <f>IF(AT33="","",VLOOKUP(AT33,'シフト記号表（勤務時間帯）'!$D$6:$Z$47,23,FALSE))</f>
        <v/>
      </c>
      <c r="AU35" s="201" t="str">
        <f>IF(AU33="","",VLOOKUP(AU33,'シフト記号表（勤務時間帯）'!$D$6:$Z$47,23,FALSE))</f>
        <v/>
      </c>
      <c r="AV35" s="202" t="str">
        <f>IF(AV33="","",VLOOKUP(AV33,'シフト記号表（勤務時間帯）'!$D$6:$Z$47,23,FALSE))</f>
        <v/>
      </c>
      <c r="AW35" s="200" t="str">
        <f>IF(AW33="","",VLOOKUP(AW33,'シフト記号表（勤務時間帯）'!$D$6:$Z$47,23,FALSE))</f>
        <v/>
      </c>
      <c r="AX35" s="201" t="str">
        <f>IF(AX33="","",VLOOKUP(AX33,'シフト記号表（勤務時間帯）'!$D$6:$Z$47,23,FALSE))</f>
        <v/>
      </c>
      <c r="AY35" s="201" t="str">
        <f>IF(AY33="","",VLOOKUP(AY33,'シフト記号表（勤務時間帯）'!$D$6:$Z$47,23,FALSE))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c r="D36" s="291"/>
      <c r="E36" s="292"/>
      <c r="F36" s="234"/>
      <c r="G36" s="230"/>
      <c r="H36" s="299"/>
      <c r="I36" s="302"/>
      <c r="J36" s="303"/>
      <c r="K36" s="303"/>
      <c r="L36" s="304"/>
      <c r="M36" s="311"/>
      <c r="N36" s="312"/>
      <c r="O36" s="313"/>
      <c r="P36" s="21" t="s">
        <v>18</v>
      </c>
      <c r="Q36" s="28"/>
      <c r="R36" s="28"/>
      <c r="S36" s="16"/>
      <c r="T36" s="58"/>
      <c r="U36" s="203"/>
      <c r="V36" s="204"/>
      <c r="W36" s="204"/>
      <c r="X36" s="204"/>
      <c r="Y36" s="204"/>
      <c r="Z36" s="204"/>
      <c r="AA36" s="205"/>
      <c r="AB36" s="203"/>
      <c r="AC36" s="204"/>
      <c r="AD36" s="204"/>
      <c r="AE36" s="204"/>
      <c r="AF36" s="204"/>
      <c r="AG36" s="204"/>
      <c r="AH36" s="205"/>
      <c r="AI36" s="203"/>
      <c r="AJ36" s="204"/>
      <c r="AK36" s="204"/>
      <c r="AL36" s="204"/>
      <c r="AM36" s="204"/>
      <c r="AN36" s="204"/>
      <c r="AO36" s="205"/>
      <c r="AP36" s="203"/>
      <c r="AQ36" s="204"/>
      <c r="AR36" s="204"/>
      <c r="AS36" s="204"/>
      <c r="AT36" s="204"/>
      <c r="AU36" s="204"/>
      <c r="AV36" s="205"/>
      <c r="AW36" s="203"/>
      <c r="AX36" s="204"/>
      <c r="AY36" s="204"/>
      <c r="AZ36" s="320"/>
      <c r="BA36" s="274"/>
      <c r="BB36" s="273"/>
      <c r="BC36" s="274"/>
      <c r="BD36" s="275"/>
      <c r="BE36" s="276"/>
      <c r="BF36" s="276"/>
      <c r="BG36" s="276"/>
      <c r="BH36" s="277"/>
    </row>
    <row r="37" spans="2:60" ht="20.25" customHeight="1" x14ac:dyDescent="0.4">
      <c r="B37" s="125">
        <f>B34+1</f>
        <v>6</v>
      </c>
      <c r="C37" s="293"/>
      <c r="D37" s="294"/>
      <c r="E37" s="295"/>
      <c r="F37" s="234">
        <f>C36</f>
        <v>0</v>
      </c>
      <c r="G37" s="230"/>
      <c r="H37" s="300"/>
      <c r="I37" s="305"/>
      <c r="J37" s="306"/>
      <c r="K37" s="306"/>
      <c r="L37" s="307"/>
      <c r="M37" s="314"/>
      <c r="N37" s="315"/>
      <c r="O37" s="316"/>
      <c r="P37" s="23" t="s">
        <v>72</v>
      </c>
      <c r="Q37" s="24"/>
      <c r="R37" s="24"/>
      <c r="S37" s="19"/>
      <c r="T37" s="53"/>
      <c r="U37" s="197" t="str">
        <f>IF(U36="","",VLOOKUP(U36,'シフト記号表（勤務時間帯）'!$D$6:$X$47,21,FALSE))</f>
        <v/>
      </c>
      <c r="V37" s="198" t="str">
        <f>IF(V36="","",VLOOKUP(V36,'シフト記号表（勤務時間帯）'!$D$6:$X$47,21,FALSE))</f>
        <v/>
      </c>
      <c r="W37" s="198" t="str">
        <f>IF(W36="","",VLOOKUP(W36,'シフト記号表（勤務時間帯）'!$D$6:$X$47,21,FALSE))</f>
        <v/>
      </c>
      <c r="X37" s="198" t="str">
        <f>IF(X36="","",VLOOKUP(X36,'シフト記号表（勤務時間帯）'!$D$6:$X$47,21,FALSE))</f>
        <v/>
      </c>
      <c r="Y37" s="198" t="str">
        <f>IF(Y36="","",VLOOKUP(Y36,'シフト記号表（勤務時間帯）'!$D$6:$X$47,21,FALSE))</f>
        <v/>
      </c>
      <c r="Z37" s="198" t="str">
        <f>IF(Z36="","",VLOOKUP(Z36,'シフト記号表（勤務時間帯）'!$D$6:$X$47,21,FALSE))</f>
        <v/>
      </c>
      <c r="AA37" s="199" t="str">
        <f>IF(AA36="","",VLOOKUP(AA36,'シフト記号表（勤務時間帯）'!$D$6:$X$47,21,FALSE))</f>
        <v/>
      </c>
      <c r="AB37" s="197" t="str">
        <f>IF(AB36="","",VLOOKUP(AB36,'シフト記号表（勤務時間帯）'!$D$6:$X$47,21,FALSE))</f>
        <v/>
      </c>
      <c r="AC37" s="198" t="str">
        <f>IF(AC36="","",VLOOKUP(AC36,'シフト記号表（勤務時間帯）'!$D$6:$X$47,21,FALSE))</f>
        <v/>
      </c>
      <c r="AD37" s="198" t="str">
        <f>IF(AD36="","",VLOOKUP(AD36,'シフト記号表（勤務時間帯）'!$D$6:$X$47,21,FALSE))</f>
        <v/>
      </c>
      <c r="AE37" s="198" t="str">
        <f>IF(AE36="","",VLOOKUP(AE36,'シフト記号表（勤務時間帯）'!$D$6:$X$47,21,FALSE))</f>
        <v/>
      </c>
      <c r="AF37" s="198" t="str">
        <f>IF(AF36="","",VLOOKUP(AF36,'シフト記号表（勤務時間帯）'!$D$6:$X$47,21,FALSE))</f>
        <v/>
      </c>
      <c r="AG37" s="198" t="str">
        <f>IF(AG36="","",VLOOKUP(AG36,'シフト記号表（勤務時間帯）'!$D$6:$X$47,21,FALSE))</f>
        <v/>
      </c>
      <c r="AH37" s="199" t="str">
        <f>IF(AH36="","",VLOOKUP(AH36,'シフト記号表（勤務時間帯）'!$D$6:$X$47,21,FALSE))</f>
        <v/>
      </c>
      <c r="AI37" s="197" t="str">
        <f>IF(AI36="","",VLOOKUP(AI36,'シフト記号表（勤務時間帯）'!$D$6:$X$47,21,FALSE))</f>
        <v/>
      </c>
      <c r="AJ37" s="198" t="str">
        <f>IF(AJ36="","",VLOOKUP(AJ36,'シフト記号表（勤務時間帯）'!$D$6:$X$47,21,FALSE))</f>
        <v/>
      </c>
      <c r="AK37" s="198" t="str">
        <f>IF(AK36="","",VLOOKUP(AK36,'シフト記号表（勤務時間帯）'!$D$6:$X$47,21,FALSE))</f>
        <v/>
      </c>
      <c r="AL37" s="198" t="str">
        <f>IF(AL36="","",VLOOKUP(AL36,'シフト記号表（勤務時間帯）'!$D$6:$X$47,21,FALSE))</f>
        <v/>
      </c>
      <c r="AM37" s="198" t="str">
        <f>IF(AM36="","",VLOOKUP(AM36,'シフト記号表（勤務時間帯）'!$D$6:$X$47,21,FALSE))</f>
        <v/>
      </c>
      <c r="AN37" s="198" t="str">
        <f>IF(AN36="","",VLOOKUP(AN36,'シフト記号表（勤務時間帯）'!$D$6:$X$47,21,FALSE))</f>
        <v/>
      </c>
      <c r="AO37" s="199" t="str">
        <f>IF(AO36="","",VLOOKUP(AO36,'シフト記号表（勤務時間帯）'!$D$6:$X$47,21,FALSE))</f>
        <v/>
      </c>
      <c r="AP37" s="197" t="str">
        <f>IF(AP36="","",VLOOKUP(AP36,'シフト記号表（勤務時間帯）'!$D$6:$X$47,21,FALSE))</f>
        <v/>
      </c>
      <c r="AQ37" s="198" t="str">
        <f>IF(AQ36="","",VLOOKUP(AQ36,'シフト記号表（勤務時間帯）'!$D$6:$X$47,21,FALSE))</f>
        <v/>
      </c>
      <c r="AR37" s="198" t="str">
        <f>IF(AR36="","",VLOOKUP(AR36,'シフト記号表（勤務時間帯）'!$D$6:$X$47,21,FALSE))</f>
        <v/>
      </c>
      <c r="AS37" s="198" t="str">
        <f>IF(AS36="","",VLOOKUP(AS36,'シフト記号表（勤務時間帯）'!$D$6:$X$47,21,FALSE))</f>
        <v/>
      </c>
      <c r="AT37" s="198" t="str">
        <f>IF(AT36="","",VLOOKUP(AT36,'シフト記号表（勤務時間帯）'!$D$6:$X$47,21,FALSE))</f>
        <v/>
      </c>
      <c r="AU37" s="198" t="str">
        <f>IF(AU36="","",VLOOKUP(AU36,'シフト記号表（勤務時間帯）'!$D$6:$X$47,21,FALSE))</f>
        <v/>
      </c>
      <c r="AV37" s="199" t="str">
        <f>IF(AV36="","",VLOOKUP(AV36,'シフト記号表（勤務時間帯）'!$D$6:$X$47,21,FALSE))</f>
        <v/>
      </c>
      <c r="AW37" s="197" t="str">
        <f>IF(AW36="","",VLOOKUP(AW36,'シフト記号表（勤務時間帯）'!$D$6:$X$47,21,FALSE))</f>
        <v/>
      </c>
      <c r="AX37" s="198" t="str">
        <f>IF(AX36="","",VLOOKUP(AX36,'シフト記号表（勤務時間帯）'!$D$6:$X$47,21,FALSE))</f>
        <v/>
      </c>
      <c r="AY37" s="198" t="str">
        <f>IF(AY36="","",VLOOKUP(AY36,'シフト記号表（勤務時間帯）'!$D$6:$X$47,21,FALSE))</f>
        <v/>
      </c>
      <c r="AZ37" s="281">
        <f>IF($BC$3="４週",SUM(U37:AV37),IF($BC$3="暦月",SUM(U37:AY37),""))</f>
        <v>0</v>
      </c>
      <c r="BA37" s="282"/>
      <c r="BB37" s="283">
        <f>IF($BC$3="４週",AZ37/4,IF($BC$3="暦月",(AZ37/($BC$8/7)),""))</f>
        <v>0</v>
      </c>
      <c r="BC37" s="282"/>
      <c r="BD37" s="278"/>
      <c r="BE37" s="279"/>
      <c r="BF37" s="279"/>
      <c r="BG37" s="279"/>
      <c r="BH37" s="280"/>
    </row>
    <row r="38" spans="2:60" ht="20.25" customHeight="1" x14ac:dyDescent="0.4">
      <c r="B38" s="127"/>
      <c r="C38" s="321"/>
      <c r="D38" s="322"/>
      <c r="E38" s="323"/>
      <c r="F38" s="235"/>
      <c r="G38" s="231">
        <f>C36</f>
        <v>0</v>
      </c>
      <c r="H38" s="324"/>
      <c r="I38" s="325"/>
      <c r="J38" s="326"/>
      <c r="K38" s="326"/>
      <c r="L38" s="327"/>
      <c r="M38" s="328"/>
      <c r="N38" s="329"/>
      <c r="O38" s="330"/>
      <c r="P38" s="25" t="s">
        <v>73</v>
      </c>
      <c r="Q38" s="29"/>
      <c r="R38" s="29"/>
      <c r="S38" s="17"/>
      <c r="T38" s="54"/>
      <c r="U38" s="200" t="str">
        <f>IF(U36="","",VLOOKUP(U36,'シフト記号表（勤務時間帯）'!$D$6:$Z$47,23,FALSE))</f>
        <v/>
      </c>
      <c r="V38" s="201" t="str">
        <f>IF(V36="","",VLOOKUP(V36,'シフト記号表（勤務時間帯）'!$D$6:$Z$47,23,FALSE))</f>
        <v/>
      </c>
      <c r="W38" s="201" t="str">
        <f>IF(W36="","",VLOOKUP(W36,'シフト記号表（勤務時間帯）'!$D$6:$Z$47,23,FALSE))</f>
        <v/>
      </c>
      <c r="X38" s="201" t="str">
        <f>IF(X36="","",VLOOKUP(X36,'シフト記号表（勤務時間帯）'!$D$6:$Z$47,23,FALSE))</f>
        <v/>
      </c>
      <c r="Y38" s="201" t="str">
        <f>IF(Y36="","",VLOOKUP(Y36,'シフト記号表（勤務時間帯）'!$D$6:$Z$47,23,FALSE))</f>
        <v/>
      </c>
      <c r="Z38" s="201" t="str">
        <f>IF(Z36="","",VLOOKUP(Z36,'シフト記号表（勤務時間帯）'!$D$6:$Z$47,23,FALSE))</f>
        <v/>
      </c>
      <c r="AA38" s="202" t="str">
        <f>IF(AA36="","",VLOOKUP(AA36,'シフト記号表（勤務時間帯）'!$D$6:$Z$47,23,FALSE))</f>
        <v/>
      </c>
      <c r="AB38" s="200" t="str">
        <f>IF(AB36="","",VLOOKUP(AB36,'シフト記号表（勤務時間帯）'!$D$6:$Z$47,23,FALSE))</f>
        <v/>
      </c>
      <c r="AC38" s="201" t="str">
        <f>IF(AC36="","",VLOOKUP(AC36,'シフト記号表（勤務時間帯）'!$D$6:$Z$47,23,FALSE))</f>
        <v/>
      </c>
      <c r="AD38" s="201" t="str">
        <f>IF(AD36="","",VLOOKUP(AD36,'シフト記号表（勤務時間帯）'!$D$6:$Z$47,23,FALSE))</f>
        <v/>
      </c>
      <c r="AE38" s="201" t="str">
        <f>IF(AE36="","",VLOOKUP(AE36,'シフト記号表（勤務時間帯）'!$D$6:$Z$47,23,FALSE))</f>
        <v/>
      </c>
      <c r="AF38" s="201" t="str">
        <f>IF(AF36="","",VLOOKUP(AF36,'シフト記号表（勤務時間帯）'!$D$6:$Z$47,23,FALSE))</f>
        <v/>
      </c>
      <c r="AG38" s="201" t="str">
        <f>IF(AG36="","",VLOOKUP(AG36,'シフト記号表（勤務時間帯）'!$D$6:$Z$47,23,FALSE))</f>
        <v/>
      </c>
      <c r="AH38" s="202" t="str">
        <f>IF(AH36="","",VLOOKUP(AH36,'シフト記号表（勤務時間帯）'!$D$6:$Z$47,23,FALSE))</f>
        <v/>
      </c>
      <c r="AI38" s="200" t="str">
        <f>IF(AI36="","",VLOOKUP(AI36,'シフト記号表（勤務時間帯）'!$D$6:$Z$47,23,FALSE))</f>
        <v/>
      </c>
      <c r="AJ38" s="201" t="str">
        <f>IF(AJ36="","",VLOOKUP(AJ36,'シフト記号表（勤務時間帯）'!$D$6:$Z$47,23,FALSE))</f>
        <v/>
      </c>
      <c r="AK38" s="201" t="str">
        <f>IF(AK36="","",VLOOKUP(AK36,'シフト記号表（勤務時間帯）'!$D$6:$Z$47,23,FALSE))</f>
        <v/>
      </c>
      <c r="AL38" s="201" t="str">
        <f>IF(AL36="","",VLOOKUP(AL36,'シフト記号表（勤務時間帯）'!$D$6:$Z$47,23,FALSE))</f>
        <v/>
      </c>
      <c r="AM38" s="201" t="str">
        <f>IF(AM36="","",VLOOKUP(AM36,'シフト記号表（勤務時間帯）'!$D$6:$Z$47,23,FALSE))</f>
        <v/>
      </c>
      <c r="AN38" s="201" t="str">
        <f>IF(AN36="","",VLOOKUP(AN36,'シフト記号表（勤務時間帯）'!$D$6:$Z$47,23,FALSE))</f>
        <v/>
      </c>
      <c r="AO38" s="202" t="str">
        <f>IF(AO36="","",VLOOKUP(AO36,'シフト記号表（勤務時間帯）'!$D$6:$Z$47,23,FALSE))</f>
        <v/>
      </c>
      <c r="AP38" s="200" t="str">
        <f>IF(AP36="","",VLOOKUP(AP36,'シフト記号表（勤務時間帯）'!$D$6:$Z$47,23,FALSE))</f>
        <v/>
      </c>
      <c r="AQ38" s="201" t="str">
        <f>IF(AQ36="","",VLOOKUP(AQ36,'シフト記号表（勤務時間帯）'!$D$6:$Z$47,23,FALSE))</f>
        <v/>
      </c>
      <c r="AR38" s="201" t="str">
        <f>IF(AR36="","",VLOOKUP(AR36,'シフト記号表（勤務時間帯）'!$D$6:$Z$47,23,FALSE))</f>
        <v/>
      </c>
      <c r="AS38" s="201" t="str">
        <f>IF(AS36="","",VLOOKUP(AS36,'シフト記号表（勤務時間帯）'!$D$6:$Z$47,23,FALSE))</f>
        <v/>
      </c>
      <c r="AT38" s="201" t="str">
        <f>IF(AT36="","",VLOOKUP(AT36,'シフト記号表（勤務時間帯）'!$D$6:$Z$47,23,FALSE))</f>
        <v/>
      </c>
      <c r="AU38" s="201" t="str">
        <f>IF(AU36="","",VLOOKUP(AU36,'シフト記号表（勤務時間帯）'!$D$6:$Z$47,23,FALSE))</f>
        <v/>
      </c>
      <c r="AV38" s="202" t="str">
        <f>IF(AV36="","",VLOOKUP(AV36,'シフト記号表（勤務時間帯）'!$D$6:$Z$47,23,FALSE))</f>
        <v/>
      </c>
      <c r="AW38" s="200" t="str">
        <f>IF(AW36="","",VLOOKUP(AW36,'シフト記号表（勤務時間帯）'!$D$6:$Z$47,23,FALSE))</f>
        <v/>
      </c>
      <c r="AX38" s="201" t="str">
        <f>IF(AX36="","",VLOOKUP(AX36,'シフト記号表（勤務時間帯）'!$D$6:$Z$47,23,FALSE))</f>
        <v/>
      </c>
      <c r="AY38" s="201" t="str">
        <f>IF(AY36="","",VLOOKUP(AY36,'シフト記号表（勤務時間帯）'!$D$6:$Z$47,23,FALSE))</f>
        <v/>
      </c>
      <c r="AZ38" s="284">
        <f>IF($BC$3="４週",SUM(U38:AV38),IF($BC$3="暦月",SUM(U38:AY38),""))</f>
        <v>0</v>
      </c>
      <c r="BA38" s="285"/>
      <c r="BB38" s="286">
        <f>IF($BC$3="４週",AZ38/4,IF($BC$3="暦月",(AZ38/($BC$8/7)),""))</f>
        <v>0</v>
      </c>
      <c r="BC38" s="285"/>
      <c r="BD38" s="287"/>
      <c r="BE38" s="288"/>
      <c r="BF38" s="288"/>
      <c r="BG38" s="288"/>
      <c r="BH38" s="289"/>
    </row>
    <row r="39" spans="2:60" ht="20.25" customHeight="1" x14ac:dyDescent="0.4">
      <c r="B39" s="129"/>
      <c r="C39" s="290"/>
      <c r="D39" s="291"/>
      <c r="E39" s="292"/>
      <c r="F39" s="234"/>
      <c r="G39" s="230"/>
      <c r="H39" s="299"/>
      <c r="I39" s="302"/>
      <c r="J39" s="303"/>
      <c r="K39" s="303"/>
      <c r="L39" s="304"/>
      <c r="M39" s="311"/>
      <c r="N39" s="312"/>
      <c r="O39" s="313"/>
      <c r="P39" s="21" t="s">
        <v>18</v>
      </c>
      <c r="Q39" s="27"/>
      <c r="R39" s="27"/>
      <c r="S39" s="15"/>
      <c r="T39" s="55"/>
      <c r="U39" s="203"/>
      <c r="V39" s="204"/>
      <c r="W39" s="204"/>
      <c r="X39" s="204"/>
      <c r="Y39" s="204"/>
      <c r="Z39" s="204"/>
      <c r="AA39" s="205"/>
      <c r="AB39" s="203"/>
      <c r="AC39" s="204"/>
      <c r="AD39" s="204"/>
      <c r="AE39" s="204"/>
      <c r="AF39" s="204"/>
      <c r="AG39" s="204"/>
      <c r="AH39" s="205"/>
      <c r="AI39" s="203"/>
      <c r="AJ39" s="204"/>
      <c r="AK39" s="204"/>
      <c r="AL39" s="204"/>
      <c r="AM39" s="204"/>
      <c r="AN39" s="204"/>
      <c r="AO39" s="205"/>
      <c r="AP39" s="203"/>
      <c r="AQ39" s="204"/>
      <c r="AR39" s="204"/>
      <c r="AS39" s="204"/>
      <c r="AT39" s="204"/>
      <c r="AU39" s="204"/>
      <c r="AV39" s="205"/>
      <c r="AW39" s="203"/>
      <c r="AX39" s="204"/>
      <c r="AY39" s="204"/>
      <c r="AZ39" s="320"/>
      <c r="BA39" s="274"/>
      <c r="BB39" s="273"/>
      <c r="BC39" s="274"/>
      <c r="BD39" s="275"/>
      <c r="BE39" s="276"/>
      <c r="BF39" s="276"/>
      <c r="BG39" s="276"/>
      <c r="BH39" s="277"/>
    </row>
    <row r="40" spans="2:60" ht="20.25" customHeight="1" x14ac:dyDescent="0.4">
      <c r="B40" s="125">
        <f>B37+1</f>
        <v>7</v>
      </c>
      <c r="C40" s="293"/>
      <c r="D40" s="294"/>
      <c r="E40" s="295"/>
      <c r="F40" s="234">
        <f>C39</f>
        <v>0</v>
      </c>
      <c r="G40" s="230"/>
      <c r="H40" s="300"/>
      <c r="I40" s="305"/>
      <c r="J40" s="306"/>
      <c r="K40" s="306"/>
      <c r="L40" s="307"/>
      <c r="M40" s="314"/>
      <c r="N40" s="315"/>
      <c r="O40" s="316"/>
      <c r="P40" s="23" t="s">
        <v>72</v>
      </c>
      <c r="Q40" s="24"/>
      <c r="R40" s="24"/>
      <c r="S40" s="19"/>
      <c r="T40" s="53"/>
      <c r="U40" s="197" t="str">
        <f>IF(U39="","",VLOOKUP(U39,'シフト記号表（勤務時間帯）'!$D$6:$X$47,21,FALSE))</f>
        <v/>
      </c>
      <c r="V40" s="198" t="str">
        <f>IF(V39="","",VLOOKUP(V39,'シフト記号表（勤務時間帯）'!$D$6:$X$47,21,FALSE))</f>
        <v/>
      </c>
      <c r="W40" s="198" t="str">
        <f>IF(W39="","",VLOOKUP(W39,'シフト記号表（勤務時間帯）'!$D$6:$X$47,21,FALSE))</f>
        <v/>
      </c>
      <c r="X40" s="198" t="str">
        <f>IF(X39="","",VLOOKUP(X39,'シフト記号表（勤務時間帯）'!$D$6:$X$47,21,FALSE))</f>
        <v/>
      </c>
      <c r="Y40" s="198" t="str">
        <f>IF(Y39="","",VLOOKUP(Y39,'シフト記号表（勤務時間帯）'!$D$6:$X$47,21,FALSE))</f>
        <v/>
      </c>
      <c r="Z40" s="198" t="str">
        <f>IF(Z39="","",VLOOKUP(Z39,'シフト記号表（勤務時間帯）'!$D$6:$X$47,21,FALSE))</f>
        <v/>
      </c>
      <c r="AA40" s="199" t="str">
        <f>IF(AA39="","",VLOOKUP(AA39,'シフト記号表（勤務時間帯）'!$D$6:$X$47,21,FALSE))</f>
        <v/>
      </c>
      <c r="AB40" s="197" t="str">
        <f>IF(AB39="","",VLOOKUP(AB39,'シフト記号表（勤務時間帯）'!$D$6:$X$47,21,FALSE))</f>
        <v/>
      </c>
      <c r="AC40" s="198" t="str">
        <f>IF(AC39="","",VLOOKUP(AC39,'シフト記号表（勤務時間帯）'!$D$6:$X$47,21,FALSE))</f>
        <v/>
      </c>
      <c r="AD40" s="198" t="str">
        <f>IF(AD39="","",VLOOKUP(AD39,'シフト記号表（勤務時間帯）'!$D$6:$X$47,21,FALSE))</f>
        <v/>
      </c>
      <c r="AE40" s="198" t="str">
        <f>IF(AE39="","",VLOOKUP(AE39,'シフト記号表（勤務時間帯）'!$D$6:$X$47,21,FALSE))</f>
        <v/>
      </c>
      <c r="AF40" s="198" t="str">
        <f>IF(AF39="","",VLOOKUP(AF39,'シフト記号表（勤務時間帯）'!$D$6:$X$47,21,FALSE))</f>
        <v/>
      </c>
      <c r="AG40" s="198" t="str">
        <f>IF(AG39="","",VLOOKUP(AG39,'シフト記号表（勤務時間帯）'!$D$6:$X$47,21,FALSE))</f>
        <v/>
      </c>
      <c r="AH40" s="199" t="str">
        <f>IF(AH39="","",VLOOKUP(AH39,'シフト記号表（勤務時間帯）'!$D$6:$X$47,21,FALSE))</f>
        <v/>
      </c>
      <c r="AI40" s="197" t="str">
        <f>IF(AI39="","",VLOOKUP(AI39,'シフト記号表（勤務時間帯）'!$D$6:$X$47,21,FALSE))</f>
        <v/>
      </c>
      <c r="AJ40" s="198" t="str">
        <f>IF(AJ39="","",VLOOKUP(AJ39,'シフト記号表（勤務時間帯）'!$D$6:$X$47,21,FALSE))</f>
        <v/>
      </c>
      <c r="AK40" s="198" t="str">
        <f>IF(AK39="","",VLOOKUP(AK39,'シフト記号表（勤務時間帯）'!$D$6:$X$47,21,FALSE))</f>
        <v/>
      </c>
      <c r="AL40" s="198" t="str">
        <f>IF(AL39="","",VLOOKUP(AL39,'シフト記号表（勤務時間帯）'!$D$6:$X$47,21,FALSE))</f>
        <v/>
      </c>
      <c r="AM40" s="198" t="str">
        <f>IF(AM39="","",VLOOKUP(AM39,'シフト記号表（勤務時間帯）'!$D$6:$X$47,21,FALSE))</f>
        <v/>
      </c>
      <c r="AN40" s="198" t="str">
        <f>IF(AN39="","",VLOOKUP(AN39,'シフト記号表（勤務時間帯）'!$D$6:$X$47,21,FALSE))</f>
        <v/>
      </c>
      <c r="AO40" s="199" t="str">
        <f>IF(AO39="","",VLOOKUP(AO39,'シフト記号表（勤務時間帯）'!$D$6:$X$47,21,FALSE))</f>
        <v/>
      </c>
      <c r="AP40" s="197" t="str">
        <f>IF(AP39="","",VLOOKUP(AP39,'シフト記号表（勤務時間帯）'!$D$6:$X$47,21,FALSE))</f>
        <v/>
      </c>
      <c r="AQ40" s="198" t="str">
        <f>IF(AQ39="","",VLOOKUP(AQ39,'シフト記号表（勤務時間帯）'!$D$6:$X$47,21,FALSE))</f>
        <v/>
      </c>
      <c r="AR40" s="198" t="str">
        <f>IF(AR39="","",VLOOKUP(AR39,'シフト記号表（勤務時間帯）'!$D$6:$X$47,21,FALSE))</f>
        <v/>
      </c>
      <c r="AS40" s="198" t="str">
        <f>IF(AS39="","",VLOOKUP(AS39,'シフト記号表（勤務時間帯）'!$D$6:$X$47,21,FALSE))</f>
        <v/>
      </c>
      <c r="AT40" s="198" t="str">
        <f>IF(AT39="","",VLOOKUP(AT39,'シフト記号表（勤務時間帯）'!$D$6:$X$47,21,FALSE))</f>
        <v/>
      </c>
      <c r="AU40" s="198" t="str">
        <f>IF(AU39="","",VLOOKUP(AU39,'シフト記号表（勤務時間帯）'!$D$6:$X$47,21,FALSE))</f>
        <v/>
      </c>
      <c r="AV40" s="199" t="str">
        <f>IF(AV39="","",VLOOKUP(AV39,'シフト記号表（勤務時間帯）'!$D$6:$X$47,21,FALSE))</f>
        <v/>
      </c>
      <c r="AW40" s="197" t="str">
        <f>IF(AW39="","",VLOOKUP(AW39,'シフト記号表（勤務時間帯）'!$D$6:$X$47,21,FALSE))</f>
        <v/>
      </c>
      <c r="AX40" s="198" t="str">
        <f>IF(AX39="","",VLOOKUP(AX39,'シフト記号表（勤務時間帯）'!$D$6:$X$47,21,FALSE))</f>
        <v/>
      </c>
      <c r="AY40" s="198" t="str">
        <f>IF(AY39="","",VLOOKUP(AY39,'シフト記号表（勤務時間帯）'!$D$6:$X$47,21,FALSE))</f>
        <v/>
      </c>
      <c r="AZ40" s="281">
        <f>IF($BC$3="４週",SUM(U40:AV40),IF($BC$3="暦月",SUM(U40:AY40),""))</f>
        <v>0</v>
      </c>
      <c r="BA40" s="282"/>
      <c r="BB40" s="283">
        <f>IF($BC$3="４週",AZ40/4,IF($BC$3="暦月",(AZ40/($BC$8/7)),""))</f>
        <v>0</v>
      </c>
      <c r="BC40" s="282"/>
      <c r="BD40" s="278"/>
      <c r="BE40" s="279"/>
      <c r="BF40" s="279"/>
      <c r="BG40" s="279"/>
      <c r="BH40" s="280"/>
    </row>
    <row r="41" spans="2:60" ht="20.25" customHeight="1" x14ac:dyDescent="0.4">
      <c r="B41" s="127"/>
      <c r="C41" s="321"/>
      <c r="D41" s="322"/>
      <c r="E41" s="323"/>
      <c r="F41" s="235"/>
      <c r="G41" s="231">
        <f>C39</f>
        <v>0</v>
      </c>
      <c r="H41" s="324"/>
      <c r="I41" s="325"/>
      <c r="J41" s="326"/>
      <c r="K41" s="326"/>
      <c r="L41" s="327"/>
      <c r="M41" s="328"/>
      <c r="N41" s="329"/>
      <c r="O41" s="330"/>
      <c r="P41" s="25" t="s">
        <v>73</v>
      </c>
      <c r="Q41" s="28"/>
      <c r="R41" s="28"/>
      <c r="S41" s="16"/>
      <c r="T41" s="56"/>
      <c r="U41" s="200" t="str">
        <f>IF(U39="","",VLOOKUP(U39,'シフト記号表（勤務時間帯）'!$D$6:$Z$47,23,FALSE))</f>
        <v/>
      </c>
      <c r="V41" s="201" t="str">
        <f>IF(V39="","",VLOOKUP(V39,'シフト記号表（勤務時間帯）'!$D$6:$Z$47,23,FALSE))</f>
        <v/>
      </c>
      <c r="W41" s="201" t="str">
        <f>IF(W39="","",VLOOKUP(W39,'シフト記号表（勤務時間帯）'!$D$6:$Z$47,23,FALSE))</f>
        <v/>
      </c>
      <c r="X41" s="201" t="str">
        <f>IF(X39="","",VLOOKUP(X39,'シフト記号表（勤務時間帯）'!$D$6:$Z$47,23,FALSE))</f>
        <v/>
      </c>
      <c r="Y41" s="201" t="str">
        <f>IF(Y39="","",VLOOKUP(Y39,'シフト記号表（勤務時間帯）'!$D$6:$Z$47,23,FALSE))</f>
        <v/>
      </c>
      <c r="Z41" s="201" t="str">
        <f>IF(Z39="","",VLOOKUP(Z39,'シフト記号表（勤務時間帯）'!$D$6:$Z$47,23,FALSE))</f>
        <v/>
      </c>
      <c r="AA41" s="202" t="str">
        <f>IF(AA39="","",VLOOKUP(AA39,'シフト記号表（勤務時間帯）'!$D$6:$Z$47,23,FALSE))</f>
        <v/>
      </c>
      <c r="AB41" s="200" t="str">
        <f>IF(AB39="","",VLOOKUP(AB39,'シフト記号表（勤務時間帯）'!$D$6:$Z$47,23,FALSE))</f>
        <v/>
      </c>
      <c r="AC41" s="201" t="str">
        <f>IF(AC39="","",VLOOKUP(AC39,'シフト記号表（勤務時間帯）'!$D$6:$Z$47,23,FALSE))</f>
        <v/>
      </c>
      <c r="AD41" s="201" t="str">
        <f>IF(AD39="","",VLOOKUP(AD39,'シフト記号表（勤務時間帯）'!$D$6:$Z$47,23,FALSE))</f>
        <v/>
      </c>
      <c r="AE41" s="201" t="str">
        <f>IF(AE39="","",VLOOKUP(AE39,'シフト記号表（勤務時間帯）'!$D$6:$Z$47,23,FALSE))</f>
        <v/>
      </c>
      <c r="AF41" s="201" t="str">
        <f>IF(AF39="","",VLOOKUP(AF39,'シフト記号表（勤務時間帯）'!$D$6:$Z$47,23,FALSE))</f>
        <v/>
      </c>
      <c r="AG41" s="201" t="str">
        <f>IF(AG39="","",VLOOKUP(AG39,'シフト記号表（勤務時間帯）'!$D$6:$Z$47,23,FALSE))</f>
        <v/>
      </c>
      <c r="AH41" s="202" t="str">
        <f>IF(AH39="","",VLOOKUP(AH39,'シフト記号表（勤務時間帯）'!$D$6:$Z$47,23,FALSE))</f>
        <v/>
      </c>
      <c r="AI41" s="200" t="str">
        <f>IF(AI39="","",VLOOKUP(AI39,'シフト記号表（勤務時間帯）'!$D$6:$Z$47,23,FALSE))</f>
        <v/>
      </c>
      <c r="AJ41" s="201" t="str">
        <f>IF(AJ39="","",VLOOKUP(AJ39,'シフト記号表（勤務時間帯）'!$D$6:$Z$47,23,FALSE))</f>
        <v/>
      </c>
      <c r="AK41" s="201" t="str">
        <f>IF(AK39="","",VLOOKUP(AK39,'シフト記号表（勤務時間帯）'!$D$6:$Z$47,23,FALSE))</f>
        <v/>
      </c>
      <c r="AL41" s="201" t="str">
        <f>IF(AL39="","",VLOOKUP(AL39,'シフト記号表（勤務時間帯）'!$D$6:$Z$47,23,FALSE))</f>
        <v/>
      </c>
      <c r="AM41" s="201" t="str">
        <f>IF(AM39="","",VLOOKUP(AM39,'シフト記号表（勤務時間帯）'!$D$6:$Z$47,23,FALSE))</f>
        <v/>
      </c>
      <c r="AN41" s="201" t="str">
        <f>IF(AN39="","",VLOOKUP(AN39,'シフト記号表（勤務時間帯）'!$D$6:$Z$47,23,FALSE))</f>
        <v/>
      </c>
      <c r="AO41" s="202" t="str">
        <f>IF(AO39="","",VLOOKUP(AO39,'シフト記号表（勤務時間帯）'!$D$6:$Z$47,23,FALSE))</f>
        <v/>
      </c>
      <c r="AP41" s="200" t="str">
        <f>IF(AP39="","",VLOOKUP(AP39,'シフト記号表（勤務時間帯）'!$D$6:$Z$47,23,FALSE))</f>
        <v/>
      </c>
      <c r="AQ41" s="201" t="str">
        <f>IF(AQ39="","",VLOOKUP(AQ39,'シフト記号表（勤務時間帯）'!$D$6:$Z$47,23,FALSE))</f>
        <v/>
      </c>
      <c r="AR41" s="201" t="str">
        <f>IF(AR39="","",VLOOKUP(AR39,'シフト記号表（勤務時間帯）'!$D$6:$Z$47,23,FALSE))</f>
        <v/>
      </c>
      <c r="AS41" s="201" t="str">
        <f>IF(AS39="","",VLOOKUP(AS39,'シフト記号表（勤務時間帯）'!$D$6:$Z$47,23,FALSE))</f>
        <v/>
      </c>
      <c r="AT41" s="201" t="str">
        <f>IF(AT39="","",VLOOKUP(AT39,'シフト記号表（勤務時間帯）'!$D$6:$Z$47,23,FALSE))</f>
        <v/>
      </c>
      <c r="AU41" s="201" t="str">
        <f>IF(AU39="","",VLOOKUP(AU39,'シフト記号表（勤務時間帯）'!$D$6:$Z$47,23,FALSE))</f>
        <v/>
      </c>
      <c r="AV41" s="202" t="str">
        <f>IF(AV39="","",VLOOKUP(AV39,'シフト記号表（勤務時間帯）'!$D$6:$Z$47,23,FALSE))</f>
        <v/>
      </c>
      <c r="AW41" s="200" t="str">
        <f>IF(AW39="","",VLOOKUP(AW39,'シフト記号表（勤務時間帯）'!$D$6:$Z$47,23,FALSE))</f>
        <v/>
      </c>
      <c r="AX41" s="201" t="str">
        <f>IF(AX39="","",VLOOKUP(AX39,'シフト記号表（勤務時間帯）'!$D$6:$Z$47,23,FALSE))</f>
        <v/>
      </c>
      <c r="AY41" s="201" t="str">
        <f>IF(AY39="","",VLOOKUP(AY39,'シフト記号表（勤務時間帯）'!$D$6:$Z$47,23,FALSE))</f>
        <v/>
      </c>
      <c r="AZ41" s="284">
        <f>IF($BC$3="４週",SUM(U41:AV41),IF($BC$3="暦月",SUM(U41:AY41),""))</f>
        <v>0</v>
      </c>
      <c r="BA41" s="285"/>
      <c r="BB41" s="286">
        <f>IF($BC$3="４週",AZ41/4,IF($BC$3="暦月",(AZ41/($BC$8/7)),""))</f>
        <v>0</v>
      </c>
      <c r="BC41" s="285"/>
      <c r="BD41" s="287"/>
      <c r="BE41" s="288"/>
      <c r="BF41" s="288"/>
      <c r="BG41" s="288"/>
      <c r="BH41" s="289"/>
    </row>
    <row r="42" spans="2:60" ht="20.25" customHeight="1" x14ac:dyDescent="0.4">
      <c r="B42" s="129"/>
      <c r="C42" s="290"/>
      <c r="D42" s="291"/>
      <c r="E42" s="292"/>
      <c r="F42" s="234"/>
      <c r="G42" s="230"/>
      <c r="H42" s="299"/>
      <c r="I42" s="302"/>
      <c r="J42" s="303"/>
      <c r="K42" s="303"/>
      <c r="L42" s="304"/>
      <c r="M42" s="311"/>
      <c r="N42" s="312"/>
      <c r="O42" s="313"/>
      <c r="P42" s="21" t="s">
        <v>18</v>
      </c>
      <c r="Q42" s="27"/>
      <c r="R42" s="27"/>
      <c r="S42" s="15"/>
      <c r="T42" s="55"/>
      <c r="U42" s="203"/>
      <c r="V42" s="204"/>
      <c r="W42" s="204"/>
      <c r="X42" s="204"/>
      <c r="Y42" s="204"/>
      <c r="Z42" s="204"/>
      <c r="AA42" s="205"/>
      <c r="AB42" s="203"/>
      <c r="AC42" s="204"/>
      <c r="AD42" s="204"/>
      <c r="AE42" s="204"/>
      <c r="AF42" s="204"/>
      <c r="AG42" s="204"/>
      <c r="AH42" s="205"/>
      <c r="AI42" s="203"/>
      <c r="AJ42" s="204"/>
      <c r="AK42" s="204"/>
      <c r="AL42" s="204"/>
      <c r="AM42" s="204"/>
      <c r="AN42" s="204"/>
      <c r="AO42" s="205"/>
      <c r="AP42" s="203"/>
      <c r="AQ42" s="204"/>
      <c r="AR42" s="204"/>
      <c r="AS42" s="204"/>
      <c r="AT42" s="204"/>
      <c r="AU42" s="204"/>
      <c r="AV42" s="205"/>
      <c r="AW42" s="203"/>
      <c r="AX42" s="204"/>
      <c r="AY42" s="204"/>
      <c r="AZ42" s="320"/>
      <c r="BA42" s="274"/>
      <c r="BB42" s="273"/>
      <c r="BC42" s="274"/>
      <c r="BD42" s="275"/>
      <c r="BE42" s="276"/>
      <c r="BF42" s="276"/>
      <c r="BG42" s="276"/>
      <c r="BH42" s="277"/>
    </row>
    <row r="43" spans="2:60" ht="20.25" customHeight="1" x14ac:dyDescent="0.4">
      <c r="B43" s="125">
        <f>B40+1</f>
        <v>8</v>
      </c>
      <c r="C43" s="293"/>
      <c r="D43" s="294"/>
      <c r="E43" s="295"/>
      <c r="F43" s="234">
        <f>C42</f>
        <v>0</v>
      </c>
      <c r="G43" s="230"/>
      <c r="H43" s="300"/>
      <c r="I43" s="305"/>
      <c r="J43" s="306"/>
      <c r="K43" s="306"/>
      <c r="L43" s="307"/>
      <c r="M43" s="314"/>
      <c r="N43" s="315"/>
      <c r="O43" s="316"/>
      <c r="P43" s="23" t="s">
        <v>72</v>
      </c>
      <c r="Q43" s="24"/>
      <c r="R43" s="24"/>
      <c r="S43" s="19"/>
      <c r="T43" s="53"/>
      <c r="U43" s="197" t="str">
        <f>IF(U42="","",VLOOKUP(U42,'シフト記号表（勤務時間帯）'!$D$6:$X$47,21,FALSE))</f>
        <v/>
      </c>
      <c r="V43" s="198" t="str">
        <f>IF(V42="","",VLOOKUP(V42,'シフト記号表（勤務時間帯）'!$D$6:$X$47,21,FALSE))</f>
        <v/>
      </c>
      <c r="W43" s="198" t="str">
        <f>IF(W42="","",VLOOKUP(W42,'シフト記号表（勤務時間帯）'!$D$6:$X$47,21,FALSE))</f>
        <v/>
      </c>
      <c r="X43" s="198" t="str">
        <f>IF(X42="","",VLOOKUP(X42,'シフト記号表（勤務時間帯）'!$D$6:$X$47,21,FALSE))</f>
        <v/>
      </c>
      <c r="Y43" s="198" t="str">
        <f>IF(Y42="","",VLOOKUP(Y42,'シフト記号表（勤務時間帯）'!$D$6:$X$47,21,FALSE))</f>
        <v/>
      </c>
      <c r="Z43" s="198" t="str">
        <f>IF(Z42="","",VLOOKUP(Z42,'シフト記号表（勤務時間帯）'!$D$6:$X$47,21,FALSE))</f>
        <v/>
      </c>
      <c r="AA43" s="199" t="str">
        <f>IF(AA42="","",VLOOKUP(AA42,'シフト記号表（勤務時間帯）'!$D$6:$X$47,21,FALSE))</f>
        <v/>
      </c>
      <c r="AB43" s="197" t="str">
        <f>IF(AB42="","",VLOOKUP(AB42,'シフト記号表（勤務時間帯）'!$D$6:$X$47,21,FALSE))</f>
        <v/>
      </c>
      <c r="AC43" s="198" t="str">
        <f>IF(AC42="","",VLOOKUP(AC42,'シフト記号表（勤務時間帯）'!$D$6:$X$47,21,FALSE))</f>
        <v/>
      </c>
      <c r="AD43" s="198" t="str">
        <f>IF(AD42="","",VLOOKUP(AD42,'シフト記号表（勤務時間帯）'!$D$6:$X$47,21,FALSE))</f>
        <v/>
      </c>
      <c r="AE43" s="198" t="str">
        <f>IF(AE42="","",VLOOKUP(AE42,'シフト記号表（勤務時間帯）'!$D$6:$X$47,21,FALSE))</f>
        <v/>
      </c>
      <c r="AF43" s="198" t="str">
        <f>IF(AF42="","",VLOOKUP(AF42,'シフト記号表（勤務時間帯）'!$D$6:$X$47,21,FALSE))</f>
        <v/>
      </c>
      <c r="AG43" s="198" t="str">
        <f>IF(AG42="","",VLOOKUP(AG42,'シフト記号表（勤務時間帯）'!$D$6:$X$47,21,FALSE))</f>
        <v/>
      </c>
      <c r="AH43" s="199" t="str">
        <f>IF(AH42="","",VLOOKUP(AH42,'シフト記号表（勤務時間帯）'!$D$6:$X$47,21,FALSE))</f>
        <v/>
      </c>
      <c r="AI43" s="197" t="str">
        <f>IF(AI42="","",VLOOKUP(AI42,'シフト記号表（勤務時間帯）'!$D$6:$X$47,21,FALSE))</f>
        <v/>
      </c>
      <c r="AJ43" s="198" t="str">
        <f>IF(AJ42="","",VLOOKUP(AJ42,'シフト記号表（勤務時間帯）'!$D$6:$X$47,21,FALSE))</f>
        <v/>
      </c>
      <c r="AK43" s="198" t="str">
        <f>IF(AK42="","",VLOOKUP(AK42,'シフト記号表（勤務時間帯）'!$D$6:$X$47,21,FALSE))</f>
        <v/>
      </c>
      <c r="AL43" s="198" t="str">
        <f>IF(AL42="","",VLOOKUP(AL42,'シフト記号表（勤務時間帯）'!$D$6:$X$47,21,FALSE))</f>
        <v/>
      </c>
      <c r="AM43" s="198" t="str">
        <f>IF(AM42="","",VLOOKUP(AM42,'シフト記号表（勤務時間帯）'!$D$6:$X$47,21,FALSE))</f>
        <v/>
      </c>
      <c r="AN43" s="198" t="str">
        <f>IF(AN42="","",VLOOKUP(AN42,'シフト記号表（勤務時間帯）'!$D$6:$X$47,21,FALSE))</f>
        <v/>
      </c>
      <c r="AO43" s="199" t="str">
        <f>IF(AO42="","",VLOOKUP(AO42,'シフト記号表（勤務時間帯）'!$D$6:$X$47,21,FALSE))</f>
        <v/>
      </c>
      <c r="AP43" s="197" t="str">
        <f>IF(AP42="","",VLOOKUP(AP42,'シフト記号表（勤務時間帯）'!$D$6:$X$47,21,FALSE))</f>
        <v/>
      </c>
      <c r="AQ43" s="198" t="str">
        <f>IF(AQ42="","",VLOOKUP(AQ42,'シフト記号表（勤務時間帯）'!$D$6:$X$47,21,FALSE))</f>
        <v/>
      </c>
      <c r="AR43" s="198" t="str">
        <f>IF(AR42="","",VLOOKUP(AR42,'シフト記号表（勤務時間帯）'!$D$6:$X$47,21,FALSE))</f>
        <v/>
      </c>
      <c r="AS43" s="198" t="str">
        <f>IF(AS42="","",VLOOKUP(AS42,'シフト記号表（勤務時間帯）'!$D$6:$X$47,21,FALSE))</f>
        <v/>
      </c>
      <c r="AT43" s="198" t="str">
        <f>IF(AT42="","",VLOOKUP(AT42,'シフト記号表（勤務時間帯）'!$D$6:$X$47,21,FALSE))</f>
        <v/>
      </c>
      <c r="AU43" s="198" t="str">
        <f>IF(AU42="","",VLOOKUP(AU42,'シフト記号表（勤務時間帯）'!$D$6:$X$47,21,FALSE))</f>
        <v/>
      </c>
      <c r="AV43" s="199" t="str">
        <f>IF(AV42="","",VLOOKUP(AV42,'シフト記号表（勤務時間帯）'!$D$6:$X$47,21,FALSE))</f>
        <v/>
      </c>
      <c r="AW43" s="197" t="str">
        <f>IF(AW42="","",VLOOKUP(AW42,'シフト記号表（勤務時間帯）'!$D$6:$X$47,21,FALSE))</f>
        <v/>
      </c>
      <c r="AX43" s="198" t="str">
        <f>IF(AX42="","",VLOOKUP(AX42,'シフト記号表（勤務時間帯）'!$D$6:$X$47,21,FALSE))</f>
        <v/>
      </c>
      <c r="AY43" s="198" t="str">
        <f>IF(AY42="","",VLOOKUP(AY42,'シフト記号表（勤務時間帯）'!$D$6:$X$47,21,FALSE))</f>
        <v/>
      </c>
      <c r="AZ43" s="281">
        <f>IF($BC$3="４週",SUM(U43:AV43),IF($BC$3="暦月",SUM(U43:AY43),""))</f>
        <v>0</v>
      </c>
      <c r="BA43" s="282"/>
      <c r="BB43" s="283">
        <f>IF($BC$3="４週",AZ43/4,IF($BC$3="暦月",(AZ43/($BC$8/7)),""))</f>
        <v>0</v>
      </c>
      <c r="BC43" s="282"/>
      <c r="BD43" s="278"/>
      <c r="BE43" s="279"/>
      <c r="BF43" s="279"/>
      <c r="BG43" s="279"/>
      <c r="BH43" s="280"/>
    </row>
    <row r="44" spans="2:60" ht="20.25" customHeight="1" x14ac:dyDescent="0.4">
      <c r="B44" s="127"/>
      <c r="C44" s="321"/>
      <c r="D44" s="322"/>
      <c r="E44" s="323"/>
      <c r="F44" s="235"/>
      <c r="G44" s="231">
        <f>C42</f>
        <v>0</v>
      </c>
      <c r="H44" s="324"/>
      <c r="I44" s="325"/>
      <c r="J44" s="326"/>
      <c r="K44" s="326"/>
      <c r="L44" s="327"/>
      <c r="M44" s="328"/>
      <c r="N44" s="329"/>
      <c r="O44" s="330"/>
      <c r="P44" s="25" t="s">
        <v>73</v>
      </c>
      <c r="Q44" s="29"/>
      <c r="R44" s="29"/>
      <c r="S44" s="17"/>
      <c r="T44" s="54"/>
      <c r="U44" s="200" t="str">
        <f>IF(U42="","",VLOOKUP(U42,'シフト記号表（勤務時間帯）'!$D$6:$Z$47,23,FALSE))</f>
        <v/>
      </c>
      <c r="V44" s="201" t="str">
        <f>IF(V42="","",VLOOKUP(V42,'シフト記号表（勤務時間帯）'!$D$6:$Z$47,23,FALSE))</f>
        <v/>
      </c>
      <c r="W44" s="201" t="str">
        <f>IF(W42="","",VLOOKUP(W42,'シフト記号表（勤務時間帯）'!$D$6:$Z$47,23,FALSE))</f>
        <v/>
      </c>
      <c r="X44" s="201" t="str">
        <f>IF(X42="","",VLOOKUP(X42,'シフト記号表（勤務時間帯）'!$D$6:$Z$47,23,FALSE))</f>
        <v/>
      </c>
      <c r="Y44" s="201" t="str">
        <f>IF(Y42="","",VLOOKUP(Y42,'シフト記号表（勤務時間帯）'!$D$6:$Z$47,23,FALSE))</f>
        <v/>
      </c>
      <c r="Z44" s="201" t="str">
        <f>IF(Z42="","",VLOOKUP(Z42,'シフト記号表（勤務時間帯）'!$D$6:$Z$47,23,FALSE))</f>
        <v/>
      </c>
      <c r="AA44" s="202" t="str">
        <f>IF(AA42="","",VLOOKUP(AA42,'シフト記号表（勤務時間帯）'!$D$6:$Z$47,23,FALSE))</f>
        <v/>
      </c>
      <c r="AB44" s="200" t="str">
        <f>IF(AB42="","",VLOOKUP(AB42,'シフト記号表（勤務時間帯）'!$D$6:$Z$47,23,FALSE))</f>
        <v/>
      </c>
      <c r="AC44" s="201" t="str">
        <f>IF(AC42="","",VLOOKUP(AC42,'シフト記号表（勤務時間帯）'!$D$6:$Z$47,23,FALSE))</f>
        <v/>
      </c>
      <c r="AD44" s="201" t="str">
        <f>IF(AD42="","",VLOOKUP(AD42,'シフト記号表（勤務時間帯）'!$D$6:$Z$47,23,FALSE))</f>
        <v/>
      </c>
      <c r="AE44" s="201" t="str">
        <f>IF(AE42="","",VLOOKUP(AE42,'シフト記号表（勤務時間帯）'!$D$6:$Z$47,23,FALSE))</f>
        <v/>
      </c>
      <c r="AF44" s="201" t="str">
        <f>IF(AF42="","",VLOOKUP(AF42,'シフト記号表（勤務時間帯）'!$D$6:$Z$47,23,FALSE))</f>
        <v/>
      </c>
      <c r="AG44" s="201" t="str">
        <f>IF(AG42="","",VLOOKUP(AG42,'シフト記号表（勤務時間帯）'!$D$6:$Z$47,23,FALSE))</f>
        <v/>
      </c>
      <c r="AH44" s="202" t="str">
        <f>IF(AH42="","",VLOOKUP(AH42,'シフト記号表（勤務時間帯）'!$D$6:$Z$47,23,FALSE))</f>
        <v/>
      </c>
      <c r="AI44" s="200" t="str">
        <f>IF(AI42="","",VLOOKUP(AI42,'シフト記号表（勤務時間帯）'!$D$6:$Z$47,23,FALSE))</f>
        <v/>
      </c>
      <c r="AJ44" s="201" t="str">
        <f>IF(AJ42="","",VLOOKUP(AJ42,'シフト記号表（勤務時間帯）'!$D$6:$Z$47,23,FALSE))</f>
        <v/>
      </c>
      <c r="AK44" s="201" t="str">
        <f>IF(AK42="","",VLOOKUP(AK42,'シフト記号表（勤務時間帯）'!$D$6:$Z$47,23,FALSE))</f>
        <v/>
      </c>
      <c r="AL44" s="201" t="str">
        <f>IF(AL42="","",VLOOKUP(AL42,'シフト記号表（勤務時間帯）'!$D$6:$Z$47,23,FALSE))</f>
        <v/>
      </c>
      <c r="AM44" s="201" t="str">
        <f>IF(AM42="","",VLOOKUP(AM42,'シフト記号表（勤務時間帯）'!$D$6:$Z$47,23,FALSE))</f>
        <v/>
      </c>
      <c r="AN44" s="201" t="str">
        <f>IF(AN42="","",VLOOKUP(AN42,'シフト記号表（勤務時間帯）'!$D$6:$Z$47,23,FALSE))</f>
        <v/>
      </c>
      <c r="AO44" s="202" t="str">
        <f>IF(AO42="","",VLOOKUP(AO42,'シフト記号表（勤務時間帯）'!$D$6:$Z$47,23,FALSE))</f>
        <v/>
      </c>
      <c r="AP44" s="200" t="str">
        <f>IF(AP42="","",VLOOKUP(AP42,'シフト記号表（勤務時間帯）'!$D$6:$Z$47,23,FALSE))</f>
        <v/>
      </c>
      <c r="AQ44" s="201" t="str">
        <f>IF(AQ42="","",VLOOKUP(AQ42,'シフト記号表（勤務時間帯）'!$D$6:$Z$47,23,FALSE))</f>
        <v/>
      </c>
      <c r="AR44" s="201" t="str">
        <f>IF(AR42="","",VLOOKUP(AR42,'シフト記号表（勤務時間帯）'!$D$6:$Z$47,23,FALSE))</f>
        <v/>
      </c>
      <c r="AS44" s="201" t="str">
        <f>IF(AS42="","",VLOOKUP(AS42,'シフト記号表（勤務時間帯）'!$D$6:$Z$47,23,FALSE))</f>
        <v/>
      </c>
      <c r="AT44" s="201" t="str">
        <f>IF(AT42="","",VLOOKUP(AT42,'シフト記号表（勤務時間帯）'!$D$6:$Z$47,23,FALSE))</f>
        <v/>
      </c>
      <c r="AU44" s="201" t="str">
        <f>IF(AU42="","",VLOOKUP(AU42,'シフト記号表（勤務時間帯）'!$D$6:$Z$47,23,FALSE))</f>
        <v/>
      </c>
      <c r="AV44" s="202" t="str">
        <f>IF(AV42="","",VLOOKUP(AV42,'シフト記号表（勤務時間帯）'!$D$6:$Z$47,23,FALSE))</f>
        <v/>
      </c>
      <c r="AW44" s="200" t="str">
        <f>IF(AW42="","",VLOOKUP(AW42,'シフト記号表（勤務時間帯）'!$D$6:$Z$47,23,FALSE))</f>
        <v/>
      </c>
      <c r="AX44" s="201" t="str">
        <f>IF(AX42="","",VLOOKUP(AX42,'シフト記号表（勤務時間帯）'!$D$6:$Z$47,23,FALSE))</f>
        <v/>
      </c>
      <c r="AY44" s="201" t="str">
        <f>IF(AY42="","",VLOOKUP(AY42,'シフト記号表（勤務時間帯）'!$D$6:$Z$47,23,FALSE))</f>
        <v/>
      </c>
      <c r="AZ44" s="284">
        <f>IF($BC$3="４週",SUM(U44:AV44),IF($BC$3="暦月",SUM(U44:AY44),""))</f>
        <v>0</v>
      </c>
      <c r="BA44" s="285"/>
      <c r="BB44" s="286">
        <f>IF($BC$3="４週",AZ44/4,IF($BC$3="暦月",(AZ44/($BC$8/7)),""))</f>
        <v>0</v>
      </c>
      <c r="BC44" s="285"/>
      <c r="BD44" s="287"/>
      <c r="BE44" s="288"/>
      <c r="BF44" s="288"/>
      <c r="BG44" s="288"/>
      <c r="BH44" s="289"/>
    </row>
    <row r="45" spans="2:60" ht="20.25" customHeight="1" x14ac:dyDescent="0.4">
      <c r="B45" s="129"/>
      <c r="C45" s="290"/>
      <c r="D45" s="291"/>
      <c r="E45" s="292"/>
      <c r="F45" s="234"/>
      <c r="G45" s="230"/>
      <c r="H45" s="299"/>
      <c r="I45" s="302"/>
      <c r="J45" s="303"/>
      <c r="K45" s="303"/>
      <c r="L45" s="304"/>
      <c r="M45" s="311"/>
      <c r="N45" s="312"/>
      <c r="O45" s="313"/>
      <c r="P45" s="21" t="s">
        <v>18</v>
      </c>
      <c r="Q45" s="27"/>
      <c r="R45" s="27"/>
      <c r="S45" s="15"/>
      <c r="T45" s="55"/>
      <c r="U45" s="203"/>
      <c r="V45" s="204"/>
      <c r="W45" s="204"/>
      <c r="X45" s="204"/>
      <c r="Y45" s="204"/>
      <c r="Z45" s="204"/>
      <c r="AA45" s="205"/>
      <c r="AB45" s="203"/>
      <c r="AC45" s="204"/>
      <c r="AD45" s="204"/>
      <c r="AE45" s="204"/>
      <c r="AF45" s="204"/>
      <c r="AG45" s="204"/>
      <c r="AH45" s="205"/>
      <c r="AI45" s="203"/>
      <c r="AJ45" s="204"/>
      <c r="AK45" s="204"/>
      <c r="AL45" s="204"/>
      <c r="AM45" s="204"/>
      <c r="AN45" s="204"/>
      <c r="AO45" s="205"/>
      <c r="AP45" s="203"/>
      <c r="AQ45" s="204"/>
      <c r="AR45" s="204"/>
      <c r="AS45" s="204"/>
      <c r="AT45" s="204"/>
      <c r="AU45" s="204"/>
      <c r="AV45" s="205"/>
      <c r="AW45" s="203"/>
      <c r="AX45" s="204"/>
      <c r="AY45" s="204"/>
      <c r="AZ45" s="320"/>
      <c r="BA45" s="274"/>
      <c r="BB45" s="273"/>
      <c r="BC45" s="274"/>
      <c r="BD45" s="275"/>
      <c r="BE45" s="276"/>
      <c r="BF45" s="276"/>
      <c r="BG45" s="276"/>
      <c r="BH45" s="277"/>
    </row>
    <row r="46" spans="2:60" ht="20.25" customHeight="1" x14ac:dyDescent="0.4">
      <c r="B46" s="125">
        <f>B43+1</f>
        <v>9</v>
      </c>
      <c r="C46" s="293"/>
      <c r="D46" s="294"/>
      <c r="E46" s="295"/>
      <c r="F46" s="234">
        <f>C45</f>
        <v>0</v>
      </c>
      <c r="G46" s="230"/>
      <c r="H46" s="300"/>
      <c r="I46" s="305"/>
      <c r="J46" s="306"/>
      <c r="K46" s="306"/>
      <c r="L46" s="307"/>
      <c r="M46" s="314"/>
      <c r="N46" s="315"/>
      <c r="O46" s="316"/>
      <c r="P46" s="23" t="s">
        <v>72</v>
      </c>
      <c r="Q46" s="24"/>
      <c r="R46" s="24"/>
      <c r="S46" s="19"/>
      <c r="T46" s="53"/>
      <c r="U46" s="197" t="str">
        <f>IF(U45="","",VLOOKUP(U45,'シフト記号表（勤務時間帯）'!$D$6:$X$47,21,FALSE))</f>
        <v/>
      </c>
      <c r="V46" s="198" t="str">
        <f>IF(V45="","",VLOOKUP(V45,'シフト記号表（勤務時間帯）'!$D$6:$X$47,21,FALSE))</f>
        <v/>
      </c>
      <c r="W46" s="198" t="str">
        <f>IF(W45="","",VLOOKUP(W45,'シフト記号表（勤務時間帯）'!$D$6:$X$47,21,FALSE))</f>
        <v/>
      </c>
      <c r="X46" s="198" t="str">
        <f>IF(X45="","",VLOOKUP(X45,'シフト記号表（勤務時間帯）'!$D$6:$X$47,21,FALSE))</f>
        <v/>
      </c>
      <c r="Y46" s="198" t="str">
        <f>IF(Y45="","",VLOOKUP(Y45,'シフト記号表（勤務時間帯）'!$D$6:$X$47,21,FALSE))</f>
        <v/>
      </c>
      <c r="Z46" s="198" t="str">
        <f>IF(Z45="","",VLOOKUP(Z45,'シフト記号表（勤務時間帯）'!$D$6:$X$47,21,FALSE))</f>
        <v/>
      </c>
      <c r="AA46" s="199" t="str">
        <f>IF(AA45="","",VLOOKUP(AA45,'シフト記号表（勤務時間帯）'!$D$6:$X$47,21,FALSE))</f>
        <v/>
      </c>
      <c r="AB46" s="197" t="str">
        <f>IF(AB45="","",VLOOKUP(AB45,'シフト記号表（勤務時間帯）'!$D$6:$X$47,21,FALSE))</f>
        <v/>
      </c>
      <c r="AC46" s="198" t="str">
        <f>IF(AC45="","",VLOOKUP(AC45,'シフト記号表（勤務時間帯）'!$D$6:$X$47,21,FALSE))</f>
        <v/>
      </c>
      <c r="AD46" s="198" t="str">
        <f>IF(AD45="","",VLOOKUP(AD45,'シフト記号表（勤務時間帯）'!$D$6:$X$47,21,FALSE))</f>
        <v/>
      </c>
      <c r="AE46" s="198" t="str">
        <f>IF(AE45="","",VLOOKUP(AE45,'シフト記号表（勤務時間帯）'!$D$6:$X$47,21,FALSE))</f>
        <v/>
      </c>
      <c r="AF46" s="198" t="str">
        <f>IF(AF45="","",VLOOKUP(AF45,'シフト記号表（勤務時間帯）'!$D$6:$X$47,21,FALSE))</f>
        <v/>
      </c>
      <c r="AG46" s="198" t="str">
        <f>IF(AG45="","",VLOOKUP(AG45,'シフト記号表（勤務時間帯）'!$D$6:$X$47,21,FALSE))</f>
        <v/>
      </c>
      <c r="AH46" s="199" t="str">
        <f>IF(AH45="","",VLOOKUP(AH45,'シフト記号表（勤務時間帯）'!$D$6:$X$47,21,FALSE))</f>
        <v/>
      </c>
      <c r="AI46" s="197" t="str">
        <f>IF(AI45="","",VLOOKUP(AI45,'シフト記号表（勤務時間帯）'!$D$6:$X$47,21,FALSE))</f>
        <v/>
      </c>
      <c r="AJ46" s="198" t="str">
        <f>IF(AJ45="","",VLOOKUP(AJ45,'シフト記号表（勤務時間帯）'!$D$6:$X$47,21,FALSE))</f>
        <v/>
      </c>
      <c r="AK46" s="198" t="str">
        <f>IF(AK45="","",VLOOKUP(AK45,'シフト記号表（勤務時間帯）'!$D$6:$X$47,21,FALSE))</f>
        <v/>
      </c>
      <c r="AL46" s="198" t="str">
        <f>IF(AL45="","",VLOOKUP(AL45,'シフト記号表（勤務時間帯）'!$D$6:$X$47,21,FALSE))</f>
        <v/>
      </c>
      <c r="AM46" s="198" t="str">
        <f>IF(AM45="","",VLOOKUP(AM45,'シフト記号表（勤務時間帯）'!$D$6:$X$47,21,FALSE))</f>
        <v/>
      </c>
      <c r="AN46" s="198" t="str">
        <f>IF(AN45="","",VLOOKUP(AN45,'シフト記号表（勤務時間帯）'!$D$6:$X$47,21,FALSE))</f>
        <v/>
      </c>
      <c r="AO46" s="199" t="str">
        <f>IF(AO45="","",VLOOKUP(AO45,'シフト記号表（勤務時間帯）'!$D$6:$X$47,21,FALSE))</f>
        <v/>
      </c>
      <c r="AP46" s="197" t="str">
        <f>IF(AP45="","",VLOOKUP(AP45,'シフト記号表（勤務時間帯）'!$D$6:$X$47,21,FALSE))</f>
        <v/>
      </c>
      <c r="AQ46" s="198" t="str">
        <f>IF(AQ45="","",VLOOKUP(AQ45,'シフト記号表（勤務時間帯）'!$D$6:$X$47,21,FALSE))</f>
        <v/>
      </c>
      <c r="AR46" s="198" t="str">
        <f>IF(AR45="","",VLOOKUP(AR45,'シフト記号表（勤務時間帯）'!$D$6:$X$47,21,FALSE))</f>
        <v/>
      </c>
      <c r="AS46" s="198" t="str">
        <f>IF(AS45="","",VLOOKUP(AS45,'シフト記号表（勤務時間帯）'!$D$6:$X$47,21,FALSE))</f>
        <v/>
      </c>
      <c r="AT46" s="198" t="str">
        <f>IF(AT45="","",VLOOKUP(AT45,'シフト記号表（勤務時間帯）'!$D$6:$X$47,21,FALSE))</f>
        <v/>
      </c>
      <c r="AU46" s="198" t="str">
        <f>IF(AU45="","",VLOOKUP(AU45,'シフト記号表（勤務時間帯）'!$D$6:$X$47,21,FALSE))</f>
        <v/>
      </c>
      <c r="AV46" s="199" t="str">
        <f>IF(AV45="","",VLOOKUP(AV45,'シフト記号表（勤務時間帯）'!$D$6:$X$47,21,FALSE))</f>
        <v/>
      </c>
      <c r="AW46" s="197" t="str">
        <f>IF(AW45="","",VLOOKUP(AW45,'シフト記号表（勤務時間帯）'!$D$6:$X$47,21,FALSE))</f>
        <v/>
      </c>
      <c r="AX46" s="198" t="str">
        <f>IF(AX45="","",VLOOKUP(AX45,'シフト記号表（勤務時間帯）'!$D$6:$X$47,21,FALSE))</f>
        <v/>
      </c>
      <c r="AY46" s="198" t="str">
        <f>IF(AY45="","",VLOOKUP(AY45,'シフト記号表（勤務時間帯）'!$D$6:$X$47,21,FALSE))</f>
        <v/>
      </c>
      <c r="AZ46" s="281">
        <f>IF($BC$3="４週",SUM(U46:AV46),IF($BC$3="暦月",SUM(U46:AY46),""))</f>
        <v>0</v>
      </c>
      <c r="BA46" s="282"/>
      <c r="BB46" s="283">
        <f>IF($BC$3="４週",AZ46/4,IF($BC$3="暦月",(AZ46/($BC$8/7)),""))</f>
        <v>0</v>
      </c>
      <c r="BC46" s="282"/>
      <c r="BD46" s="278"/>
      <c r="BE46" s="279"/>
      <c r="BF46" s="279"/>
      <c r="BG46" s="279"/>
      <c r="BH46" s="280"/>
    </row>
    <row r="47" spans="2:60" ht="20.25" customHeight="1" x14ac:dyDescent="0.4">
      <c r="B47" s="127"/>
      <c r="C47" s="321"/>
      <c r="D47" s="322"/>
      <c r="E47" s="323"/>
      <c r="F47" s="235"/>
      <c r="G47" s="231">
        <f>C45</f>
        <v>0</v>
      </c>
      <c r="H47" s="324"/>
      <c r="I47" s="325"/>
      <c r="J47" s="326"/>
      <c r="K47" s="326"/>
      <c r="L47" s="327"/>
      <c r="M47" s="328"/>
      <c r="N47" s="329"/>
      <c r="O47" s="330"/>
      <c r="P47" s="25" t="s">
        <v>73</v>
      </c>
      <c r="Q47" s="26"/>
      <c r="R47" s="26"/>
      <c r="S47" s="18"/>
      <c r="T47" s="57"/>
      <c r="U47" s="200" t="str">
        <f>IF(U45="","",VLOOKUP(U45,'シフト記号表（勤務時間帯）'!$D$6:$Z$47,23,FALSE))</f>
        <v/>
      </c>
      <c r="V47" s="201" t="str">
        <f>IF(V45="","",VLOOKUP(V45,'シフト記号表（勤務時間帯）'!$D$6:$Z$47,23,FALSE))</f>
        <v/>
      </c>
      <c r="W47" s="201" t="str">
        <f>IF(W45="","",VLOOKUP(W45,'シフト記号表（勤務時間帯）'!$D$6:$Z$47,23,FALSE))</f>
        <v/>
      </c>
      <c r="X47" s="201" t="str">
        <f>IF(X45="","",VLOOKUP(X45,'シフト記号表（勤務時間帯）'!$D$6:$Z$47,23,FALSE))</f>
        <v/>
      </c>
      <c r="Y47" s="201" t="str">
        <f>IF(Y45="","",VLOOKUP(Y45,'シフト記号表（勤務時間帯）'!$D$6:$Z$47,23,FALSE))</f>
        <v/>
      </c>
      <c r="Z47" s="201" t="str">
        <f>IF(Z45="","",VLOOKUP(Z45,'シフト記号表（勤務時間帯）'!$D$6:$Z$47,23,FALSE))</f>
        <v/>
      </c>
      <c r="AA47" s="202" t="str">
        <f>IF(AA45="","",VLOOKUP(AA45,'シフト記号表（勤務時間帯）'!$D$6:$Z$47,23,FALSE))</f>
        <v/>
      </c>
      <c r="AB47" s="200" t="str">
        <f>IF(AB45="","",VLOOKUP(AB45,'シフト記号表（勤務時間帯）'!$D$6:$Z$47,23,FALSE))</f>
        <v/>
      </c>
      <c r="AC47" s="201" t="str">
        <f>IF(AC45="","",VLOOKUP(AC45,'シフト記号表（勤務時間帯）'!$D$6:$Z$47,23,FALSE))</f>
        <v/>
      </c>
      <c r="AD47" s="201" t="str">
        <f>IF(AD45="","",VLOOKUP(AD45,'シフト記号表（勤務時間帯）'!$D$6:$Z$47,23,FALSE))</f>
        <v/>
      </c>
      <c r="AE47" s="201" t="str">
        <f>IF(AE45="","",VLOOKUP(AE45,'シフト記号表（勤務時間帯）'!$D$6:$Z$47,23,FALSE))</f>
        <v/>
      </c>
      <c r="AF47" s="201" t="str">
        <f>IF(AF45="","",VLOOKUP(AF45,'シフト記号表（勤務時間帯）'!$D$6:$Z$47,23,FALSE))</f>
        <v/>
      </c>
      <c r="AG47" s="201" t="str">
        <f>IF(AG45="","",VLOOKUP(AG45,'シフト記号表（勤務時間帯）'!$D$6:$Z$47,23,FALSE))</f>
        <v/>
      </c>
      <c r="AH47" s="202" t="str">
        <f>IF(AH45="","",VLOOKUP(AH45,'シフト記号表（勤務時間帯）'!$D$6:$Z$47,23,FALSE))</f>
        <v/>
      </c>
      <c r="AI47" s="200" t="str">
        <f>IF(AI45="","",VLOOKUP(AI45,'シフト記号表（勤務時間帯）'!$D$6:$Z$47,23,FALSE))</f>
        <v/>
      </c>
      <c r="AJ47" s="201" t="str">
        <f>IF(AJ45="","",VLOOKUP(AJ45,'シフト記号表（勤務時間帯）'!$D$6:$Z$47,23,FALSE))</f>
        <v/>
      </c>
      <c r="AK47" s="201" t="str">
        <f>IF(AK45="","",VLOOKUP(AK45,'シフト記号表（勤務時間帯）'!$D$6:$Z$47,23,FALSE))</f>
        <v/>
      </c>
      <c r="AL47" s="201" t="str">
        <f>IF(AL45="","",VLOOKUP(AL45,'シフト記号表（勤務時間帯）'!$D$6:$Z$47,23,FALSE))</f>
        <v/>
      </c>
      <c r="AM47" s="201" t="str">
        <f>IF(AM45="","",VLOOKUP(AM45,'シフト記号表（勤務時間帯）'!$D$6:$Z$47,23,FALSE))</f>
        <v/>
      </c>
      <c r="AN47" s="201" t="str">
        <f>IF(AN45="","",VLOOKUP(AN45,'シフト記号表（勤務時間帯）'!$D$6:$Z$47,23,FALSE))</f>
        <v/>
      </c>
      <c r="AO47" s="202" t="str">
        <f>IF(AO45="","",VLOOKUP(AO45,'シフト記号表（勤務時間帯）'!$D$6:$Z$47,23,FALSE))</f>
        <v/>
      </c>
      <c r="AP47" s="200" t="str">
        <f>IF(AP45="","",VLOOKUP(AP45,'シフト記号表（勤務時間帯）'!$D$6:$Z$47,23,FALSE))</f>
        <v/>
      </c>
      <c r="AQ47" s="201" t="str">
        <f>IF(AQ45="","",VLOOKUP(AQ45,'シフト記号表（勤務時間帯）'!$D$6:$Z$47,23,FALSE))</f>
        <v/>
      </c>
      <c r="AR47" s="201" t="str">
        <f>IF(AR45="","",VLOOKUP(AR45,'シフト記号表（勤務時間帯）'!$D$6:$Z$47,23,FALSE))</f>
        <v/>
      </c>
      <c r="AS47" s="201" t="str">
        <f>IF(AS45="","",VLOOKUP(AS45,'シフト記号表（勤務時間帯）'!$D$6:$Z$47,23,FALSE))</f>
        <v/>
      </c>
      <c r="AT47" s="201" t="str">
        <f>IF(AT45="","",VLOOKUP(AT45,'シフト記号表（勤務時間帯）'!$D$6:$Z$47,23,FALSE))</f>
        <v/>
      </c>
      <c r="AU47" s="201" t="str">
        <f>IF(AU45="","",VLOOKUP(AU45,'シフト記号表（勤務時間帯）'!$D$6:$Z$47,23,FALSE))</f>
        <v/>
      </c>
      <c r="AV47" s="202" t="str">
        <f>IF(AV45="","",VLOOKUP(AV45,'シフト記号表（勤務時間帯）'!$D$6:$Z$47,23,FALSE))</f>
        <v/>
      </c>
      <c r="AW47" s="200" t="str">
        <f>IF(AW45="","",VLOOKUP(AW45,'シフト記号表（勤務時間帯）'!$D$6:$Z$47,23,FALSE))</f>
        <v/>
      </c>
      <c r="AX47" s="201" t="str">
        <f>IF(AX45="","",VLOOKUP(AX45,'シフト記号表（勤務時間帯）'!$D$6:$Z$47,23,FALSE))</f>
        <v/>
      </c>
      <c r="AY47" s="201" t="str">
        <f>IF(AY45="","",VLOOKUP(AY45,'シフト記号表（勤務時間帯）'!$D$6:$Z$47,23,FALSE))</f>
        <v/>
      </c>
      <c r="AZ47" s="284">
        <f>IF($BC$3="４週",SUM(U47:AV47),IF($BC$3="暦月",SUM(U47:AY47),""))</f>
        <v>0</v>
      </c>
      <c r="BA47" s="285"/>
      <c r="BB47" s="286">
        <f>IF($BC$3="４週",AZ47/4,IF($BC$3="暦月",(AZ47/($BC$8/7)),""))</f>
        <v>0</v>
      </c>
      <c r="BC47" s="285"/>
      <c r="BD47" s="287"/>
      <c r="BE47" s="288"/>
      <c r="BF47" s="288"/>
      <c r="BG47" s="288"/>
      <c r="BH47" s="289"/>
    </row>
    <row r="48" spans="2:60" ht="20.25" customHeight="1" x14ac:dyDescent="0.4">
      <c r="B48" s="129"/>
      <c r="C48" s="290"/>
      <c r="D48" s="291"/>
      <c r="E48" s="292"/>
      <c r="F48" s="234"/>
      <c r="G48" s="230"/>
      <c r="H48" s="299"/>
      <c r="I48" s="302"/>
      <c r="J48" s="303"/>
      <c r="K48" s="303"/>
      <c r="L48" s="304"/>
      <c r="M48" s="311"/>
      <c r="N48" s="312"/>
      <c r="O48" s="313"/>
      <c r="P48" s="21" t="s">
        <v>18</v>
      </c>
      <c r="Q48" s="28"/>
      <c r="R48" s="28"/>
      <c r="S48" s="16"/>
      <c r="T48" s="58"/>
      <c r="U48" s="203"/>
      <c r="V48" s="204"/>
      <c r="W48" s="204"/>
      <c r="X48" s="204"/>
      <c r="Y48" s="204"/>
      <c r="Z48" s="204"/>
      <c r="AA48" s="205"/>
      <c r="AB48" s="203"/>
      <c r="AC48" s="204"/>
      <c r="AD48" s="204"/>
      <c r="AE48" s="204"/>
      <c r="AF48" s="204"/>
      <c r="AG48" s="204"/>
      <c r="AH48" s="205"/>
      <c r="AI48" s="203"/>
      <c r="AJ48" s="204"/>
      <c r="AK48" s="204"/>
      <c r="AL48" s="204"/>
      <c r="AM48" s="204"/>
      <c r="AN48" s="204"/>
      <c r="AO48" s="205"/>
      <c r="AP48" s="203"/>
      <c r="AQ48" s="204"/>
      <c r="AR48" s="204"/>
      <c r="AS48" s="204"/>
      <c r="AT48" s="204"/>
      <c r="AU48" s="204"/>
      <c r="AV48" s="205"/>
      <c r="AW48" s="203"/>
      <c r="AX48" s="204"/>
      <c r="AY48" s="204"/>
      <c r="AZ48" s="320"/>
      <c r="BA48" s="274"/>
      <c r="BB48" s="273"/>
      <c r="BC48" s="274"/>
      <c r="BD48" s="275"/>
      <c r="BE48" s="276"/>
      <c r="BF48" s="276"/>
      <c r="BG48" s="276"/>
      <c r="BH48" s="277"/>
    </row>
    <row r="49" spans="2:60" ht="20.25" customHeight="1" x14ac:dyDescent="0.4">
      <c r="B49" s="125">
        <f>B46+1</f>
        <v>10</v>
      </c>
      <c r="C49" s="293"/>
      <c r="D49" s="294"/>
      <c r="E49" s="295"/>
      <c r="F49" s="234">
        <f>C48</f>
        <v>0</v>
      </c>
      <c r="G49" s="230"/>
      <c r="H49" s="300"/>
      <c r="I49" s="305"/>
      <c r="J49" s="306"/>
      <c r="K49" s="306"/>
      <c r="L49" s="307"/>
      <c r="M49" s="314"/>
      <c r="N49" s="315"/>
      <c r="O49" s="316"/>
      <c r="P49" s="23" t="s">
        <v>72</v>
      </c>
      <c r="Q49" s="24"/>
      <c r="R49" s="24"/>
      <c r="S49" s="19"/>
      <c r="T49" s="53"/>
      <c r="U49" s="197" t="str">
        <f>IF(U48="","",VLOOKUP(U48,'シフト記号表（勤務時間帯）'!$D$6:$X$47,21,FALSE))</f>
        <v/>
      </c>
      <c r="V49" s="198" t="str">
        <f>IF(V48="","",VLOOKUP(V48,'シフト記号表（勤務時間帯）'!$D$6:$X$47,21,FALSE))</f>
        <v/>
      </c>
      <c r="W49" s="198" t="str">
        <f>IF(W48="","",VLOOKUP(W48,'シフト記号表（勤務時間帯）'!$D$6:$X$47,21,FALSE))</f>
        <v/>
      </c>
      <c r="X49" s="198" t="str">
        <f>IF(X48="","",VLOOKUP(X48,'シフト記号表（勤務時間帯）'!$D$6:$X$47,21,FALSE))</f>
        <v/>
      </c>
      <c r="Y49" s="198" t="str">
        <f>IF(Y48="","",VLOOKUP(Y48,'シフト記号表（勤務時間帯）'!$D$6:$X$47,21,FALSE))</f>
        <v/>
      </c>
      <c r="Z49" s="198" t="str">
        <f>IF(Z48="","",VLOOKUP(Z48,'シフト記号表（勤務時間帯）'!$D$6:$X$47,21,FALSE))</f>
        <v/>
      </c>
      <c r="AA49" s="199" t="str">
        <f>IF(AA48="","",VLOOKUP(AA48,'シフト記号表（勤務時間帯）'!$D$6:$X$47,21,FALSE))</f>
        <v/>
      </c>
      <c r="AB49" s="197" t="str">
        <f>IF(AB48="","",VLOOKUP(AB48,'シフト記号表（勤務時間帯）'!$D$6:$X$47,21,FALSE))</f>
        <v/>
      </c>
      <c r="AC49" s="198" t="str">
        <f>IF(AC48="","",VLOOKUP(AC48,'シフト記号表（勤務時間帯）'!$D$6:$X$47,21,FALSE))</f>
        <v/>
      </c>
      <c r="AD49" s="198" t="str">
        <f>IF(AD48="","",VLOOKUP(AD48,'シフト記号表（勤務時間帯）'!$D$6:$X$47,21,FALSE))</f>
        <v/>
      </c>
      <c r="AE49" s="198" t="str">
        <f>IF(AE48="","",VLOOKUP(AE48,'シフト記号表（勤務時間帯）'!$D$6:$X$47,21,FALSE))</f>
        <v/>
      </c>
      <c r="AF49" s="198" t="str">
        <f>IF(AF48="","",VLOOKUP(AF48,'シフト記号表（勤務時間帯）'!$D$6:$X$47,21,FALSE))</f>
        <v/>
      </c>
      <c r="AG49" s="198" t="str">
        <f>IF(AG48="","",VLOOKUP(AG48,'シフト記号表（勤務時間帯）'!$D$6:$X$47,21,FALSE))</f>
        <v/>
      </c>
      <c r="AH49" s="199" t="str">
        <f>IF(AH48="","",VLOOKUP(AH48,'シフト記号表（勤務時間帯）'!$D$6:$X$47,21,FALSE))</f>
        <v/>
      </c>
      <c r="AI49" s="197" t="str">
        <f>IF(AI48="","",VLOOKUP(AI48,'シフト記号表（勤務時間帯）'!$D$6:$X$47,21,FALSE))</f>
        <v/>
      </c>
      <c r="AJ49" s="198" t="str">
        <f>IF(AJ48="","",VLOOKUP(AJ48,'シフト記号表（勤務時間帯）'!$D$6:$X$47,21,FALSE))</f>
        <v/>
      </c>
      <c r="AK49" s="198" t="str">
        <f>IF(AK48="","",VLOOKUP(AK48,'シフト記号表（勤務時間帯）'!$D$6:$X$47,21,FALSE))</f>
        <v/>
      </c>
      <c r="AL49" s="198" t="str">
        <f>IF(AL48="","",VLOOKUP(AL48,'シフト記号表（勤務時間帯）'!$D$6:$X$47,21,FALSE))</f>
        <v/>
      </c>
      <c r="AM49" s="198" t="str">
        <f>IF(AM48="","",VLOOKUP(AM48,'シフト記号表（勤務時間帯）'!$D$6:$X$47,21,FALSE))</f>
        <v/>
      </c>
      <c r="AN49" s="198" t="str">
        <f>IF(AN48="","",VLOOKUP(AN48,'シフト記号表（勤務時間帯）'!$D$6:$X$47,21,FALSE))</f>
        <v/>
      </c>
      <c r="AO49" s="199" t="str">
        <f>IF(AO48="","",VLOOKUP(AO48,'シフト記号表（勤務時間帯）'!$D$6:$X$47,21,FALSE))</f>
        <v/>
      </c>
      <c r="AP49" s="197" t="str">
        <f>IF(AP48="","",VLOOKUP(AP48,'シフト記号表（勤務時間帯）'!$D$6:$X$47,21,FALSE))</f>
        <v/>
      </c>
      <c r="AQ49" s="198" t="str">
        <f>IF(AQ48="","",VLOOKUP(AQ48,'シフト記号表（勤務時間帯）'!$D$6:$X$47,21,FALSE))</f>
        <v/>
      </c>
      <c r="AR49" s="198" t="str">
        <f>IF(AR48="","",VLOOKUP(AR48,'シフト記号表（勤務時間帯）'!$D$6:$X$47,21,FALSE))</f>
        <v/>
      </c>
      <c r="AS49" s="198" t="str">
        <f>IF(AS48="","",VLOOKUP(AS48,'シフト記号表（勤務時間帯）'!$D$6:$X$47,21,FALSE))</f>
        <v/>
      </c>
      <c r="AT49" s="198" t="str">
        <f>IF(AT48="","",VLOOKUP(AT48,'シフト記号表（勤務時間帯）'!$D$6:$X$47,21,FALSE))</f>
        <v/>
      </c>
      <c r="AU49" s="198" t="str">
        <f>IF(AU48="","",VLOOKUP(AU48,'シフト記号表（勤務時間帯）'!$D$6:$X$47,21,FALSE))</f>
        <v/>
      </c>
      <c r="AV49" s="199" t="str">
        <f>IF(AV48="","",VLOOKUP(AV48,'シフト記号表（勤務時間帯）'!$D$6:$X$47,21,FALSE))</f>
        <v/>
      </c>
      <c r="AW49" s="197" t="str">
        <f>IF(AW48="","",VLOOKUP(AW48,'シフト記号表（勤務時間帯）'!$D$6:$X$47,21,FALSE))</f>
        <v/>
      </c>
      <c r="AX49" s="198" t="str">
        <f>IF(AX48="","",VLOOKUP(AX48,'シフト記号表（勤務時間帯）'!$D$6:$X$47,21,FALSE))</f>
        <v/>
      </c>
      <c r="AY49" s="198" t="str">
        <f>IF(AY48="","",VLOOKUP(AY48,'シフト記号表（勤務時間帯）'!$D$6:$X$47,21,FALSE))</f>
        <v/>
      </c>
      <c r="AZ49" s="281">
        <f>IF($BC$3="４週",SUM(U49:AV49),IF($BC$3="暦月",SUM(U49:AY49),""))</f>
        <v>0</v>
      </c>
      <c r="BA49" s="282"/>
      <c r="BB49" s="283">
        <f>IF($BC$3="４週",AZ49/4,IF($BC$3="暦月",(AZ49/($BC$8/7)),""))</f>
        <v>0</v>
      </c>
      <c r="BC49" s="282"/>
      <c r="BD49" s="278"/>
      <c r="BE49" s="279"/>
      <c r="BF49" s="279"/>
      <c r="BG49" s="279"/>
      <c r="BH49" s="280"/>
    </row>
    <row r="50" spans="2:60" ht="20.25" customHeight="1" x14ac:dyDescent="0.4">
      <c r="B50" s="127"/>
      <c r="C50" s="321"/>
      <c r="D50" s="322"/>
      <c r="E50" s="323"/>
      <c r="F50" s="235"/>
      <c r="G50" s="231">
        <f>C48</f>
        <v>0</v>
      </c>
      <c r="H50" s="324"/>
      <c r="I50" s="325"/>
      <c r="J50" s="326"/>
      <c r="K50" s="326"/>
      <c r="L50" s="327"/>
      <c r="M50" s="328"/>
      <c r="N50" s="329"/>
      <c r="O50" s="330"/>
      <c r="P50" s="41" t="s">
        <v>73</v>
      </c>
      <c r="Q50" s="42"/>
      <c r="R50" s="42"/>
      <c r="S50" s="43"/>
      <c r="T50" s="59"/>
      <c r="U50" s="200" t="str">
        <f>IF(U48="","",VLOOKUP(U48,'シフト記号表（勤務時間帯）'!$D$6:$Z$47,23,FALSE))</f>
        <v/>
      </c>
      <c r="V50" s="201" t="str">
        <f>IF(V48="","",VLOOKUP(V48,'シフト記号表（勤務時間帯）'!$D$6:$Z$47,23,FALSE))</f>
        <v/>
      </c>
      <c r="W50" s="201" t="str">
        <f>IF(W48="","",VLOOKUP(W48,'シフト記号表（勤務時間帯）'!$D$6:$Z$47,23,FALSE))</f>
        <v/>
      </c>
      <c r="X50" s="201" t="str">
        <f>IF(X48="","",VLOOKUP(X48,'シフト記号表（勤務時間帯）'!$D$6:$Z$47,23,FALSE))</f>
        <v/>
      </c>
      <c r="Y50" s="201" t="str">
        <f>IF(Y48="","",VLOOKUP(Y48,'シフト記号表（勤務時間帯）'!$D$6:$Z$47,23,FALSE))</f>
        <v/>
      </c>
      <c r="Z50" s="201" t="str">
        <f>IF(Z48="","",VLOOKUP(Z48,'シフト記号表（勤務時間帯）'!$D$6:$Z$47,23,FALSE))</f>
        <v/>
      </c>
      <c r="AA50" s="202" t="str">
        <f>IF(AA48="","",VLOOKUP(AA48,'シフト記号表（勤務時間帯）'!$D$6:$Z$47,23,FALSE))</f>
        <v/>
      </c>
      <c r="AB50" s="200" t="str">
        <f>IF(AB48="","",VLOOKUP(AB48,'シフト記号表（勤務時間帯）'!$D$6:$Z$47,23,FALSE))</f>
        <v/>
      </c>
      <c r="AC50" s="201" t="str">
        <f>IF(AC48="","",VLOOKUP(AC48,'シフト記号表（勤務時間帯）'!$D$6:$Z$47,23,FALSE))</f>
        <v/>
      </c>
      <c r="AD50" s="201" t="str">
        <f>IF(AD48="","",VLOOKUP(AD48,'シフト記号表（勤務時間帯）'!$D$6:$Z$47,23,FALSE))</f>
        <v/>
      </c>
      <c r="AE50" s="201" t="str">
        <f>IF(AE48="","",VLOOKUP(AE48,'シフト記号表（勤務時間帯）'!$D$6:$Z$47,23,FALSE))</f>
        <v/>
      </c>
      <c r="AF50" s="201" t="str">
        <f>IF(AF48="","",VLOOKUP(AF48,'シフト記号表（勤務時間帯）'!$D$6:$Z$47,23,FALSE))</f>
        <v/>
      </c>
      <c r="AG50" s="201" t="str">
        <f>IF(AG48="","",VLOOKUP(AG48,'シフト記号表（勤務時間帯）'!$D$6:$Z$47,23,FALSE))</f>
        <v/>
      </c>
      <c r="AH50" s="202" t="str">
        <f>IF(AH48="","",VLOOKUP(AH48,'シフト記号表（勤務時間帯）'!$D$6:$Z$47,23,FALSE))</f>
        <v/>
      </c>
      <c r="AI50" s="200" t="str">
        <f>IF(AI48="","",VLOOKUP(AI48,'シフト記号表（勤務時間帯）'!$D$6:$Z$47,23,FALSE))</f>
        <v/>
      </c>
      <c r="AJ50" s="201" t="str">
        <f>IF(AJ48="","",VLOOKUP(AJ48,'シフト記号表（勤務時間帯）'!$D$6:$Z$47,23,FALSE))</f>
        <v/>
      </c>
      <c r="AK50" s="201" t="str">
        <f>IF(AK48="","",VLOOKUP(AK48,'シフト記号表（勤務時間帯）'!$D$6:$Z$47,23,FALSE))</f>
        <v/>
      </c>
      <c r="AL50" s="201" t="str">
        <f>IF(AL48="","",VLOOKUP(AL48,'シフト記号表（勤務時間帯）'!$D$6:$Z$47,23,FALSE))</f>
        <v/>
      </c>
      <c r="AM50" s="201" t="str">
        <f>IF(AM48="","",VLOOKUP(AM48,'シフト記号表（勤務時間帯）'!$D$6:$Z$47,23,FALSE))</f>
        <v/>
      </c>
      <c r="AN50" s="201" t="str">
        <f>IF(AN48="","",VLOOKUP(AN48,'シフト記号表（勤務時間帯）'!$D$6:$Z$47,23,FALSE))</f>
        <v/>
      </c>
      <c r="AO50" s="202" t="str">
        <f>IF(AO48="","",VLOOKUP(AO48,'シフト記号表（勤務時間帯）'!$D$6:$Z$47,23,FALSE))</f>
        <v/>
      </c>
      <c r="AP50" s="200" t="str">
        <f>IF(AP48="","",VLOOKUP(AP48,'シフト記号表（勤務時間帯）'!$D$6:$Z$47,23,FALSE))</f>
        <v/>
      </c>
      <c r="AQ50" s="201" t="str">
        <f>IF(AQ48="","",VLOOKUP(AQ48,'シフト記号表（勤務時間帯）'!$D$6:$Z$47,23,FALSE))</f>
        <v/>
      </c>
      <c r="AR50" s="201" t="str">
        <f>IF(AR48="","",VLOOKUP(AR48,'シフト記号表（勤務時間帯）'!$D$6:$Z$47,23,FALSE))</f>
        <v/>
      </c>
      <c r="AS50" s="201" t="str">
        <f>IF(AS48="","",VLOOKUP(AS48,'シフト記号表（勤務時間帯）'!$D$6:$Z$47,23,FALSE))</f>
        <v/>
      </c>
      <c r="AT50" s="201" t="str">
        <f>IF(AT48="","",VLOOKUP(AT48,'シフト記号表（勤務時間帯）'!$D$6:$Z$47,23,FALSE))</f>
        <v/>
      </c>
      <c r="AU50" s="201" t="str">
        <f>IF(AU48="","",VLOOKUP(AU48,'シフト記号表（勤務時間帯）'!$D$6:$Z$47,23,FALSE))</f>
        <v/>
      </c>
      <c r="AV50" s="202" t="str">
        <f>IF(AV48="","",VLOOKUP(AV48,'シフト記号表（勤務時間帯）'!$D$6:$Z$47,23,FALSE))</f>
        <v/>
      </c>
      <c r="AW50" s="200" t="str">
        <f>IF(AW48="","",VLOOKUP(AW48,'シフト記号表（勤務時間帯）'!$D$6:$Z$47,23,FALSE))</f>
        <v/>
      </c>
      <c r="AX50" s="201" t="str">
        <f>IF(AX48="","",VLOOKUP(AX48,'シフト記号表（勤務時間帯）'!$D$6:$Z$47,23,FALSE))</f>
        <v/>
      </c>
      <c r="AY50" s="201" t="str">
        <f>IF(AY48="","",VLOOKUP(AY48,'シフト記号表（勤務時間帯）'!$D$6:$Z$47,23,FALSE))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c r="D51" s="291"/>
      <c r="E51" s="292"/>
      <c r="F51" s="234"/>
      <c r="G51" s="230"/>
      <c r="H51" s="299"/>
      <c r="I51" s="302"/>
      <c r="J51" s="303"/>
      <c r="K51" s="303"/>
      <c r="L51" s="304"/>
      <c r="M51" s="311"/>
      <c r="N51" s="312"/>
      <c r="O51" s="313"/>
      <c r="P51" s="21" t="s">
        <v>18</v>
      </c>
      <c r="Q51" s="28"/>
      <c r="R51" s="28"/>
      <c r="S51" s="16"/>
      <c r="T51" s="58"/>
      <c r="U51" s="203"/>
      <c r="V51" s="204"/>
      <c r="W51" s="204"/>
      <c r="X51" s="204"/>
      <c r="Y51" s="204"/>
      <c r="Z51" s="204"/>
      <c r="AA51" s="205"/>
      <c r="AB51" s="203"/>
      <c r="AC51" s="204"/>
      <c r="AD51" s="204"/>
      <c r="AE51" s="204"/>
      <c r="AF51" s="204"/>
      <c r="AG51" s="204"/>
      <c r="AH51" s="205"/>
      <c r="AI51" s="203"/>
      <c r="AJ51" s="204"/>
      <c r="AK51" s="204"/>
      <c r="AL51" s="204"/>
      <c r="AM51" s="204"/>
      <c r="AN51" s="204"/>
      <c r="AO51" s="205"/>
      <c r="AP51" s="203"/>
      <c r="AQ51" s="204"/>
      <c r="AR51" s="204"/>
      <c r="AS51" s="204"/>
      <c r="AT51" s="204"/>
      <c r="AU51" s="204"/>
      <c r="AV51" s="205"/>
      <c r="AW51" s="203"/>
      <c r="AX51" s="204"/>
      <c r="AY51" s="204"/>
      <c r="AZ51" s="320"/>
      <c r="BA51" s="274"/>
      <c r="BB51" s="273"/>
      <c r="BC51" s="274"/>
      <c r="BD51" s="275"/>
      <c r="BE51" s="276"/>
      <c r="BF51" s="276"/>
      <c r="BG51" s="276"/>
      <c r="BH51" s="277"/>
    </row>
    <row r="52" spans="2:60" ht="20.25" customHeight="1" x14ac:dyDescent="0.4">
      <c r="B52" s="125">
        <f>B49+1</f>
        <v>11</v>
      </c>
      <c r="C52" s="293"/>
      <c r="D52" s="294"/>
      <c r="E52" s="295"/>
      <c r="F52" s="234">
        <f>C51</f>
        <v>0</v>
      </c>
      <c r="G52" s="230"/>
      <c r="H52" s="300"/>
      <c r="I52" s="305"/>
      <c r="J52" s="306"/>
      <c r="K52" s="306"/>
      <c r="L52" s="307"/>
      <c r="M52" s="314"/>
      <c r="N52" s="315"/>
      <c r="O52" s="316"/>
      <c r="P52" s="23" t="s">
        <v>72</v>
      </c>
      <c r="Q52" s="24"/>
      <c r="R52" s="24"/>
      <c r="S52" s="19"/>
      <c r="T52" s="53"/>
      <c r="U52" s="197" t="str">
        <f>IF(U51="","",VLOOKUP(U51,'シフト記号表（勤務時間帯）'!$D$6:$X$47,21,FALSE))</f>
        <v/>
      </c>
      <c r="V52" s="198" t="str">
        <f>IF(V51="","",VLOOKUP(V51,'シフト記号表（勤務時間帯）'!$D$6:$X$47,21,FALSE))</f>
        <v/>
      </c>
      <c r="W52" s="198" t="str">
        <f>IF(W51="","",VLOOKUP(W51,'シフト記号表（勤務時間帯）'!$D$6:$X$47,21,FALSE))</f>
        <v/>
      </c>
      <c r="X52" s="198" t="str">
        <f>IF(X51="","",VLOOKUP(X51,'シフト記号表（勤務時間帯）'!$D$6:$X$47,21,FALSE))</f>
        <v/>
      </c>
      <c r="Y52" s="198" t="str">
        <f>IF(Y51="","",VLOOKUP(Y51,'シフト記号表（勤務時間帯）'!$D$6:$X$47,21,FALSE))</f>
        <v/>
      </c>
      <c r="Z52" s="198" t="str">
        <f>IF(Z51="","",VLOOKUP(Z51,'シフト記号表（勤務時間帯）'!$D$6:$X$47,21,FALSE))</f>
        <v/>
      </c>
      <c r="AA52" s="199" t="str">
        <f>IF(AA51="","",VLOOKUP(AA51,'シフト記号表（勤務時間帯）'!$D$6:$X$47,21,FALSE))</f>
        <v/>
      </c>
      <c r="AB52" s="197" t="str">
        <f>IF(AB51="","",VLOOKUP(AB51,'シフト記号表（勤務時間帯）'!$D$6:$X$47,21,FALSE))</f>
        <v/>
      </c>
      <c r="AC52" s="198" t="str">
        <f>IF(AC51="","",VLOOKUP(AC51,'シフト記号表（勤務時間帯）'!$D$6:$X$47,21,FALSE))</f>
        <v/>
      </c>
      <c r="AD52" s="198" t="str">
        <f>IF(AD51="","",VLOOKUP(AD51,'シフト記号表（勤務時間帯）'!$D$6:$X$47,21,FALSE))</f>
        <v/>
      </c>
      <c r="AE52" s="198" t="str">
        <f>IF(AE51="","",VLOOKUP(AE51,'シフト記号表（勤務時間帯）'!$D$6:$X$47,21,FALSE))</f>
        <v/>
      </c>
      <c r="AF52" s="198" t="str">
        <f>IF(AF51="","",VLOOKUP(AF51,'シフト記号表（勤務時間帯）'!$D$6:$X$47,21,FALSE))</f>
        <v/>
      </c>
      <c r="AG52" s="198" t="str">
        <f>IF(AG51="","",VLOOKUP(AG51,'シフト記号表（勤務時間帯）'!$D$6:$X$47,21,FALSE))</f>
        <v/>
      </c>
      <c r="AH52" s="199" t="str">
        <f>IF(AH51="","",VLOOKUP(AH51,'シフト記号表（勤務時間帯）'!$D$6:$X$47,21,FALSE))</f>
        <v/>
      </c>
      <c r="AI52" s="197" t="str">
        <f>IF(AI51="","",VLOOKUP(AI51,'シフト記号表（勤務時間帯）'!$D$6:$X$47,21,FALSE))</f>
        <v/>
      </c>
      <c r="AJ52" s="198" t="str">
        <f>IF(AJ51="","",VLOOKUP(AJ51,'シフト記号表（勤務時間帯）'!$D$6:$X$47,21,FALSE))</f>
        <v/>
      </c>
      <c r="AK52" s="198" t="str">
        <f>IF(AK51="","",VLOOKUP(AK51,'シフト記号表（勤務時間帯）'!$D$6:$X$47,21,FALSE))</f>
        <v/>
      </c>
      <c r="AL52" s="198" t="str">
        <f>IF(AL51="","",VLOOKUP(AL51,'シフト記号表（勤務時間帯）'!$D$6:$X$47,21,FALSE))</f>
        <v/>
      </c>
      <c r="AM52" s="198" t="str">
        <f>IF(AM51="","",VLOOKUP(AM51,'シフト記号表（勤務時間帯）'!$D$6:$X$47,21,FALSE))</f>
        <v/>
      </c>
      <c r="AN52" s="198" t="str">
        <f>IF(AN51="","",VLOOKUP(AN51,'シフト記号表（勤務時間帯）'!$D$6:$X$47,21,FALSE))</f>
        <v/>
      </c>
      <c r="AO52" s="199" t="str">
        <f>IF(AO51="","",VLOOKUP(AO51,'シフト記号表（勤務時間帯）'!$D$6:$X$47,21,FALSE))</f>
        <v/>
      </c>
      <c r="AP52" s="197" t="str">
        <f>IF(AP51="","",VLOOKUP(AP51,'シフト記号表（勤務時間帯）'!$D$6:$X$47,21,FALSE))</f>
        <v/>
      </c>
      <c r="AQ52" s="198" t="str">
        <f>IF(AQ51="","",VLOOKUP(AQ51,'シフト記号表（勤務時間帯）'!$D$6:$X$47,21,FALSE))</f>
        <v/>
      </c>
      <c r="AR52" s="198" t="str">
        <f>IF(AR51="","",VLOOKUP(AR51,'シフト記号表（勤務時間帯）'!$D$6:$X$47,21,FALSE))</f>
        <v/>
      </c>
      <c r="AS52" s="198" t="str">
        <f>IF(AS51="","",VLOOKUP(AS51,'シフト記号表（勤務時間帯）'!$D$6:$X$47,21,FALSE))</f>
        <v/>
      </c>
      <c r="AT52" s="198" t="str">
        <f>IF(AT51="","",VLOOKUP(AT51,'シフト記号表（勤務時間帯）'!$D$6:$X$47,21,FALSE))</f>
        <v/>
      </c>
      <c r="AU52" s="198" t="str">
        <f>IF(AU51="","",VLOOKUP(AU51,'シフト記号表（勤務時間帯）'!$D$6:$X$47,21,FALSE))</f>
        <v/>
      </c>
      <c r="AV52" s="199" t="str">
        <f>IF(AV51="","",VLOOKUP(AV51,'シフト記号表（勤務時間帯）'!$D$6:$X$47,21,FALSE))</f>
        <v/>
      </c>
      <c r="AW52" s="197" t="str">
        <f>IF(AW51="","",VLOOKUP(AW51,'シフト記号表（勤務時間帯）'!$D$6:$X$47,21,FALSE))</f>
        <v/>
      </c>
      <c r="AX52" s="198" t="str">
        <f>IF(AX51="","",VLOOKUP(AX51,'シフト記号表（勤務時間帯）'!$D$6:$X$47,21,FALSE))</f>
        <v/>
      </c>
      <c r="AY52" s="198" t="str">
        <f>IF(AY51="","",VLOOKUP(AY51,'シフト記号表（勤務時間帯）'!$D$6:$X$47,21,FALSE))</f>
        <v/>
      </c>
      <c r="AZ52" s="281">
        <f>IF($BC$3="４週",SUM(U52:AV52),IF($BC$3="暦月",SUM(U52:AY52),""))</f>
        <v>0</v>
      </c>
      <c r="BA52" s="282"/>
      <c r="BB52" s="283">
        <f>IF($BC$3="４週",AZ52/4,IF($BC$3="暦月",(AZ52/($BC$8/7)),""))</f>
        <v>0</v>
      </c>
      <c r="BC52" s="282"/>
      <c r="BD52" s="278"/>
      <c r="BE52" s="279"/>
      <c r="BF52" s="279"/>
      <c r="BG52" s="279"/>
      <c r="BH52" s="280"/>
    </row>
    <row r="53" spans="2:60" ht="20.25" customHeight="1" x14ac:dyDescent="0.4">
      <c r="B53" s="127"/>
      <c r="C53" s="321"/>
      <c r="D53" s="322"/>
      <c r="E53" s="323"/>
      <c r="F53" s="235"/>
      <c r="G53" s="231">
        <f>C51</f>
        <v>0</v>
      </c>
      <c r="H53" s="324"/>
      <c r="I53" s="325"/>
      <c r="J53" s="326"/>
      <c r="K53" s="326"/>
      <c r="L53" s="327"/>
      <c r="M53" s="328"/>
      <c r="N53" s="329"/>
      <c r="O53" s="330"/>
      <c r="P53" s="41" t="s">
        <v>73</v>
      </c>
      <c r="Q53" s="42"/>
      <c r="R53" s="42"/>
      <c r="S53" s="43"/>
      <c r="T53" s="59"/>
      <c r="U53" s="200" t="str">
        <f>IF(U51="","",VLOOKUP(U51,'シフト記号表（勤務時間帯）'!$D$6:$Z$47,23,FALSE))</f>
        <v/>
      </c>
      <c r="V53" s="201" t="str">
        <f>IF(V51="","",VLOOKUP(V51,'シフト記号表（勤務時間帯）'!$D$6:$Z$47,23,FALSE))</f>
        <v/>
      </c>
      <c r="W53" s="201" t="str">
        <f>IF(W51="","",VLOOKUP(W51,'シフト記号表（勤務時間帯）'!$D$6:$Z$47,23,FALSE))</f>
        <v/>
      </c>
      <c r="X53" s="201" t="str">
        <f>IF(X51="","",VLOOKUP(X51,'シフト記号表（勤務時間帯）'!$D$6:$Z$47,23,FALSE))</f>
        <v/>
      </c>
      <c r="Y53" s="201" t="str">
        <f>IF(Y51="","",VLOOKUP(Y51,'シフト記号表（勤務時間帯）'!$D$6:$Z$47,23,FALSE))</f>
        <v/>
      </c>
      <c r="Z53" s="201" t="str">
        <f>IF(Z51="","",VLOOKUP(Z51,'シフト記号表（勤務時間帯）'!$D$6:$Z$47,23,FALSE))</f>
        <v/>
      </c>
      <c r="AA53" s="202" t="str">
        <f>IF(AA51="","",VLOOKUP(AA51,'シフト記号表（勤務時間帯）'!$D$6:$Z$47,23,FALSE))</f>
        <v/>
      </c>
      <c r="AB53" s="200" t="str">
        <f>IF(AB51="","",VLOOKUP(AB51,'シフト記号表（勤務時間帯）'!$D$6:$Z$47,23,FALSE))</f>
        <v/>
      </c>
      <c r="AC53" s="201" t="str">
        <f>IF(AC51="","",VLOOKUP(AC51,'シフト記号表（勤務時間帯）'!$D$6:$Z$47,23,FALSE))</f>
        <v/>
      </c>
      <c r="AD53" s="201" t="str">
        <f>IF(AD51="","",VLOOKUP(AD51,'シフト記号表（勤務時間帯）'!$D$6:$Z$47,23,FALSE))</f>
        <v/>
      </c>
      <c r="AE53" s="201" t="str">
        <f>IF(AE51="","",VLOOKUP(AE51,'シフト記号表（勤務時間帯）'!$D$6:$Z$47,23,FALSE))</f>
        <v/>
      </c>
      <c r="AF53" s="201" t="str">
        <f>IF(AF51="","",VLOOKUP(AF51,'シフト記号表（勤務時間帯）'!$D$6:$Z$47,23,FALSE))</f>
        <v/>
      </c>
      <c r="AG53" s="201" t="str">
        <f>IF(AG51="","",VLOOKUP(AG51,'シフト記号表（勤務時間帯）'!$D$6:$Z$47,23,FALSE))</f>
        <v/>
      </c>
      <c r="AH53" s="202" t="str">
        <f>IF(AH51="","",VLOOKUP(AH51,'シフト記号表（勤務時間帯）'!$D$6:$Z$47,23,FALSE))</f>
        <v/>
      </c>
      <c r="AI53" s="200" t="str">
        <f>IF(AI51="","",VLOOKUP(AI51,'シフト記号表（勤務時間帯）'!$D$6:$Z$47,23,FALSE))</f>
        <v/>
      </c>
      <c r="AJ53" s="201" t="str">
        <f>IF(AJ51="","",VLOOKUP(AJ51,'シフト記号表（勤務時間帯）'!$D$6:$Z$47,23,FALSE))</f>
        <v/>
      </c>
      <c r="AK53" s="201" t="str">
        <f>IF(AK51="","",VLOOKUP(AK51,'シフト記号表（勤務時間帯）'!$D$6:$Z$47,23,FALSE))</f>
        <v/>
      </c>
      <c r="AL53" s="201" t="str">
        <f>IF(AL51="","",VLOOKUP(AL51,'シフト記号表（勤務時間帯）'!$D$6:$Z$47,23,FALSE))</f>
        <v/>
      </c>
      <c r="AM53" s="201" t="str">
        <f>IF(AM51="","",VLOOKUP(AM51,'シフト記号表（勤務時間帯）'!$D$6:$Z$47,23,FALSE))</f>
        <v/>
      </c>
      <c r="AN53" s="201" t="str">
        <f>IF(AN51="","",VLOOKUP(AN51,'シフト記号表（勤務時間帯）'!$D$6:$Z$47,23,FALSE))</f>
        <v/>
      </c>
      <c r="AO53" s="202" t="str">
        <f>IF(AO51="","",VLOOKUP(AO51,'シフト記号表（勤務時間帯）'!$D$6:$Z$47,23,FALSE))</f>
        <v/>
      </c>
      <c r="AP53" s="200" t="str">
        <f>IF(AP51="","",VLOOKUP(AP51,'シフト記号表（勤務時間帯）'!$D$6:$Z$47,23,FALSE))</f>
        <v/>
      </c>
      <c r="AQ53" s="201" t="str">
        <f>IF(AQ51="","",VLOOKUP(AQ51,'シフト記号表（勤務時間帯）'!$D$6:$Z$47,23,FALSE))</f>
        <v/>
      </c>
      <c r="AR53" s="201" t="str">
        <f>IF(AR51="","",VLOOKUP(AR51,'シフト記号表（勤務時間帯）'!$D$6:$Z$47,23,FALSE))</f>
        <v/>
      </c>
      <c r="AS53" s="201" t="str">
        <f>IF(AS51="","",VLOOKUP(AS51,'シフト記号表（勤務時間帯）'!$D$6:$Z$47,23,FALSE))</f>
        <v/>
      </c>
      <c r="AT53" s="201" t="str">
        <f>IF(AT51="","",VLOOKUP(AT51,'シフト記号表（勤務時間帯）'!$D$6:$Z$47,23,FALSE))</f>
        <v/>
      </c>
      <c r="AU53" s="201" t="str">
        <f>IF(AU51="","",VLOOKUP(AU51,'シフト記号表（勤務時間帯）'!$D$6:$Z$47,23,FALSE))</f>
        <v/>
      </c>
      <c r="AV53" s="202" t="str">
        <f>IF(AV51="","",VLOOKUP(AV51,'シフト記号表（勤務時間帯）'!$D$6:$Z$47,23,FALSE))</f>
        <v/>
      </c>
      <c r="AW53" s="200" t="str">
        <f>IF(AW51="","",VLOOKUP(AW51,'シフト記号表（勤務時間帯）'!$D$6:$Z$47,23,FALSE))</f>
        <v/>
      </c>
      <c r="AX53" s="201" t="str">
        <f>IF(AX51="","",VLOOKUP(AX51,'シフト記号表（勤務時間帯）'!$D$6:$Z$47,23,FALSE))</f>
        <v/>
      </c>
      <c r="AY53" s="201" t="str">
        <f>IF(AY51="","",VLOOKUP(AY51,'シフト記号表（勤務時間帯）'!$D$6:$Z$47,23,FALSE))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c r="D54" s="291"/>
      <c r="E54" s="292"/>
      <c r="F54" s="234"/>
      <c r="G54" s="230"/>
      <c r="H54" s="299"/>
      <c r="I54" s="302"/>
      <c r="J54" s="303"/>
      <c r="K54" s="303"/>
      <c r="L54" s="304"/>
      <c r="M54" s="311"/>
      <c r="N54" s="312"/>
      <c r="O54" s="313"/>
      <c r="P54" s="21" t="s">
        <v>18</v>
      </c>
      <c r="Q54" s="28"/>
      <c r="R54" s="28"/>
      <c r="S54" s="16"/>
      <c r="T54" s="58"/>
      <c r="U54" s="203"/>
      <c r="V54" s="204"/>
      <c r="W54" s="204"/>
      <c r="X54" s="204"/>
      <c r="Y54" s="204"/>
      <c r="Z54" s="204"/>
      <c r="AA54" s="205"/>
      <c r="AB54" s="203"/>
      <c r="AC54" s="204"/>
      <c r="AD54" s="204"/>
      <c r="AE54" s="204"/>
      <c r="AF54" s="204"/>
      <c r="AG54" s="204"/>
      <c r="AH54" s="205"/>
      <c r="AI54" s="203"/>
      <c r="AJ54" s="204"/>
      <c r="AK54" s="204"/>
      <c r="AL54" s="204"/>
      <c r="AM54" s="204"/>
      <c r="AN54" s="204"/>
      <c r="AO54" s="205"/>
      <c r="AP54" s="203"/>
      <c r="AQ54" s="204"/>
      <c r="AR54" s="204"/>
      <c r="AS54" s="204"/>
      <c r="AT54" s="204"/>
      <c r="AU54" s="204"/>
      <c r="AV54" s="205"/>
      <c r="AW54" s="203"/>
      <c r="AX54" s="204"/>
      <c r="AY54" s="204"/>
      <c r="AZ54" s="320"/>
      <c r="BA54" s="274"/>
      <c r="BB54" s="273"/>
      <c r="BC54" s="274"/>
      <c r="BD54" s="275"/>
      <c r="BE54" s="276"/>
      <c r="BF54" s="276"/>
      <c r="BG54" s="276"/>
      <c r="BH54" s="277"/>
    </row>
    <row r="55" spans="2:60" ht="20.25" customHeight="1" x14ac:dyDescent="0.4">
      <c r="B55" s="125">
        <f>B52+1</f>
        <v>12</v>
      </c>
      <c r="C55" s="293"/>
      <c r="D55" s="294"/>
      <c r="E55" s="295"/>
      <c r="F55" s="234">
        <f>C54</f>
        <v>0</v>
      </c>
      <c r="G55" s="230"/>
      <c r="H55" s="300"/>
      <c r="I55" s="305"/>
      <c r="J55" s="306"/>
      <c r="K55" s="306"/>
      <c r="L55" s="307"/>
      <c r="M55" s="314"/>
      <c r="N55" s="315"/>
      <c r="O55" s="316"/>
      <c r="P55" s="23" t="s">
        <v>72</v>
      </c>
      <c r="Q55" s="24"/>
      <c r="R55" s="24"/>
      <c r="S55" s="19"/>
      <c r="T55" s="53"/>
      <c r="U55" s="197" t="str">
        <f>IF(U54="","",VLOOKUP(U54,'シフト記号表（勤務時間帯）'!$D$6:$X$47,21,FALSE))</f>
        <v/>
      </c>
      <c r="V55" s="198" t="str">
        <f>IF(V54="","",VLOOKUP(V54,'シフト記号表（勤務時間帯）'!$D$6:$X$47,21,FALSE))</f>
        <v/>
      </c>
      <c r="W55" s="198" t="str">
        <f>IF(W54="","",VLOOKUP(W54,'シフト記号表（勤務時間帯）'!$D$6:$X$47,21,FALSE))</f>
        <v/>
      </c>
      <c r="X55" s="198" t="str">
        <f>IF(X54="","",VLOOKUP(X54,'シフト記号表（勤務時間帯）'!$D$6:$X$47,21,FALSE))</f>
        <v/>
      </c>
      <c r="Y55" s="198" t="str">
        <f>IF(Y54="","",VLOOKUP(Y54,'シフト記号表（勤務時間帯）'!$D$6:$X$47,21,FALSE))</f>
        <v/>
      </c>
      <c r="Z55" s="198" t="str">
        <f>IF(Z54="","",VLOOKUP(Z54,'シフト記号表（勤務時間帯）'!$D$6:$X$47,21,FALSE))</f>
        <v/>
      </c>
      <c r="AA55" s="199" t="str">
        <f>IF(AA54="","",VLOOKUP(AA54,'シフト記号表（勤務時間帯）'!$D$6:$X$47,21,FALSE))</f>
        <v/>
      </c>
      <c r="AB55" s="197" t="str">
        <f>IF(AB54="","",VLOOKUP(AB54,'シフト記号表（勤務時間帯）'!$D$6:$X$47,21,FALSE))</f>
        <v/>
      </c>
      <c r="AC55" s="198" t="str">
        <f>IF(AC54="","",VLOOKUP(AC54,'シフト記号表（勤務時間帯）'!$D$6:$X$47,21,FALSE))</f>
        <v/>
      </c>
      <c r="AD55" s="198" t="str">
        <f>IF(AD54="","",VLOOKUP(AD54,'シフト記号表（勤務時間帯）'!$D$6:$X$47,21,FALSE))</f>
        <v/>
      </c>
      <c r="AE55" s="198" t="str">
        <f>IF(AE54="","",VLOOKUP(AE54,'シフト記号表（勤務時間帯）'!$D$6:$X$47,21,FALSE))</f>
        <v/>
      </c>
      <c r="AF55" s="198" t="str">
        <f>IF(AF54="","",VLOOKUP(AF54,'シフト記号表（勤務時間帯）'!$D$6:$X$47,21,FALSE))</f>
        <v/>
      </c>
      <c r="AG55" s="198" t="str">
        <f>IF(AG54="","",VLOOKUP(AG54,'シフト記号表（勤務時間帯）'!$D$6:$X$47,21,FALSE))</f>
        <v/>
      </c>
      <c r="AH55" s="199" t="str">
        <f>IF(AH54="","",VLOOKUP(AH54,'シフト記号表（勤務時間帯）'!$D$6:$X$47,21,FALSE))</f>
        <v/>
      </c>
      <c r="AI55" s="197" t="str">
        <f>IF(AI54="","",VLOOKUP(AI54,'シフト記号表（勤務時間帯）'!$D$6:$X$47,21,FALSE))</f>
        <v/>
      </c>
      <c r="AJ55" s="198" t="str">
        <f>IF(AJ54="","",VLOOKUP(AJ54,'シフト記号表（勤務時間帯）'!$D$6:$X$47,21,FALSE))</f>
        <v/>
      </c>
      <c r="AK55" s="198" t="str">
        <f>IF(AK54="","",VLOOKUP(AK54,'シフト記号表（勤務時間帯）'!$D$6:$X$47,21,FALSE))</f>
        <v/>
      </c>
      <c r="AL55" s="198" t="str">
        <f>IF(AL54="","",VLOOKUP(AL54,'シフト記号表（勤務時間帯）'!$D$6:$X$47,21,FALSE))</f>
        <v/>
      </c>
      <c r="AM55" s="198" t="str">
        <f>IF(AM54="","",VLOOKUP(AM54,'シフト記号表（勤務時間帯）'!$D$6:$X$47,21,FALSE))</f>
        <v/>
      </c>
      <c r="AN55" s="198" t="str">
        <f>IF(AN54="","",VLOOKUP(AN54,'シフト記号表（勤務時間帯）'!$D$6:$X$47,21,FALSE))</f>
        <v/>
      </c>
      <c r="AO55" s="199" t="str">
        <f>IF(AO54="","",VLOOKUP(AO54,'シフト記号表（勤務時間帯）'!$D$6:$X$47,21,FALSE))</f>
        <v/>
      </c>
      <c r="AP55" s="197" t="str">
        <f>IF(AP54="","",VLOOKUP(AP54,'シフト記号表（勤務時間帯）'!$D$6:$X$47,21,FALSE))</f>
        <v/>
      </c>
      <c r="AQ55" s="198" t="str">
        <f>IF(AQ54="","",VLOOKUP(AQ54,'シフト記号表（勤務時間帯）'!$D$6:$X$47,21,FALSE))</f>
        <v/>
      </c>
      <c r="AR55" s="198" t="str">
        <f>IF(AR54="","",VLOOKUP(AR54,'シフト記号表（勤務時間帯）'!$D$6:$X$47,21,FALSE))</f>
        <v/>
      </c>
      <c r="AS55" s="198" t="str">
        <f>IF(AS54="","",VLOOKUP(AS54,'シフト記号表（勤務時間帯）'!$D$6:$X$47,21,FALSE))</f>
        <v/>
      </c>
      <c r="AT55" s="198" t="str">
        <f>IF(AT54="","",VLOOKUP(AT54,'シフト記号表（勤務時間帯）'!$D$6:$X$47,21,FALSE))</f>
        <v/>
      </c>
      <c r="AU55" s="198" t="str">
        <f>IF(AU54="","",VLOOKUP(AU54,'シフト記号表（勤務時間帯）'!$D$6:$X$47,21,FALSE))</f>
        <v/>
      </c>
      <c r="AV55" s="199" t="str">
        <f>IF(AV54="","",VLOOKUP(AV54,'シフト記号表（勤務時間帯）'!$D$6:$X$47,21,FALSE))</f>
        <v/>
      </c>
      <c r="AW55" s="197" t="str">
        <f>IF(AW54="","",VLOOKUP(AW54,'シフト記号表（勤務時間帯）'!$D$6:$X$47,21,FALSE))</f>
        <v/>
      </c>
      <c r="AX55" s="198" t="str">
        <f>IF(AX54="","",VLOOKUP(AX54,'シフト記号表（勤務時間帯）'!$D$6:$X$47,21,FALSE))</f>
        <v/>
      </c>
      <c r="AY55" s="198" t="str">
        <f>IF(AY54="","",VLOOKUP(AY54,'シフト記号表（勤務時間帯）'!$D$6:$X$47,21,FALSE))</f>
        <v/>
      </c>
      <c r="AZ55" s="281">
        <f>IF($BC$3="４週",SUM(U55:AV55),IF($BC$3="暦月",SUM(U55:AY55),""))</f>
        <v>0</v>
      </c>
      <c r="BA55" s="282"/>
      <c r="BB55" s="283">
        <f>IF($BC$3="４週",AZ55/4,IF($BC$3="暦月",(AZ55/($BC$8/7)),""))</f>
        <v>0</v>
      </c>
      <c r="BC55" s="282"/>
      <c r="BD55" s="278"/>
      <c r="BE55" s="279"/>
      <c r="BF55" s="279"/>
      <c r="BG55" s="279"/>
      <c r="BH55" s="280"/>
    </row>
    <row r="56" spans="2:60" ht="20.25" customHeight="1" x14ac:dyDescent="0.4">
      <c r="B56" s="127"/>
      <c r="C56" s="321"/>
      <c r="D56" s="322"/>
      <c r="E56" s="323"/>
      <c r="F56" s="235"/>
      <c r="G56" s="231">
        <f>C54</f>
        <v>0</v>
      </c>
      <c r="H56" s="324"/>
      <c r="I56" s="325"/>
      <c r="J56" s="326"/>
      <c r="K56" s="326"/>
      <c r="L56" s="327"/>
      <c r="M56" s="328"/>
      <c r="N56" s="329"/>
      <c r="O56" s="330"/>
      <c r="P56" s="41" t="s">
        <v>73</v>
      </c>
      <c r="Q56" s="42"/>
      <c r="R56" s="42"/>
      <c r="S56" s="43"/>
      <c r="T56" s="59"/>
      <c r="U56" s="200" t="str">
        <f>IF(U54="","",VLOOKUP(U54,'シフト記号表（勤務時間帯）'!$D$6:$Z$47,23,FALSE))</f>
        <v/>
      </c>
      <c r="V56" s="201" t="str">
        <f>IF(V54="","",VLOOKUP(V54,'シフト記号表（勤務時間帯）'!$D$6:$Z$47,23,FALSE))</f>
        <v/>
      </c>
      <c r="W56" s="201" t="str">
        <f>IF(W54="","",VLOOKUP(W54,'シフト記号表（勤務時間帯）'!$D$6:$Z$47,23,FALSE))</f>
        <v/>
      </c>
      <c r="X56" s="201" t="str">
        <f>IF(X54="","",VLOOKUP(X54,'シフト記号表（勤務時間帯）'!$D$6:$Z$47,23,FALSE))</f>
        <v/>
      </c>
      <c r="Y56" s="201" t="str">
        <f>IF(Y54="","",VLOOKUP(Y54,'シフト記号表（勤務時間帯）'!$D$6:$Z$47,23,FALSE))</f>
        <v/>
      </c>
      <c r="Z56" s="201" t="str">
        <f>IF(Z54="","",VLOOKUP(Z54,'シフト記号表（勤務時間帯）'!$D$6:$Z$47,23,FALSE))</f>
        <v/>
      </c>
      <c r="AA56" s="202" t="str">
        <f>IF(AA54="","",VLOOKUP(AA54,'シフト記号表（勤務時間帯）'!$D$6:$Z$47,23,FALSE))</f>
        <v/>
      </c>
      <c r="AB56" s="200" t="str">
        <f>IF(AB54="","",VLOOKUP(AB54,'シフト記号表（勤務時間帯）'!$D$6:$Z$47,23,FALSE))</f>
        <v/>
      </c>
      <c r="AC56" s="201" t="str">
        <f>IF(AC54="","",VLOOKUP(AC54,'シフト記号表（勤務時間帯）'!$D$6:$Z$47,23,FALSE))</f>
        <v/>
      </c>
      <c r="AD56" s="201" t="str">
        <f>IF(AD54="","",VLOOKUP(AD54,'シフト記号表（勤務時間帯）'!$D$6:$Z$47,23,FALSE))</f>
        <v/>
      </c>
      <c r="AE56" s="201" t="str">
        <f>IF(AE54="","",VLOOKUP(AE54,'シフト記号表（勤務時間帯）'!$D$6:$Z$47,23,FALSE))</f>
        <v/>
      </c>
      <c r="AF56" s="201" t="str">
        <f>IF(AF54="","",VLOOKUP(AF54,'シフト記号表（勤務時間帯）'!$D$6:$Z$47,23,FALSE))</f>
        <v/>
      </c>
      <c r="AG56" s="201" t="str">
        <f>IF(AG54="","",VLOOKUP(AG54,'シフト記号表（勤務時間帯）'!$D$6:$Z$47,23,FALSE))</f>
        <v/>
      </c>
      <c r="AH56" s="202" t="str">
        <f>IF(AH54="","",VLOOKUP(AH54,'シフト記号表（勤務時間帯）'!$D$6:$Z$47,23,FALSE))</f>
        <v/>
      </c>
      <c r="AI56" s="200" t="str">
        <f>IF(AI54="","",VLOOKUP(AI54,'シフト記号表（勤務時間帯）'!$D$6:$Z$47,23,FALSE))</f>
        <v/>
      </c>
      <c r="AJ56" s="201" t="str">
        <f>IF(AJ54="","",VLOOKUP(AJ54,'シフト記号表（勤務時間帯）'!$D$6:$Z$47,23,FALSE))</f>
        <v/>
      </c>
      <c r="AK56" s="201" t="str">
        <f>IF(AK54="","",VLOOKUP(AK54,'シフト記号表（勤務時間帯）'!$D$6:$Z$47,23,FALSE))</f>
        <v/>
      </c>
      <c r="AL56" s="201" t="str">
        <f>IF(AL54="","",VLOOKUP(AL54,'シフト記号表（勤務時間帯）'!$D$6:$Z$47,23,FALSE))</f>
        <v/>
      </c>
      <c r="AM56" s="201" t="str">
        <f>IF(AM54="","",VLOOKUP(AM54,'シフト記号表（勤務時間帯）'!$D$6:$Z$47,23,FALSE))</f>
        <v/>
      </c>
      <c r="AN56" s="201" t="str">
        <f>IF(AN54="","",VLOOKUP(AN54,'シフト記号表（勤務時間帯）'!$D$6:$Z$47,23,FALSE))</f>
        <v/>
      </c>
      <c r="AO56" s="202" t="str">
        <f>IF(AO54="","",VLOOKUP(AO54,'シフト記号表（勤務時間帯）'!$D$6:$Z$47,23,FALSE))</f>
        <v/>
      </c>
      <c r="AP56" s="200" t="str">
        <f>IF(AP54="","",VLOOKUP(AP54,'シフト記号表（勤務時間帯）'!$D$6:$Z$47,23,FALSE))</f>
        <v/>
      </c>
      <c r="AQ56" s="201" t="str">
        <f>IF(AQ54="","",VLOOKUP(AQ54,'シフト記号表（勤務時間帯）'!$D$6:$Z$47,23,FALSE))</f>
        <v/>
      </c>
      <c r="AR56" s="201" t="str">
        <f>IF(AR54="","",VLOOKUP(AR54,'シフト記号表（勤務時間帯）'!$D$6:$Z$47,23,FALSE))</f>
        <v/>
      </c>
      <c r="AS56" s="201" t="str">
        <f>IF(AS54="","",VLOOKUP(AS54,'シフト記号表（勤務時間帯）'!$D$6:$Z$47,23,FALSE))</f>
        <v/>
      </c>
      <c r="AT56" s="201" t="str">
        <f>IF(AT54="","",VLOOKUP(AT54,'シフト記号表（勤務時間帯）'!$D$6:$Z$47,23,FALSE))</f>
        <v/>
      </c>
      <c r="AU56" s="201" t="str">
        <f>IF(AU54="","",VLOOKUP(AU54,'シフト記号表（勤務時間帯）'!$D$6:$Z$47,23,FALSE))</f>
        <v/>
      </c>
      <c r="AV56" s="202" t="str">
        <f>IF(AV54="","",VLOOKUP(AV54,'シフト記号表（勤務時間帯）'!$D$6:$Z$47,23,FALSE))</f>
        <v/>
      </c>
      <c r="AW56" s="200" t="str">
        <f>IF(AW54="","",VLOOKUP(AW54,'シフト記号表（勤務時間帯）'!$D$6:$Z$47,23,FALSE))</f>
        <v/>
      </c>
      <c r="AX56" s="201" t="str">
        <f>IF(AX54="","",VLOOKUP(AX54,'シフト記号表（勤務時間帯）'!$D$6:$Z$47,23,FALSE))</f>
        <v/>
      </c>
      <c r="AY56" s="201" t="str">
        <f>IF(AY54="","",VLOOKUP(AY54,'シフト記号表（勤務時間帯）'!$D$6:$Z$47,23,FALSE))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c r="D57" s="291"/>
      <c r="E57" s="292"/>
      <c r="F57" s="234"/>
      <c r="G57" s="230"/>
      <c r="H57" s="299"/>
      <c r="I57" s="302"/>
      <c r="J57" s="303"/>
      <c r="K57" s="303"/>
      <c r="L57" s="304"/>
      <c r="M57" s="311"/>
      <c r="N57" s="312"/>
      <c r="O57" s="313"/>
      <c r="P57" s="21" t="s">
        <v>18</v>
      </c>
      <c r="Q57" s="28"/>
      <c r="R57" s="28"/>
      <c r="S57" s="16"/>
      <c r="T57" s="58"/>
      <c r="U57" s="203"/>
      <c r="V57" s="204"/>
      <c r="W57" s="204"/>
      <c r="X57" s="204"/>
      <c r="Y57" s="204"/>
      <c r="Z57" s="204"/>
      <c r="AA57" s="205"/>
      <c r="AB57" s="203"/>
      <c r="AC57" s="204"/>
      <c r="AD57" s="204"/>
      <c r="AE57" s="204"/>
      <c r="AF57" s="204"/>
      <c r="AG57" s="204"/>
      <c r="AH57" s="205"/>
      <c r="AI57" s="203"/>
      <c r="AJ57" s="204"/>
      <c r="AK57" s="204"/>
      <c r="AL57" s="204"/>
      <c r="AM57" s="204"/>
      <c r="AN57" s="204"/>
      <c r="AO57" s="205"/>
      <c r="AP57" s="203"/>
      <c r="AQ57" s="204"/>
      <c r="AR57" s="204"/>
      <c r="AS57" s="204"/>
      <c r="AT57" s="204"/>
      <c r="AU57" s="204"/>
      <c r="AV57" s="205"/>
      <c r="AW57" s="203"/>
      <c r="AX57" s="204"/>
      <c r="AY57" s="204"/>
      <c r="AZ57" s="320"/>
      <c r="BA57" s="274"/>
      <c r="BB57" s="273"/>
      <c r="BC57" s="274"/>
      <c r="BD57" s="275"/>
      <c r="BE57" s="276"/>
      <c r="BF57" s="276"/>
      <c r="BG57" s="276"/>
      <c r="BH57" s="277"/>
    </row>
    <row r="58" spans="2:60" ht="20.25" customHeight="1" x14ac:dyDescent="0.4">
      <c r="B58" s="125">
        <f>B55+1</f>
        <v>13</v>
      </c>
      <c r="C58" s="293"/>
      <c r="D58" s="294"/>
      <c r="E58" s="295"/>
      <c r="F58" s="234">
        <f>C57</f>
        <v>0</v>
      </c>
      <c r="G58" s="230"/>
      <c r="H58" s="300"/>
      <c r="I58" s="305"/>
      <c r="J58" s="306"/>
      <c r="K58" s="306"/>
      <c r="L58" s="307"/>
      <c r="M58" s="314"/>
      <c r="N58" s="315"/>
      <c r="O58" s="316"/>
      <c r="P58" s="23" t="s">
        <v>72</v>
      </c>
      <c r="Q58" s="24"/>
      <c r="R58" s="24"/>
      <c r="S58" s="19"/>
      <c r="T58" s="53"/>
      <c r="U58" s="197" t="str">
        <f>IF(U57="","",VLOOKUP(U57,'シフト記号表（勤務時間帯）'!$D$6:$X$47,21,FALSE))</f>
        <v/>
      </c>
      <c r="V58" s="198" t="str">
        <f>IF(V57="","",VLOOKUP(V57,'シフト記号表（勤務時間帯）'!$D$6:$X$47,21,FALSE))</f>
        <v/>
      </c>
      <c r="W58" s="198" t="str">
        <f>IF(W57="","",VLOOKUP(W57,'シフト記号表（勤務時間帯）'!$D$6:$X$47,21,FALSE))</f>
        <v/>
      </c>
      <c r="X58" s="198" t="str">
        <f>IF(X57="","",VLOOKUP(X57,'シフト記号表（勤務時間帯）'!$D$6:$X$47,21,FALSE))</f>
        <v/>
      </c>
      <c r="Y58" s="198" t="str">
        <f>IF(Y57="","",VLOOKUP(Y57,'シフト記号表（勤務時間帯）'!$D$6:$X$47,21,FALSE))</f>
        <v/>
      </c>
      <c r="Z58" s="198" t="str">
        <f>IF(Z57="","",VLOOKUP(Z57,'シフト記号表（勤務時間帯）'!$D$6:$X$47,21,FALSE))</f>
        <v/>
      </c>
      <c r="AA58" s="199" t="str">
        <f>IF(AA57="","",VLOOKUP(AA57,'シフト記号表（勤務時間帯）'!$D$6:$X$47,21,FALSE))</f>
        <v/>
      </c>
      <c r="AB58" s="197" t="str">
        <f>IF(AB57="","",VLOOKUP(AB57,'シフト記号表（勤務時間帯）'!$D$6:$X$47,21,FALSE))</f>
        <v/>
      </c>
      <c r="AC58" s="198" t="str">
        <f>IF(AC57="","",VLOOKUP(AC57,'シフト記号表（勤務時間帯）'!$D$6:$X$47,21,FALSE))</f>
        <v/>
      </c>
      <c r="AD58" s="198" t="str">
        <f>IF(AD57="","",VLOOKUP(AD57,'シフト記号表（勤務時間帯）'!$D$6:$X$47,21,FALSE))</f>
        <v/>
      </c>
      <c r="AE58" s="198" t="str">
        <f>IF(AE57="","",VLOOKUP(AE57,'シフト記号表（勤務時間帯）'!$D$6:$X$47,21,FALSE))</f>
        <v/>
      </c>
      <c r="AF58" s="198" t="str">
        <f>IF(AF57="","",VLOOKUP(AF57,'シフト記号表（勤務時間帯）'!$D$6:$X$47,21,FALSE))</f>
        <v/>
      </c>
      <c r="AG58" s="198" t="str">
        <f>IF(AG57="","",VLOOKUP(AG57,'シフト記号表（勤務時間帯）'!$D$6:$X$47,21,FALSE))</f>
        <v/>
      </c>
      <c r="AH58" s="199" t="str">
        <f>IF(AH57="","",VLOOKUP(AH57,'シフト記号表（勤務時間帯）'!$D$6:$X$47,21,FALSE))</f>
        <v/>
      </c>
      <c r="AI58" s="197" t="str">
        <f>IF(AI57="","",VLOOKUP(AI57,'シフト記号表（勤務時間帯）'!$D$6:$X$47,21,FALSE))</f>
        <v/>
      </c>
      <c r="AJ58" s="198" t="str">
        <f>IF(AJ57="","",VLOOKUP(AJ57,'シフト記号表（勤務時間帯）'!$D$6:$X$47,21,FALSE))</f>
        <v/>
      </c>
      <c r="AK58" s="198" t="str">
        <f>IF(AK57="","",VLOOKUP(AK57,'シフト記号表（勤務時間帯）'!$D$6:$X$47,21,FALSE))</f>
        <v/>
      </c>
      <c r="AL58" s="198" t="str">
        <f>IF(AL57="","",VLOOKUP(AL57,'シフト記号表（勤務時間帯）'!$D$6:$X$47,21,FALSE))</f>
        <v/>
      </c>
      <c r="AM58" s="198" t="str">
        <f>IF(AM57="","",VLOOKUP(AM57,'シフト記号表（勤務時間帯）'!$D$6:$X$47,21,FALSE))</f>
        <v/>
      </c>
      <c r="AN58" s="198" t="str">
        <f>IF(AN57="","",VLOOKUP(AN57,'シフト記号表（勤務時間帯）'!$D$6:$X$47,21,FALSE))</f>
        <v/>
      </c>
      <c r="AO58" s="199" t="str">
        <f>IF(AO57="","",VLOOKUP(AO57,'シフト記号表（勤務時間帯）'!$D$6:$X$47,21,FALSE))</f>
        <v/>
      </c>
      <c r="AP58" s="197" t="str">
        <f>IF(AP57="","",VLOOKUP(AP57,'シフト記号表（勤務時間帯）'!$D$6:$X$47,21,FALSE))</f>
        <v/>
      </c>
      <c r="AQ58" s="198" t="str">
        <f>IF(AQ57="","",VLOOKUP(AQ57,'シフト記号表（勤務時間帯）'!$D$6:$X$47,21,FALSE))</f>
        <v/>
      </c>
      <c r="AR58" s="198" t="str">
        <f>IF(AR57="","",VLOOKUP(AR57,'シフト記号表（勤務時間帯）'!$D$6:$X$47,21,FALSE))</f>
        <v/>
      </c>
      <c r="AS58" s="198" t="str">
        <f>IF(AS57="","",VLOOKUP(AS57,'シフト記号表（勤務時間帯）'!$D$6:$X$47,21,FALSE))</f>
        <v/>
      </c>
      <c r="AT58" s="198" t="str">
        <f>IF(AT57="","",VLOOKUP(AT57,'シフト記号表（勤務時間帯）'!$D$6:$X$47,21,FALSE))</f>
        <v/>
      </c>
      <c r="AU58" s="198" t="str">
        <f>IF(AU57="","",VLOOKUP(AU57,'シフト記号表（勤務時間帯）'!$D$6:$X$47,21,FALSE))</f>
        <v/>
      </c>
      <c r="AV58" s="199" t="str">
        <f>IF(AV57="","",VLOOKUP(AV57,'シフト記号表（勤務時間帯）'!$D$6:$X$47,21,FALSE))</f>
        <v/>
      </c>
      <c r="AW58" s="197" t="str">
        <f>IF(AW57="","",VLOOKUP(AW57,'シフト記号表（勤務時間帯）'!$D$6:$X$47,21,FALSE))</f>
        <v/>
      </c>
      <c r="AX58" s="198" t="str">
        <f>IF(AX57="","",VLOOKUP(AX57,'シフト記号表（勤務時間帯）'!$D$6:$X$47,21,FALSE))</f>
        <v/>
      </c>
      <c r="AY58" s="198" t="str">
        <f>IF(AY57="","",VLOOKUP(AY57,'シフト記号表（勤務時間帯）'!$D$6:$X$47,21,FALSE))</f>
        <v/>
      </c>
      <c r="AZ58" s="281">
        <f>IF($BC$3="４週",SUM(U58:AV58),IF($BC$3="暦月",SUM(U58:AY58),""))</f>
        <v>0</v>
      </c>
      <c r="BA58" s="282"/>
      <c r="BB58" s="283">
        <f>IF($BC$3="４週",AZ58/4,IF($BC$3="暦月",(AZ58/($BC$8/7)),""))</f>
        <v>0</v>
      </c>
      <c r="BC58" s="282"/>
      <c r="BD58" s="278"/>
      <c r="BE58" s="279"/>
      <c r="BF58" s="279"/>
      <c r="BG58" s="279"/>
      <c r="BH58" s="280"/>
    </row>
    <row r="59" spans="2:60" ht="20.25" customHeight="1" x14ac:dyDescent="0.4">
      <c r="B59" s="127"/>
      <c r="C59" s="321"/>
      <c r="D59" s="322"/>
      <c r="E59" s="323"/>
      <c r="F59" s="235"/>
      <c r="G59" s="231">
        <f>C57</f>
        <v>0</v>
      </c>
      <c r="H59" s="324"/>
      <c r="I59" s="325"/>
      <c r="J59" s="326"/>
      <c r="K59" s="326"/>
      <c r="L59" s="327"/>
      <c r="M59" s="328"/>
      <c r="N59" s="329"/>
      <c r="O59" s="330"/>
      <c r="P59" s="41" t="s">
        <v>73</v>
      </c>
      <c r="Q59" s="42"/>
      <c r="R59" s="42"/>
      <c r="S59" s="43"/>
      <c r="T59" s="59"/>
      <c r="U59" s="200" t="str">
        <f>IF(U57="","",VLOOKUP(U57,'シフト記号表（勤務時間帯）'!$D$6:$Z$47,23,FALSE))</f>
        <v/>
      </c>
      <c r="V59" s="201" t="str">
        <f>IF(V57="","",VLOOKUP(V57,'シフト記号表（勤務時間帯）'!$D$6:$Z$47,23,FALSE))</f>
        <v/>
      </c>
      <c r="W59" s="201" t="str">
        <f>IF(W57="","",VLOOKUP(W57,'シフト記号表（勤務時間帯）'!$D$6:$Z$47,23,FALSE))</f>
        <v/>
      </c>
      <c r="X59" s="201" t="str">
        <f>IF(X57="","",VLOOKUP(X57,'シフト記号表（勤務時間帯）'!$D$6:$Z$47,23,FALSE))</f>
        <v/>
      </c>
      <c r="Y59" s="201" t="str">
        <f>IF(Y57="","",VLOOKUP(Y57,'シフト記号表（勤務時間帯）'!$D$6:$Z$47,23,FALSE))</f>
        <v/>
      </c>
      <c r="Z59" s="201" t="str">
        <f>IF(Z57="","",VLOOKUP(Z57,'シフト記号表（勤務時間帯）'!$D$6:$Z$47,23,FALSE))</f>
        <v/>
      </c>
      <c r="AA59" s="202" t="str">
        <f>IF(AA57="","",VLOOKUP(AA57,'シフト記号表（勤務時間帯）'!$D$6:$Z$47,23,FALSE))</f>
        <v/>
      </c>
      <c r="AB59" s="200" t="str">
        <f>IF(AB57="","",VLOOKUP(AB57,'シフト記号表（勤務時間帯）'!$D$6:$Z$47,23,FALSE))</f>
        <v/>
      </c>
      <c r="AC59" s="201" t="str">
        <f>IF(AC57="","",VLOOKUP(AC57,'シフト記号表（勤務時間帯）'!$D$6:$Z$47,23,FALSE))</f>
        <v/>
      </c>
      <c r="AD59" s="201" t="str">
        <f>IF(AD57="","",VLOOKUP(AD57,'シフト記号表（勤務時間帯）'!$D$6:$Z$47,23,FALSE))</f>
        <v/>
      </c>
      <c r="AE59" s="201" t="str">
        <f>IF(AE57="","",VLOOKUP(AE57,'シフト記号表（勤務時間帯）'!$D$6:$Z$47,23,FALSE))</f>
        <v/>
      </c>
      <c r="AF59" s="201" t="str">
        <f>IF(AF57="","",VLOOKUP(AF57,'シフト記号表（勤務時間帯）'!$D$6:$Z$47,23,FALSE))</f>
        <v/>
      </c>
      <c r="AG59" s="201" t="str">
        <f>IF(AG57="","",VLOOKUP(AG57,'シフト記号表（勤務時間帯）'!$D$6:$Z$47,23,FALSE))</f>
        <v/>
      </c>
      <c r="AH59" s="202" t="str">
        <f>IF(AH57="","",VLOOKUP(AH57,'シフト記号表（勤務時間帯）'!$D$6:$Z$47,23,FALSE))</f>
        <v/>
      </c>
      <c r="AI59" s="200" t="str">
        <f>IF(AI57="","",VLOOKUP(AI57,'シフト記号表（勤務時間帯）'!$D$6:$Z$47,23,FALSE))</f>
        <v/>
      </c>
      <c r="AJ59" s="201" t="str">
        <f>IF(AJ57="","",VLOOKUP(AJ57,'シフト記号表（勤務時間帯）'!$D$6:$Z$47,23,FALSE))</f>
        <v/>
      </c>
      <c r="AK59" s="201" t="str">
        <f>IF(AK57="","",VLOOKUP(AK57,'シフト記号表（勤務時間帯）'!$D$6:$Z$47,23,FALSE))</f>
        <v/>
      </c>
      <c r="AL59" s="201" t="str">
        <f>IF(AL57="","",VLOOKUP(AL57,'シフト記号表（勤務時間帯）'!$D$6:$Z$47,23,FALSE))</f>
        <v/>
      </c>
      <c r="AM59" s="201" t="str">
        <f>IF(AM57="","",VLOOKUP(AM57,'シフト記号表（勤務時間帯）'!$D$6:$Z$47,23,FALSE))</f>
        <v/>
      </c>
      <c r="AN59" s="201" t="str">
        <f>IF(AN57="","",VLOOKUP(AN57,'シフト記号表（勤務時間帯）'!$D$6:$Z$47,23,FALSE))</f>
        <v/>
      </c>
      <c r="AO59" s="202" t="str">
        <f>IF(AO57="","",VLOOKUP(AO57,'シフト記号表（勤務時間帯）'!$D$6:$Z$47,23,FALSE))</f>
        <v/>
      </c>
      <c r="AP59" s="200" t="str">
        <f>IF(AP57="","",VLOOKUP(AP57,'シフト記号表（勤務時間帯）'!$D$6:$Z$47,23,FALSE))</f>
        <v/>
      </c>
      <c r="AQ59" s="201" t="str">
        <f>IF(AQ57="","",VLOOKUP(AQ57,'シフト記号表（勤務時間帯）'!$D$6:$Z$47,23,FALSE))</f>
        <v/>
      </c>
      <c r="AR59" s="201" t="str">
        <f>IF(AR57="","",VLOOKUP(AR57,'シフト記号表（勤務時間帯）'!$D$6:$Z$47,23,FALSE))</f>
        <v/>
      </c>
      <c r="AS59" s="201" t="str">
        <f>IF(AS57="","",VLOOKUP(AS57,'シフト記号表（勤務時間帯）'!$D$6:$Z$47,23,FALSE))</f>
        <v/>
      </c>
      <c r="AT59" s="201" t="str">
        <f>IF(AT57="","",VLOOKUP(AT57,'シフト記号表（勤務時間帯）'!$D$6:$Z$47,23,FALSE))</f>
        <v/>
      </c>
      <c r="AU59" s="201" t="str">
        <f>IF(AU57="","",VLOOKUP(AU57,'シフト記号表（勤務時間帯）'!$D$6:$Z$47,23,FALSE))</f>
        <v/>
      </c>
      <c r="AV59" s="202" t="str">
        <f>IF(AV57="","",VLOOKUP(AV57,'シフト記号表（勤務時間帯）'!$D$6:$Z$47,23,FALSE))</f>
        <v/>
      </c>
      <c r="AW59" s="200" t="str">
        <f>IF(AW57="","",VLOOKUP(AW57,'シフト記号表（勤務時間帯）'!$D$6:$Z$47,23,FALSE))</f>
        <v/>
      </c>
      <c r="AX59" s="201" t="str">
        <f>IF(AX57="","",VLOOKUP(AX57,'シフト記号表（勤務時間帯）'!$D$6:$Z$47,23,FALSE))</f>
        <v/>
      </c>
      <c r="AY59" s="201" t="str">
        <f>IF(AY57="","",VLOOKUP(AY57,'シフト記号表（勤務時間帯）'!$D$6:$Z$47,23,FALSE))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c r="D60" s="291"/>
      <c r="E60" s="292"/>
      <c r="F60" s="234"/>
      <c r="G60" s="230"/>
      <c r="H60" s="299"/>
      <c r="I60" s="302"/>
      <c r="J60" s="303"/>
      <c r="K60" s="303"/>
      <c r="L60" s="304"/>
      <c r="M60" s="311"/>
      <c r="N60" s="312"/>
      <c r="O60" s="313"/>
      <c r="P60" s="21" t="s">
        <v>18</v>
      </c>
      <c r="Q60" s="28"/>
      <c r="R60" s="28"/>
      <c r="S60" s="16"/>
      <c r="T60" s="58"/>
      <c r="U60" s="203"/>
      <c r="V60" s="204"/>
      <c r="W60" s="204"/>
      <c r="X60" s="204"/>
      <c r="Y60" s="204"/>
      <c r="Z60" s="204"/>
      <c r="AA60" s="205"/>
      <c r="AB60" s="203"/>
      <c r="AC60" s="204"/>
      <c r="AD60" s="204"/>
      <c r="AE60" s="204"/>
      <c r="AF60" s="204"/>
      <c r="AG60" s="204"/>
      <c r="AH60" s="205"/>
      <c r="AI60" s="203"/>
      <c r="AJ60" s="204"/>
      <c r="AK60" s="204"/>
      <c r="AL60" s="204"/>
      <c r="AM60" s="204"/>
      <c r="AN60" s="204"/>
      <c r="AO60" s="205"/>
      <c r="AP60" s="203"/>
      <c r="AQ60" s="204"/>
      <c r="AR60" s="204"/>
      <c r="AS60" s="204"/>
      <c r="AT60" s="204"/>
      <c r="AU60" s="204"/>
      <c r="AV60" s="205"/>
      <c r="AW60" s="203"/>
      <c r="AX60" s="204"/>
      <c r="AY60" s="204"/>
      <c r="AZ60" s="320"/>
      <c r="BA60" s="274"/>
      <c r="BB60" s="273"/>
      <c r="BC60" s="274"/>
      <c r="BD60" s="275"/>
      <c r="BE60" s="276"/>
      <c r="BF60" s="276"/>
      <c r="BG60" s="276"/>
      <c r="BH60" s="277"/>
    </row>
    <row r="61" spans="2:60" ht="20.25" customHeight="1" x14ac:dyDescent="0.4">
      <c r="B61" s="125">
        <f>B58+1</f>
        <v>14</v>
      </c>
      <c r="C61" s="293"/>
      <c r="D61" s="294"/>
      <c r="E61" s="295"/>
      <c r="F61" s="234">
        <f>C60</f>
        <v>0</v>
      </c>
      <c r="G61" s="230"/>
      <c r="H61" s="300"/>
      <c r="I61" s="305"/>
      <c r="J61" s="306"/>
      <c r="K61" s="306"/>
      <c r="L61" s="307"/>
      <c r="M61" s="314"/>
      <c r="N61" s="315"/>
      <c r="O61" s="316"/>
      <c r="P61" s="23" t="s">
        <v>72</v>
      </c>
      <c r="Q61" s="24"/>
      <c r="R61" s="24"/>
      <c r="S61" s="19"/>
      <c r="T61" s="53"/>
      <c r="U61" s="197" t="str">
        <f>IF(U60="","",VLOOKUP(U60,'シフト記号表（勤務時間帯）'!$D$6:$X$47,21,FALSE))</f>
        <v/>
      </c>
      <c r="V61" s="198" t="str">
        <f>IF(V60="","",VLOOKUP(V60,'シフト記号表（勤務時間帯）'!$D$6:$X$47,21,FALSE))</f>
        <v/>
      </c>
      <c r="W61" s="198" t="str">
        <f>IF(W60="","",VLOOKUP(W60,'シフト記号表（勤務時間帯）'!$D$6:$X$47,21,FALSE))</f>
        <v/>
      </c>
      <c r="X61" s="198" t="str">
        <f>IF(X60="","",VLOOKUP(X60,'シフト記号表（勤務時間帯）'!$D$6:$X$47,21,FALSE))</f>
        <v/>
      </c>
      <c r="Y61" s="198" t="str">
        <f>IF(Y60="","",VLOOKUP(Y60,'シフト記号表（勤務時間帯）'!$D$6:$X$47,21,FALSE))</f>
        <v/>
      </c>
      <c r="Z61" s="198" t="str">
        <f>IF(Z60="","",VLOOKUP(Z60,'シフト記号表（勤務時間帯）'!$D$6:$X$47,21,FALSE))</f>
        <v/>
      </c>
      <c r="AA61" s="199" t="str">
        <f>IF(AA60="","",VLOOKUP(AA60,'シフト記号表（勤務時間帯）'!$D$6:$X$47,21,FALSE))</f>
        <v/>
      </c>
      <c r="AB61" s="197" t="str">
        <f>IF(AB60="","",VLOOKUP(AB60,'シフト記号表（勤務時間帯）'!$D$6:$X$47,21,FALSE))</f>
        <v/>
      </c>
      <c r="AC61" s="198" t="str">
        <f>IF(AC60="","",VLOOKUP(AC60,'シフト記号表（勤務時間帯）'!$D$6:$X$47,21,FALSE))</f>
        <v/>
      </c>
      <c r="AD61" s="198" t="str">
        <f>IF(AD60="","",VLOOKUP(AD60,'シフト記号表（勤務時間帯）'!$D$6:$X$47,21,FALSE))</f>
        <v/>
      </c>
      <c r="AE61" s="198" t="str">
        <f>IF(AE60="","",VLOOKUP(AE60,'シフト記号表（勤務時間帯）'!$D$6:$X$47,21,FALSE))</f>
        <v/>
      </c>
      <c r="AF61" s="198" t="str">
        <f>IF(AF60="","",VLOOKUP(AF60,'シフト記号表（勤務時間帯）'!$D$6:$X$47,21,FALSE))</f>
        <v/>
      </c>
      <c r="AG61" s="198" t="str">
        <f>IF(AG60="","",VLOOKUP(AG60,'シフト記号表（勤務時間帯）'!$D$6:$X$47,21,FALSE))</f>
        <v/>
      </c>
      <c r="AH61" s="199" t="str">
        <f>IF(AH60="","",VLOOKUP(AH60,'シフト記号表（勤務時間帯）'!$D$6:$X$47,21,FALSE))</f>
        <v/>
      </c>
      <c r="AI61" s="197" t="str">
        <f>IF(AI60="","",VLOOKUP(AI60,'シフト記号表（勤務時間帯）'!$D$6:$X$47,21,FALSE))</f>
        <v/>
      </c>
      <c r="AJ61" s="198" t="str">
        <f>IF(AJ60="","",VLOOKUP(AJ60,'シフト記号表（勤務時間帯）'!$D$6:$X$47,21,FALSE))</f>
        <v/>
      </c>
      <c r="AK61" s="198" t="str">
        <f>IF(AK60="","",VLOOKUP(AK60,'シフト記号表（勤務時間帯）'!$D$6:$X$47,21,FALSE))</f>
        <v/>
      </c>
      <c r="AL61" s="198" t="str">
        <f>IF(AL60="","",VLOOKUP(AL60,'シフト記号表（勤務時間帯）'!$D$6:$X$47,21,FALSE))</f>
        <v/>
      </c>
      <c r="AM61" s="198" t="str">
        <f>IF(AM60="","",VLOOKUP(AM60,'シフト記号表（勤務時間帯）'!$D$6:$X$47,21,FALSE))</f>
        <v/>
      </c>
      <c r="AN61" s="198" t="str">
        <f>IF(AN60="","",VLOOKUP(AN60,'シフト記号表（勤務時間帯）'!$D$6:$X$47,21,FALSE))</f>
        <v/>
      </c>
      <c r="AO61" s="199" t="str">
        <f>IF(AO60="","",VLOOKUP(AO60,'シフト記号表（勤務時間帯）'!$D$6:$X$47,21,FALSE))</f>
        <v/>
      </c>
      <c r="AP61" s="197" t="str">
        <f>IF(AP60="","",VLOOKUP(AP60,'シフト記号表（勤務時間帯）'!$D$6:$X$47,21,FALSE))</f>
        <v/>
      </c>
      <c r="AQ61" s="198" t="str">
        <f>IF(AQ60="","",VLOOKUP(AQ60,'シフト記号表（勤務時間帯）'!$D$6:$X$47,21,FALSE))</f>
        <v/>
      </c>
      <c r="AR61" s="198" t="str">
        <f>IF(AR60="","",VLOOKUP(AR60,'シフト記号表（勤務時間帯）'!$D$6:$X$47,21,FALSE))</f>
        <v/>
      </c>
      <c r="AS61" s="198" t="str">
        <f>IF(AS60="","",VLOOKUP(AS60,'シフト記号表（勤務時間帯）'!$D$6:$X$47,21,FALSE))</f>
        <v/>
      </c>
      <c r="AT61" s="198" t="str">
        <f>IF(AT60="","",VLOOKUP(AT60,'シフト記号表（勤務時間帯）'!$D$6:$X$47,21,FALSE))</f>
        <v/>
      </c>
      <c r="AU61" s="198" t="str">
        <f>IF(AU60="","",VLOOKUP(AU60,'シフト記号表（勤務時間帯）'!$D$6:$X$47,21,FALSE))</f>
        <v/>
      </c>
      <c r="AV61" s="199" t="str">
        <f>IF(AV60="","",VLOOKUP(AV60,'シフト記号表（勤務時間帯）'!$D$6:$X$47,21,FALSE))</f>
        <v/>
      </c>
      <c r="AW61" s="197" t="str">
        <f>IF(AW60="","",VLOOKUP(AW60,'シフト記号表（勤務時間帯）'!$D$6:$X$47,21,FALSE))</f>
        <v/>
      </c>
      <c r="AX61" s="198" t="str">
        <f>IF(AX60="","",VLOOKUP(AX60,'シフト記号表（勤務時間帯）'!$D$6:$X$47,21,FALSE))</f>
        <v/>
      </c>
      <c r="AY61" s="198" t="str">
        <f>IF(AY60="","",VLOOKUP(AY60,'シフト記号表（勤務時間帯）'!$D$6:$X$47,21,FALSE))</f>
        <v/>
      </c>
      <c r="AZ61" s="281">
        <f>IF($BC$3="４週",SUM(U61:AV61),IF($BC$3="暦月",SUM(U61:AY61),""))</f>
        <v>0</v>
      </c>
      <c r="BA61" s="282"/>
      <c r="BB61" s="283">
        <f>IF($BC$3="４週",AZ61/4,IF($BC$3="暦月",(AZ61/($BC$8/7)),""))</f>
        <v>0</v>
      </c>
      <c r="BC61" s="282"/>
      <c r="BD61" s="278"/>
      <c r="BE61" s="279"/>
      <c r="BF61" s="279"/>
      <c r="BG61" s="279"/>
      <c r="BH61" s="280"/>
    </row>
    <row r="62" spans="2:60" ht="20.25" customHeight="1" x14ac:dyDescent="0.4">
      <c r="B62" s="127"/>
      <c r="C62" s="321"/>
      <c r="D62" s="322"/>
      <c r="E62" s="323"/>
      <c r="F62" s="235"/>
      <c r="G62" s="231">
        <f>C60</f>
        <v>0</v>
      </c>
      <c r="H62" s="324"/>
      <c r="I62" s="325"/>
      <c r="J62" s="326"/>
      <c r="K62" s="326"/>
      <c r="L62" s="327"/>
      <c r="M62" s="328"/>
      <c r="N62" s="329"/>
      <c r="O62" s="330"/>
      <c r="P62" s="41" t="s">
        <v>73</v>
      </c>
      <c r="Q62" s="42"/>
      <c r="R62" s="42"/>
      <c r="S62" s="43"/>
      <c r="T62" s="59"/>
      <c r="U62" s="200" t="str">
        <f>IF(U60="","",VLOOKUP(U60,'シフト記号表（勤務時間帯）'!$D$6:$Z$47,23,FALSE))</f>
        <v/>
      </c>
      <c r="V62" s="201" t="str">
        <f>IF(V60="","",VLOOKUP(V60,'シフト記号表（勤務時間帯）'!$D$6:$Z$47,23,FALSE))</f>
        <v/>
      </c>
      <c r="W62" s="201" t="str">
        <f>IF(W60="","",VLOOKUP(W60,'シフト記号表（勤務時間帯）'!$D$6:$Z$47,23,FALSE))</f>
        <v/>
      </c>
      <c r="X62" s="201" t="str">
        <f>IF(X60="","",VLOOKUP(X60,'シフト記号表（勤務時間帯）'!$D$6:$Z$47,23,FALSE))</f>
        <v/>
      </c>
      <c r="Y62" s="201" t="str">
        <f>IF(Y60="","",VLOOKUP(Y60,'シフト記号表（勤務時間帯）'!$D$6:$Z$47,23,FALSE))</f>
        <v/>
      </c>
      <c r="Z62" s="201" t="str">
        <f>IF(Z60="","",VLOOKUP(Z60,'シフト記号表（勤務時間帯）'!$D$6:$Z$47,23,FALSE))</f>
        <v/>
      </c>
      <c r="AA62" s="202" t="str">
        <f>IF(AA60="","",VLOOKUP(AA60,'シフト記号表（勤務時間帯）'!$D$6:$Z$47,23,FALSE))</f>
        <v/>
      </c>
      <c r="AB62" s="200" t="str">
        <f>IF(AB60="","",VLOOKUP(AB60,'シフト記号表（勤務時間帯）'!$D$6:$Z$47,23,FALSE))</f>
        <v/>
      </c>
      <c r="AC62" s="201" t="str">
        <f>IF(AC60="","",VLOOKUP(AC60,'シフト記号表（勤務時間帯）'!$D$6:$Z$47,23,FALSE))</f>
        <v/>
      </c>
      <c r="AD62" s="201" t="str">
        <f>IF(AD60="","",VLOOKUP(AD60,'シフト記号表（勤務時間帯）'!$D$6:$Z$47,23,FALSE))</f>
        <v/>
      </c>
      <c r="AE62" s="201" t="str">
        <f>IF(AE60="","",VLOOKUP(AE60,'シフト記号表（勤務時間帯）'!$D$6:$Z$47,23,FALSE))</f>
        <v/>
      </c>
      <c r="AF62" s="201" t="str">
        <f>IF(AF60="","",VLOOKUP(AF60,'シフト記号表（勤務時間帯）'!$D$6:$Z$47,23,FALSE))</f>
        <v/>
      </c>
      <c r="AG62" s="201" t="str">
        <f>IF(AG60="","",VLOOKUP(AG60,'シフト記号表（勤務時間帯）'!$D$6:$Z$47,23,FALSE))</f>
        <v/>
      </c>
      <c r="AH62" s="202" t="str">
        <f>IF(AH60="","",VLOOKUP(AH60,'シフト記号表（勤務時間帯）'!$D$6:$Z$47,23,FALSE))</f>
        <v/>
      </c>
      <c r="AI62" s="200" t="str">
        <f>IF(AI60="","",VLOOKUP(AI60,'シフト記号表（勤務時間帯）'!$D$6:$Z$47,23,FALSE))</f>
        <v/>
      </c>
      <c r="AJ62" s="201" t="str">
        <f>IF(AJ60="","",VLOOKUP(AJ60,'シフト記号表（勤務時間帯）'!$D$6:$Z$47,23,FALSE))</f>
        <v/>
      </c>
      <c r="AK62" s="201" t="str">
        <f>IF(AK60="","",VLOOKUP(AK60,'シフト記号表（勤務時間帯）'!$D$6:$Z$47,23,FALSE))</f>
        <v/>
      </c>
      <c r="AL62" s="201" t="str">
        <f>IF(AL60="","",VLOOKUP(AL60,'シフト記号表（勤務時間帯）'!$D$6:$Z$47,23,FALSE))</f>
        <v/>
      </c>
      <c r="AM62" s="201" t="str">
        <f>IF(AM60="","",VLOOKUP(AM60,'シフト記号表（勤務時間帯）'!$D$6:$Z$47,23,FALSE))</f>
        <v/>
      </c>
      <c r="AN62" s="201" t="str">
        <f>IF(AN60="","",VLOOKUP(AN60,'シフト記号表（勤務時間帯）'!$D$6:$Z$47,23,FALSE))</f>
        <v/>
      </c>
      <c r="AO62" s="202" t="str">
        <f>IF(AO60="","",VLOOKUP(AO60,'シフト記号表（勤務時間帯）'!$D$6:$Z$47,23,FALSE))</f>
        <v/>
      </c>
      <c r="AP62" s="200" t="str">
        <f>IF(AP60="","",VLOOKUP(AP60,'シフト記号表（勤務時間帯）'!$D$6:$Z$47,23,FALSE))</f>
        <v/>
      </c>
      <c r="AQ62" s="201" t="str">
        <f>IF(AQ60="","",VLOOKUP(AQ60,'シフト記号表（勤務時間帯）'!$D$6:$Z$47,23,FALSE))</f>
        <v/>
      </c>
      <c r="AR62" s="201" t="str">
        <f>IF(AR60="","",VLOOKUP(AR60,'シフト記号表（勤務時間帯）'!$D$6:$Z$47,23,FALSE))</f>
        <v/>
      </c>
      <c r="AS62" s="201" t="str">
        <f>IF(AS60="","",VLOOKUP(AS60,'シフト記号表（勤務時間帯）'!$D$6:$Z$47,23,FALSE))</f>
        <v/>
      </c>
      <c r="AT62" s="201" t="str">
        <f>IF(AT60="","",VLOOKUP(AT60,'シフト記号表（勤務時間帯）'!$D$6:$Z$47,23,FALSE))</f>
        <v/>
      </c>
      <c r="AU62" s="201" t="str">
        <f>IF(AU60="","",VLOOKUP(AU60,'シフト記号表（勤務時間帯）'!$D$6:$Z$47,23,FALSE))</f>
        <v/>
      </c>
      <c r="AV62" s="202" t="str">
        <f>IF(AV60="","",VLOOKUP(AV60,'シフト記号表（勤務時間帯）'!$D$6:$Z$47,23,FALSE))</f>
        <v/>
      </c>
      <c r="AW62" s="200" t="str">
        <f>IF(AW60="","",VLOOKUP(AW60,'シフト記号表（勤務時間帯）'!$D$6:$Z$47,23,FALSE))</f>
        <v/>
      </c>
      <c r="AX62" s="201" t="str">
        <f>IF(AX60="","",VLOOKUP(AX60,'シフト記号表（勤務時間帯）'!$D$6:$Z$47,23,FALSE))</f>
        <v/>
      </c>
      <c r="AY62" s="201" t="str">
        <f>IF(AY60="","",VLOOKUP(AY60,'シフト記号表（勤務時間帯）'!$D$6:$Z$47,23,FALSE))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c r="D63" s="291"/>
      <c r="E63" s="292"/>
      <c r="F63" s="234"/>
      <c r="G63" s="230"/>
      <c r="H63" s="299"/>
      <c r="I63" s="302"/>
      <c r="J63" s="303"/>
      <c r="K63" s="303"/>
      <c r="L63" s="304"/>
      <c r="M63" s="311"/>
      <c r="N63" s="312"/>
      <c r="O63" s="313"/>
      <c r="P63" s="21" t="s">
        <v>18</v>
      </c>
      <c r="Q63" s="28"/>
      <c r="R63" s="28"/>
      <c r="S63" s="16"/>
      <c r="T63" s="58"/>
      <c r="U63" s="203"/>
      <c r="V63" s="204"/>
      <c r="W63" s="204"/>
      <c r="X63" s="204"/>
      <c r="Y63" s="204"/>
      <c r="Z63" s="204"/>
      <c r="AA63" s="205"/>
      <c r="AB63" s="203"/>
      <c r="AC63" s="204"/>
      <c r="AD63" s="204"/>
      <c r="AE63" s="204"/>
      <c r="AF63" s="204"/>
      <c r="AG63" s="204"/>
      <c r="AH63" s="205"/>
      <c r="AI63" s="203"/>
      <c r="AJ63" s="204"/>
      <c r="AK63" s="204"/>
      <c r="AL63" s="204"/>
      <c r="AM63" s="204"/>
      <c r="AN63" s="204"/>
      <c r="AO63" s="205"/>
      <c r="AP63" s="203"/>
      <c r="AQ63" s="204"/>
      <c r="AR63" s="204"/>
      <c r="AS63" s="204"/>
      <c r="AT63" s="204"/>
      <c r="AU63" s="204"/>
      <c r="AV63" s="205"/>
      <c r="AW63" s="203"/>
      <c r="AX63" s="204"/>
      <c r="AY63" s="204"/>
      <c r="AZ63" s="320"/>
      <c r="BA63" s="274"/>
      <c r="BB63" s="273"/>
      <c r="BC63" s="274"/>
      <c r="BD63" s="275"/>
      <c r="BE63" s="276"/>
      <c r="BF63" s="276"/>
      <c r="BG63" s="276"/>
      <c r="BH63" s="277"/>
    </row>
    <row r="64" spans="2:60" ht="20.25" customHeight="1" x14ac:dyDescent="0.4">
      <c r="B64" s="125">
        <f>B61+1</f>
        <v>15</v>
      </c>
      <c r="C64" s="293"/>
      <c r="D64" s="294"/>
      <c r="E64" s="295"/>
      <c r="F64" s="234">
        <f>C63</f>
        <v>0</v>
      </c>
      <c r="G64" s="230"/>
      <c r="H64" s="300"/>
      <c r="I64" s="305"/>
      <c r="J64" s="306"/>
      <c r="K64" s="306"/>
      <c r="L64" s="307"/>
      <c r="M64" s="314"/>
      <c r="N64" s="315"/>
      <c r="O64" s="316"/>
      <c r="P64" s="23" t="s">
        <v>72</v>
      </c>
      <c r="Q64" s="24"/>
      <c r="R64" s="24"/>
      <c r="S64" s="19"/>
      <c r="T64" s="53"/>
      <c r="U64" s="197" t="str">
        <f>IF(U63="","",VLOOKUP(U63,'シフト記号表（勤務時間帯）'!$D$6:$X$47,21,FALSE))</f>
        <v/>
      </c>
      <c r="V64" s="198" t="str">
        <f>IF(V63="","",VLOOKUP(V63,'シフト記号表（勤務時間帯）'!$D$6:$X$47,21,FALSE))</f>
        <v/>
      </c>
      <c r="W64" s="198" t="str">
        <f>IF(W63="","",VLOOKUP(W63,'シフト記号表（勤務時間帯）'!$D$6:$X$47,21,FALSE))</f>
        <v/>
      </c>
      <c r="X64" s="198" t="str">
        <f>IF(X63="","",VLOOKUP(X63,'シフト記号表（勤務時間帯）'!$D$6:$X$47,21,FALSE))</f>
        <v/>
      </c>
      <c r="Y64" s="198" t="str">
        <f>IF(Y63="","",VLOOKUP(Y63,'シフト記号表（勤務時間帯）'!$D$6:$X$47,21,FALSE))</f>
        <v/>
      </c>
      <c r="Z64" s="198" t="str">
        <f>IF(Z63="","",VLOOKUP(Z63,'シフト記号表（勤務時間帯）'!$D$6:$X$47,21,FALSE))</f>
        <v/>
      </c>
      <c r="AA64" s="199" t="str">
        <f>IF(AA63="","",VLOOKUP(AA63,'シフト記号表（勤務時間帯）'!$D$6:$X$47,21,FALSE))</f>
        <v/>
      </c>
      <c r="AB64" s="197" t="str">
        <f>IF(AB63="","",VLOOKUP(AB63,'シフト記号表（勤務時間帯）'!$D$6:$X$47,21,FALSE))</f>
        <v/>
      </c>
      <c r="AC64" s="198" t="str">
        <f>IF(AC63="","",VLOOKUP(AC63,'シフト記号表（勤務時間帯）'!$D$6:$X$47,21,FALSE))</f>
        <v/>
      </c>
      <c r="AD64" s="198" t="str">
        <f>IF(AD63="","",VLOOKUP(AD63,'シフト記号表（勤務時間帯）'!$D$6:$X$47,21,FALSE))</f>
        <v/>
      </c>
      <c r="AE64" s="198" t="str">
        <f>IF(AE63="","",VLOOKUP(AE63,'シフト記号表（勤務時間帯）'!$D$6:$X$47,21,FALSE))</f>
        <v/>
      </c>
      <c r="AF64" s="198" t="str">
        <f>IF(AF63="","",VLOOKUP(AF63,'シフト記号表（勤務時間帯）'!$D$6:$X$47,21,FALSE))</f>
        <v/>
      </c>
      <c r="AG64" s="198" t="str">
        <f>IF(AG63="","",VLOOKUP(AG63,'シフト記号表（勤務時間帯）'!$D$6:$X$47,21,FALSE))</f>
        <v/>
      </c>
      <c r="AH64" s="199" t="str">
        <f>IF(AH63="","",VLOOKUP(AH63,'シフト記号表（勤務時間帯）'!$D$6:$X$47,21,FALSE))</f>
        <v/>
      </c>
      <c r="AI64" s="197" t="str">
        <f>IF(AI63="","",VLOOKUP(AI63,'シフト記号表（勤務時間帯）'!$D$6:$X$47,21,FALSE))</f>
        <v/>
      </c>
      <c r="AJ64" s="198" t="str">
        <f>IF(AJ63="","",VLOOKUP(AJ63,'シフト記号表（勤務時間帯）'!$D$6:$X$47,21,FALSE))</f>
        <v/>
      </c>
      <c r="AK64" s="198" t="str">
        <f>IF(AK63="","",VLOOKUP(AK63,'シフト記号表（勤務時間帯）'!$D$6:$X$47,21,FALSE))</f>
        <v/>
      </c>
      <c r="AL64" s="198" t="str">
        <f>IF(AL63="","",VLOOKUP(AL63,'シフト記号表（勤務時間帯）'!$D$6:$X$47,21,FALSE))</f>
        <v/>
      </c>
      <c r="AM64" s="198" t="str">
        <f>IF(AM63="","",VLOOKUP(AM63,'シフト記号表（勤務時間帯）'!$D$6:$X$47,21,FALSE))</f>
        <v/>
      </c>
      <c r="AN64" s="198" t="str">
        <f>IF(AN63="","",VLOOKUP(AN63,'シフト記号表（勤務時間帯）'!$D$6:$X$47,21,FALSE))</f>
        <v/>
      </c>
      <c r="AO64" s="199" t="str">
        <f>IF(AO63="","",VLOOKUP(AO63,'シフト記号表（勤務時間帯）'!$D$6:$X$47,21,FALSE))</f>
        <v/>
      </c>
      <c r="AP64" s="197" t="str">
        <f>IF(AP63="","",VLOOKUP(AP63,'シフト記号表（勤務時間帯）'!$D$6:$X$47,21,FALSE))</f>
        <v/>
      </c>
      <c r="AQ64" s="198" t="str">
        <f>IF(AQ63="","",VLOOKUP(AQ63,'シフト記号表（勤務時間帯）'!$D$6:$X$47,21,FALSE))</f>
        <v/>
      </c>
      <c r="AR64" s="198" t="str">
        <f>IF(AR63="","",VLOOKUP(AR63,'シフト記号表（勤務時間帯）'!$D$6:$X$47,21,FALSE))</f>
        <v/>
      </c>
      <c r="AS64" s="198" t="str">
        <f>IF(AS63="","",VLOOKUP(AS63,'シフト記号表（勤務時間帯）'!$D$6:$X$47,21,FALSE))</f>
        <v/>
      </c>
      <c r="AT64" s="198" t="str">
        <f>IF(AT63="","",VLOOKUP(AT63,'シフト記号表（勤務時間帯）'!$D$6:$X$47,21,FALSE))</f>
        <v/>
      </c>
      <c r="AU64" s="198" t="str">
        <f>IF(AU63="","",VLOOKUP(AU63,'シフト記号表（勤務時間帯）'!$D$6:$X$47,21,FALSE))</f>
        <v/>
      </c>
      <c r="AV64" s="199" t="str">
        <f>IF(AV63="","",VLOOKUP(AV63,'シフト記号表（勤務時間帯）'!$D$6:$X$47,21,FALSE))</f>
        <v/>
      </c>
      <c r="AW64" s="197" t="str">
        <f>IF(AW63="","",VLOOKUP(AW63,'シフト記号表（勤務時間帯）'!$D$6:$X$47,21,FALSE))</f>
        <v/>
      </c>
      <c r="AX64" s="198" t="str">
        <f>IF(AX63="","",VLOOKUP(AX63,'シフト記号表（勤務時間帯）'!$D$6:$X$47,21,FALSE))</f>
        <v/>
      </c>
      <c r="AY64" s="198" t="str">
        <f>IF(AY63="","",VLOOKUP(AY63,'シフト記号表（勤務時間帯）'!$D$6:$X$47,21,FALSE))</f>
        <v/>
      </c>
      <c r="AZ64" s="281">
        <f>IF($BC$3="４週",SUM(U64:AV64),IF($BC$3="暦月",SUM(U64:AY64),""))</f>
        <v>0</v>
      </c>
      <c r="BA64" s="282"/>
      <c r="BB64" s="283">
        <f>IF($BC$3="４週",AZ64/4,IF($BC$3="暦月",(AZ64/($BC$8/7)),""))</f>
        <v>0</v>
      </c>
      <c r="BC64" s="282"/>
      <c r="BD64" s="278"/>
      <c r="BE64" s="279"/>
      <c r="BF64" s="279"/>
      <c r="BG64" s="279"/>
      <c r="BH64" s="280"/>
    </row>
    <row r="65" spans="2:60" ht="20.25" customHeight="1" x14ac:dyDescent="0.4">
      <c r="B65" s="127"/>
      <c r="C65" s="321"/>
      <c r="D65" s="322"/>
      <c r="E65" s="323"/>
      <c r="F65" s="235"/>
      <c r="G65" s="231">
        <f>C63</f>
        <v>0</v>
      </c>
      <c r="H65" s="324"/>
      <c r="I65" s="325"/>
      <c r="J65" s="326"/>
      <c r="K65" s="326"/>
      <c r="L65" s="327"/>
      <c r="M65" s="328"/>
      <c r="N65" s="329"/>
      <c r="O65" s="330"/>
      <c r="P65" s="41" t="s">
        <v>73</v>
      </c>
      <c r="Q65" s="42"/>
      <c r="R65" s="42"/>
      <c r="S65" s="43"/>
      <c r="T65" s="59"/>
      <c r="U65" s="200" t="str">
        <f>IF(U63="","",VLOOKUP(U63,'シフト記号表（勤務時間帯）'!$D$6:$Z$47,23,FALSE))</f>
        <v/>
      </c>
      <c r="V65" s="201" t="str">
        <f>IF(V63="","",VLOOKUP(V63,'シフト記号表（勤務時間帯）'!$D$6:$Z$47,23,FALSE))</f>
        <v/>
      </c>
      <c r="W65" s="201" t="str">
        <f>IF(W63="","",VLOOKUP(W63,'シフト記号表（勤務時間帯）'!$D$6:$Z$47,23,FALSE))</f>
        <v/>
      </c>
      <c r="X65" s="201" t="str">
        <f>IF(X63="","",VLOOKUP(X63,'シフト記号表（勤務時間帯）'!$D$6:$Z$47,23,FALSE))</f>
        <v/>
      </c>
      <c r="Y65" s="201" t="str">
        <f>IF(Y63="","",VLOOKUP(Y63,'シフト記号表（勤務時間帯）'!$D$6:$Z$47,23,FALSE))</f>
        <v/>
      </c>
      <c r="Z65" s="201" t="str">
        <f>IF(Z63="","",VLOOKUP(Z63,'シフト記号表（勤務時間帯）'!$D$6:$Z$47,23,FALSE))</f>
        <v/>
      </c>
      <c r="AA65" s="202" t="str">
        <f>IF(AA63="","",VLOOKUP(AA63,'シフト記号表（勤務時間帯）'!$D$6:$Z$47,23,FALSE))</f>
        <v/>
      </c>
      <c r="AB65" s="200" t="str">
        <f>IF(AB63="","",VLOOKUP(AB63,'シフト記号表（勤務時間帯）'!$D$6:$Z$47,23,FALSE))</f>
        <v/>
      </c>
      <c r="AC65" s="201" t="str">
        <f>IF(AC63="","",VLOOKUP(AC63,'シフト記号表（勤務時間帯）'!$D$6:$Z$47,23,FALSE))</f>
        <v/>
      </c>
      <c r="AD65" s="201" t="str">
        <f>IF(AD63="","",VLOOKUP(AD63,'シフト記号表（勤務時間帯）'!$D$6:$Z$47,23,FALSE))</f>
        <v/>
      </c>
      <c r="AE65" s="201" t="str">
        <f>IF(AE63="","",VLOOKUP(AE63,'シフト記号表（勤務時間帯）'!$D$6:$Z$47,23,FALSE))</f>
        <v/>
      </c>
      <c r="AF65" s="201" t="str">
        <f>IF(AF63="","",VLOOKUP(AF63,'シフト記号表（勤務時間帯）'!$D$6:$Z$47,23,FALSE))</f>
        <v/>
      </c>
      <c r="AG65" s="201" t="str">
        <f>IF(AG63="","",VLOOKUP(AG63,'シフト記号表（勤務時間帯）'!$D$6:$Z$47,23,FALSE))</f>
        <v/>
      </c>
      <c r="AH65" s="202" t="str">
        <f>IF(AH63="","",VLOOKUP(AH63,'シフト記号表（勤務時間帯）'!$D$6:$Z$47,23,FALSE))</f>
        <v/>
      </c>
      <c r="AI65" s="200" t="str">
        <f>IF(AI63="","",VLOOKUP(AI63,'シフト記号表（勤務時間帯）'!$D$6:$Z$47,23,FALSE))</f>
        <v/>
      </c>
      <c r="AJ65" s="201" t="str">
        <f>IF(AJ63="","",VLOOKUP(AJ63,'シフト記号表（勤務時間帯）'!$D$6:$Z$47,23,FALSE))</f>
        <v/>
      </c>
      <c r="AK65" s="201" t="str">
        <f>IF(AK63="","",VLOOKUP(AK63,'シフト記号表（勤務時間帯）'!$D$6:$Z$47,23,FALSE))</f>
        <v/>
      </c>
      <c r="AL65" s="201" t="str">
        <f>IF(AL63="","",VLOOKUP(AL63,'シフト記号表（勤務時間帯）'!$D$6:$Z$47,23,FALSE))</f>
        <v/>
      </c>
      <c r="AM65" s="201" t="str">
        <f>IF(AM63="","",VLOOKUP(AM63,'シフト記号表（勤務時間帯）'!$D$6:$Z$47,23,FALSE))</f>
        <v/>
      </c>
      <c r="AN65" s="201" t="str">
        <f>IF(AN63="","",VLOOKUP(AN63,'シフト記号表（勤務時間帯）'!$D$6:$Z$47,23,FALSE))</f>
        <v/>
      </c>
      <c r="AO65" s="202" t="str">
        <f>IF(AO63="","",VLOOKUP(AO63,'シフト記号表（勤務時間帯）'!$D$6:$Z$47,23,FALSE))</f>
        <v/>
      </c>
      <c r="AP65" s="200" t="str">
        <f>IF(AP63="","",VLOOKUP(AP63,'シフト記号表（勤務時間帯）'!$D$6:$Z$47,23,FALSE))</f>
        <v/>
      </c>
      <c r="AQ65" s="201" t="str">
        <f>IF(AQ63="","",VLOOKUP(AQ63,'シフト記号表（勤務時間帯）'!$D$6:$Z$47,23,FALSE))</f>
        <v/>
      </c>
      <c r="AR65" s="201" t="str">
        <f>IF(AR63="","",VLOOKUP(AR63,'シフト記号表（勤務時間帯）'!$D$6:$Z$47,23,FALSE))</f>
        <v/>
      </c>
      <c r="AS65" s="201" t="str">
        <f>IF(AS63="","",VLOOKUP(AS63,'シフト記号表（勤務時間帯）'!$D$6:$Z$47,23,FALSE))</f>
        <v/>
      </c>
      <c r="AT65" s="201" t="str">
        <f>IF(AT63="","",VLOOKUP(AT63,'シフト記号表（勤務時間帯）'!$D$6:$Z$47,23,FALSE))</f>
        <v/>
      </c>
      <c r="AU65" s="201" t="str">
        <f>IF(AU63="","",VLOOKUP(AU63,'シフト記号表（勤務時間帯）'!$D$6:$Z$47,23,FALSE))</f>
        <v/>
      </c>
      <c r="AV65" s="202" t="str">
        <f>IF(AV63="","",VLOOKUP(AV63,'シフト記号表（勤務時間帯）'!$D$6:$Z$47,23,FALSE))</f>
        <v/>
      </c>
      <c r="AW65" s="200" t="str">
        <f>IF(AW63="","",VLOOKUP(AW63,'シフト記号表（勤務時間帯）'!$D$6:$Z$47,23,FALSE))</f>
        <v/>
      </c>
      <c r="AX65" s="201" t="str">
        <f>IF(AX63="","",VLOOKUP(AX63,'シフト記号表（勤務時間帯）'!$D$6:$Z$47,23,FALSE))</f>
        <v/>
      </c>
      <c r="AY65" s="201" t="str">
        <f>IF(AY63="","",VLOOKUP(AY63,'シフト記号表（勤務時間帯）'!$D$6:$Z$47,23,FALSE))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c r="D66" s="291"/>
      <c r="E66" s="292"/>
      <c r="F66" s="234"/>
      <c r="G66" s="230"/>
      <c r="H66" s="299"/>
      <c r="I66" s="302"/>
      <c r="J66" s="303"/>
      <c r="K66" s="303"/>
      <c r="L66" s="304"/>
      <c r="M66" s="311"/>
      <c r="N66" s="312"/>
      <c r="O66" s="313"/>
      <c r="P66" s="44" t="s">
        <v>18</v>
      </c>
      <c r="Q66" s="45"/>
      <c r="R66" s="45"/>
      <c r="S66" s="46"/>
      <c r="T66" s="60"/>
      <c r="U66" s="203"/>
      <c r="V66" s="204"/>
      <c r="W66" s="204"/>
      <c r="X66" s="204"/>
      <c r="Y66" s="204"/>
      <c r="Z66" s="204"/>
      <c r="AA66" s="205"/>
      <c r="AB66" s="203"/>
      <c r="AC66" s="204"/>
      <c r="AD66" s="204"/>
      <c r="AE66" s="204"/>
      <c r="AF66" s="204"/>
      <c r="AG66" s="204"/>
      <c r="AH66" s="205"/>
      <c r="AI66" s="203"/>
      <c r="AJ66" s="204"/>
      <c r="AK66" s="204"/>
      <c r="AL66" s="204"/>
      <c r="AM66" s="204"/>
      <c r="AN66" s="204"/>
      <c r="AO66" s="205"/>
      <c r="AP66" s="203"/>
      <c r="AQ66" s="204"/>
      <c r="AR66" s="204"/>
      <c r="AS66" s="204"/>
      <c r="AT66" s="204"/>
      <c r="AU66" s="204"/>
      <c r="AV66" s="205"/>
      <c r="AW66" s="203"/>
      <c r="AX66" s="204"/>
      <c r="AY66" s="204"/>
      <c r="AZ66" s="320"/>
      <c r="BA66" s="274"/>
      <c r="BB66" s="273"/>
      <c r="BC66" s="274"/>
      <c r="BD66" s="275"/>
      <c r="BE66" s="276"/>
      <c r="BF66" s="276"/>
      <c r="BG66" s="276"/>
      <c r="BH66" s="277"/>
    </row>
    <row r="67" spans="2:60" ht="20.25" customHeight="1" x14ac:dyDescent="0.4">
      <c r="B67" s="125">
        <f>B64+1</f>
        <v>16</v>
      </c>
      <c r="C67" s="293"/>
      <c r="D67" s="294"/>
      <c r="E67" s="295"/>
      <c r="F67" s="234">
        <f>C66</f>
        <v>0</v>
      </c>
      <c r="G67" s="230"/>
      <c r="H67" s="300"/>
      <c r="I67" s="305"/>
      <c r="J67" s="306"/>
      <c r="K67" s="306"/>
      <c r="L67" s="307"/>
      <c r="M67" s="314"/>
      <c r="N67" s="315"/>
      <c r="O67" s="316"/>
      <c r="P67" s="23" t="s">
        <v>72</v>
      </c>
      <c r="Q67" s="24"/>
      <c r="R67" s="24"/>
      <c r="S67" s="19"/>
      <c r="T67" s="53"/>
      <c r="U67" s="197" t="str">
        <f>IF(U66="","",VLOOKUP(U66,'シフト記号表（勤務時間帯）'!$D$6:$X$47,21,FALSE))</f>
        <v/>
      </c>
      <c r="V67" s="198" t="str">
        <f>IF(V66="","",VLOOKUP(V66,'シフト記号表（勤務時間帯）'!$D$6:$X$47,21,FALSE))</f>
        <v/>
      </c>
      <c r="W67" s="198" t="str">
        <f>IF(W66="","",VLOOKUP(W66,'シフト記号表（勤務時間帯）'!$D$6:$X$47,21,FALSE))</f>
        <v/>
      </c>
      <c r="X67" s="198" t="str">
        <f>IF(X66="","",VLOOKUP(X66,'シフト記号表（勤務時間帯）'!$D$6:$X$47,21,FALSE))</f>
        <v/>
      </c>
      <c r="Y67" s="198" t="str">
        <f>IF(Y66="","",VLOOKUP(Y66,'シフト記号表（勤務時間帯）'!$D$6:$X$47,21,FALSE))</f>
        <v/>
      </c>
      <c r="Z67" s="198" t="str">
        <f>IF(Z66="","",VLOOKUP(Z66,'シフト記号表（勤務時間帯）'!$D$6:$X$47,21,FALSE))</f>
        <v/>
      </c>
      <c r="AA67" s="199" t="str">
        <f>IF(AA66="","",VLOOKUP(AA66,'シフト記号表（勤務時間帯）'!$D$6:$X$47,21,FALSE))</f>
        <v/>
      </c>
      <c r="AB67" s="197" t="str">
        <f>IF(AB66="","",VLOOKUP(AB66,'シフト記号表（勤務時間帯）'!$D$6:$X$47,21,FALSE))</f>
        <v/>
      </c>
      <c r="AC67" s="198" t="str">
        <f>IF(AC66="","",VLOOKUP(AC66,'シフト記号表（勤務時間帯）'!$D$6:$X$47,21,FALSE))</f>
        <v/>
      </c>
      <c r="AD67" s="198" t="str">
        <f>IF(AD66="","",VLOOKUP(AD66,'シフト記号表（勤務時間帯）'!$D$6:$X$47,21,FALSE))</f>
        <v/>
      </c>
      <c r="AE67" s="198" t="str">
        <f>IF(AE66="","",VLOOKUP(AE66,'シフト記号表（勤務時間帯）'!$D$6:$X$47,21,FALSE))</f>
        <v/>
      </c>
      <c r="AF67" s="198" t="str">
        <f>IF(AF66="","",VLOOKUP(AF66,'シフト記号表（勤務時間帯）'!$D$6:$X$47,21,FALSE))</f>
        <v/>
      </c>
      <c r="AG67" s="198" t="str">
        <f>IF(AG66="","",VLOOKUP(AG66,'シフト記号表（勤務時間帯）'!$D$6:$X$47,21,FALSE))</f>
        <v/>
      </c>
      <c r="AH67" s="199" t="str">
        <f>IF(AH66="","",VLOOKUP(AH66,'シフト記号表（勤務時間帯）'!$D$6:$X$47,21,FALSE))</f>
        <v/>
      </c>
      <c r="AI67" s="197" t="str">
        <f>IF(AI66="","",VLOOKUP(AI66,'シフト記号表（勤務時間帯）'!$D$6:$X$47,21,FALSE))</f>
        <v/>
      </c>
      <c r="AJ67" s="198" t="str">
        <f>IF(AJ66="","",VLOOKUP(AJ66,'シフト記号表（勤務時間帯）'!$D$6:$X$47,21,FALSE))</f>
        <v/>
      </c>
      <c r="AK67" s="198" t="str">
        <f>IF(AK66="","",VLOOKUP(AK66,'シフト記号表（勤務時間帯）'!$D$6:$X$47,21,FALSE))</f>
        <v/>
      </c>
      <c r="AL67" s="198" t="str">
        <f>IF(AL66="","",VLOOKUP(AL66,'シフト記号表（勤務時間帯）'!$D$6:$X$47,21,FALSE))</f>
        <v/>
      </c>
      <c r="AM67" s="198" t="str">
        <f>IF(AM66="","",VLOOKUP(AM66,'シフト記号表（勤務時間帯）'!$D$6:$X$47,21,FALSE))</f>
        <v/>
      </c>
      <c r="AN67" s="198" t="str">
        <f>IF(AN66="","",VLOOKUP(AN66,'シフト記号表（勤務時間帯）'!$D$6:$X$47,21,FALSE))</f>
        <v/>
      </c>
      <c r="AO67" s="199" t="str">
        <f>IF(AO66="","",VLOOKUP(AO66,'シフト記号表（勤務時間帯）'!$D$6:$X$47,21,FALSE))</f>
        <v/>
      </c>
      <c r="AP67" s="197" t="str">
        <f>IF(AP66="","",VLOOKUP(AP66,'シフト記号表（勤務時間帯）'!$D$6:$X$47,21,FALSE))</f>
        <v/>
      </c>
      <c r="AQ67" s="198" t="str">
        <f>IF(AQ66="","",VLOOKUP(AQ66,'シフト記号表（勤務時間帯）'!$D$6:$X$47,21,FALSE))</f>
        <v/>
      </c>
      <c r="AR67" s="198" t="str">
        <f>IF(AR66="","",VLOOKUP(AR66,'シフト記号表（勤務時間帯）'!$D$6:$X$47,21,FALSE))</f>
        <v/>
      </c>
      <c r="AS67" s="198" t="str">
        <f>IF(AS66="","",VLOOKUP(AS66,'シフト記号表（勤務時間帯）'!$D$6:$X$47,21,FALSE))</f>
        <v/>
      </c>
      <c r="AT67" s="198" t="str">
        <f>IF(AT66="","",VLOOKUP(AT66,'シフト記号表（勤務時間帯）'!$D$6:$X$47,21,FALSE))</f>
        <v/>
      </c>
      <c r="AU67" s="198" t="str">
        <f>IF(AU66="","",VLOOKUP(AU66,'シフト記号表（勤務時間帯）'!$D$6:$X$47,21,FALSE))</f>
        <v/>
      </c>
      <c r="AV67" s="199" t="str">
        <f>IF(AV66="","",VLOOKUP(AV66,'シフト記号表（勤務時間帯）'!$D$6:$X$47,21,FALSE))</f>
        <v/>
      </c>
      <c r="AW67" s="197" t="str">
        <f>IF(AW66="","",VLOOKUP(AW66,'シフト記号表（勤務時間帯）'!$D$6:$X$47,21,FALSE))</f>
        <v/>
      </c>
      <c r="AX67" s="198" t="str">
        <f>IF(AX66="","",VLOOKUP(AX66,'シフト記号表（勤務時間帯）'!$D$6:$X$47,21,FALSE))</f>
        <v/>
      </c>
      <c r="AY67" s="198" t="str">
        <f>IF(AY66="","",VLOOKUP(AY66,'シフト記号表（勤務時間帯）'!$D$6:$X$47,21,FALSE))</f>
        <v/>
      </c>
      <c r="AZ67" s="281">
        <f>IF($BC$3="４週",SUM(U67:AV67),IF($BC$3="暦月",SUM(U67:AY67),""))</f>
        <v>0</v>
      </c>
      <c r="BA67" s="282"/>
      <c r="BB67" s="283">
        <f>IF($BC$3="４週",AZ67/4,IF($BC$3="暦月",(AZ67/($BC$8/7)),""))</f>
        <v>0</v>
      </c>
      <c r="BC67" s="282"/>
      <c r="BD67" s="278"/>
      <c r="BE67" s="279"/>
      <c r="BF67" s="279"/>
      <c r="BG67" s="279"/>
      <c r="BH67" s="280"/>
    </row>
    <row r="68" spans="2:60" ht="20.25" customHeight="1" thickBot="1" x14ac:dyDescent="0.45">
      <c r="B68" s="125"/>
      <c r="C68" s="296"/>
      <c r="D68" s="297"/>
      <c r="E68" s="298"/>
      <c r="F68" s="236"/>
      <c r="G68" s="232">
        <f>C66</f>
        <v>0</v>
      </c>
      <c r="H68" s="301"/>
      <c r="I68" s="308"/>
      <c r="J68" s="309"/>
      <c r="K68" s="309"/>
      <c r="L68" s="310"/>
      <c r="M68" s="317"/>
      <c r="N68" s="318"/>
      <c r="O68" s="319"/>
      <c r="P68" s="61" t="s">
        <v>73</v>
      </c>
      <c r="Q68" s="30"/>
      <c r="R68" s="30"/>
      <c r="S68" s="62"/>
      <c r="T68" s="63"/>
      <c r="U68" s="200" t="str">
        <f>IF(U66="","",VLOOKUP(U66,'シフト記号表（勤務時間帯）'!$D$6:$Z$47,23,FALSE))</f>
        <v/>
      </c>
      <c r="V68" s="201" t="str">
        <f>IF(V66="","",VLOOKUP(V66,'シフト記号表（勤務時間帯）'!$D$6:$Z$47,23,FALSE))</f>
        <v/>
      </c>
      <c r="W68" s="201" t="str">
        <f>IF(W66="","",VLOOKUP(W66,'シフト記号表（勤務時間帯）'!$D$6:$Z$47,23,FALSE))</f>
        <v/>
      </c>
      <c r="X68" s="201" t="str">
        <f>IF(X66="","",VLOOKUP(X66,'シフト記号表（勤務時間帯）'!$D$6:$Z$47,23,FALSE))</f>
        <v/>
      </c>
      <c r="Y68" s="201" t="str">
        <f>IF(Y66="","",VLOOKUP(Y66,'シフト記号表（勤務時間帯）'!$D$6:$Z$47,23,FALSE))</f>
        <v/>
      </c>
      <c r="Z68" s="201" t="str">
        <f>IF(Z66="","",VLOOKUP(Z66,'シフト記号表（勤務時間帯）'!$D$6:$Z$47,23,FALSE))</f>
        <v/>
      </c>
      <c r="AA68" s="202" t="str">
        <f>IF(AA66="","",VLOOKUP(AA66,'シフト記号表（勤務時間帯）'!$D$6:$Z$47,23,FALSE))</f>
        <v/>
      </c>
      <c r="AB68" s="200" t="str">
        <f>IF(AB66="","",VLOOKUP(AB66,'シフト記号表（勤務時間帯）'!$D$6:$Z$47,23,FALSE))</f>
        <v/>
      </c>
      <c r="AC68" s="201" t="str">
        <f>IF(AC66="","",VLOOKUP(AC66,'シフト記号表（勤務時間帯）'!$D$6:$Z$47,23,FALSE))</f>
        <v/>
      </c>
      <c r="AD68" s="201" t="str">
        <f>IF(AD66="","",VLOOKUP(AD66,'シフト記号表（勤務時間帯）'!$D$6:$Z$47,23,FALSE))</f>
        <v/>
      </c>
      <c r="AE68" s="201" t="str">
        <f>IF(AE66="","",VLOOKUP(AE66,'シフト記号表（勤務時間帯）'!$D$6:$Z$47,23,FALSE))</f>
        <v/>
      </c>
      <c r="AF68" s="201" t="str">
        <f>IF(AF66="","",VLOOKUP(AF66,'シフト記号表（勤務時間帯）'!$D$6:$Z$47,23,FALSE))</f>
        <v/>
      </c>
      <c r="AG68" s="201" t="str">
        <f>IF(AG66="","",VLOOKUP(AG66,'シフト記号表（勤務時間帯）'!$D$6:$Z$47,23,FALSE))</f>
        <v/>
      </c>
      <c r="AH68" s="202" t="str">
        <f>IF(AH66="","",VLOOKUP(AH66,'シフト記号表（勤務時間帯）'!$D$6:$Z$47,23,FALSE))</f>
        <v/>
      </c>
      <c r="AI68" s="200" t="str">
        <f>IF(AI66="","",VLOOKUP(AI66,'シフト記号表（勤務時間帯）'!$D$6:$Z$47,23,FALSE))</f>
        <v/>
      </c>
      <c r="AJ68" s="201" t="str">
        <f>IF(AJ66="","",VLOOKUP(AJ66,'シフト記号表（勤務時間帯）'!$D$6:$Z$47,23,FALSE))</f>
        <v/>
      </c>
      <c r="AK68" s="201" t="str">
        <f>IF(AK66="","",VLOOKUP(AK66,'シフト記号表（勤務時間帯）'!$D$6:$Z$47,23,FALSE))</f>
        <v/>
      </c>
      <c r="AL68" s="201" t="str">
        <f>IF(AL66="","",VLOOKUP(AL66,'シフト記号表（勤務時間帯）'!$D$6:$Z$47,23,FALSE))</f>
        <v/>
      </c>
      <c r="AM68" s="201" t="str">
        <f>IF(AM66="","",VLOOKUP(AM66,'シフト記号表（勤務時間帯）'!$D$6:$Z$47,23,FALSE))</f>
        <v/>
      </c>
      <c r="AN68" s="201" t="str">
        <f>IF(AN66="","",VLOOKUP(AN66,'シフト記号表（勤務時間帯）'!$D$6:$Z$47,23,FALSE))</f>
        <v/>
      </c>
      <c r="AO68" s="202" t="str">
        <f>IF(AO66="","",VLOOKUP(AO66,'シフト記号表（勤務時間帯）'!$D$6:$Z$47,23,FALSE))</f>
        <v/>
      </c>
      <c r="AP68" s="200" t="str">
        <f>IF(AP66="","",VLOOKUP(AP66,'シフト記号表（勤務時間帯）'!$D$6:$Z$47,23,FALSE))</f>
        <v/>
      </c>
      <c r="AQ68" s="201" t="str">
        <f>IF(AQ66="","",VLOOKUP(AQ66,'シフト記号表（勤務時間帯）'!$D$6:$Z$47,23,FALSE))</f>
        <v/>
      </c>
      <c r="AR68" s="201" t="str">
        <f>IF(AR66="","",VLOOKUP(AR66,'シフト記号表（勤務時間帯）'!$D$6:$Z$47,23,FALSE))</f>
        <v/>
      </c>
      <c r="AS68" s="201" t="str">
        <f>IF(AS66="","",VLOOKUP(AS66,'シフト記号表（勤務時間帯）'!$D$6:$Z$47,23,FALSE))</f>
        <v/>
      </c>
      <c r="AT68" s="201" t="str">
        <f>IF(AT66="","",VLOOKUP(AT66,'シフト記号表（勤務時間帯）'!$D$6:$Z$47,23,FALSE))</f>
        <v/>
      </c>
      <c r="AU68" s="201" t="str">
        <f>IF(AU66="","",VLOOKUP(AU66,'シフト記号表（勤務時間帯）'!$D$6:$Z$47,23,FALSE))</f>
        <v/>
      </c>
      <c r="AV68" s="202" t="str">
        <f>IF(AV66="","",VLOOKUP(AV66,'シフト記号表（勤務時間帯）'!$D$6:$Z$47,23,FALSE))</f>
        <v/>
      </c>
      <c r="AW68" s="200" t="str">
        <f>IF(AW66="","",VLOOKUP(AW66,'シフト記号表（勤務時間帯）'!$D$6:$Z$47,23,FALSE))</f>
        <v/>
      </c>
      <c r="AX68" s="201" t="str">
        <f>IF(AX66="","",VLOOKUP(AX66,'シフト記号表（勤務時間帯）'!$D$6:$Z$47,23,FALSE))</f>
        <v/>
      </c>
      <c r="AY68" s="201" t="str">
        <f>IF(AY66="","",VLOOKUP(AY66,'シフト記号表（勤務時間帯）'!$D$6:$Z$47,23,FALSE))</f>
        <v/>
      </c>
      <c r="AZ68" s="284">
        <f>IF($BC$3="４週",SUM(U68:AV68),IF($BC$3="暦月",SUM(U68:AY68),""))</f>
        <v>0</v>
      </c>
      <c r="BA68" s="285"/>
      <c r="BB68" s="286">
        <f>IF($BC$3="４週",AZ68/4,IF($BC$3="暦月",(AZ68/($BC$8/7)),""))</f>
        <v>0</v>
      </c>
      <c r="BC68" s="285"/>
      <c r="BD68" s="278"/>
      <c r="BE68" s="279"/>
      <c r="BF68" s="279"/>
      <c r="BG68" s="279"/>
      <c r="BH68" s="280"/>
    </row>
    <row r="69" spans="2:60" ht="20.25" customHeight="1" x14ac:dyDescent="0.4">
      <c r="B69" s="244" t="s">
        <v>223</v>
      </c>
      <c r="C69" s="245"/>
      <c r="D69" s="245"/>
      <c r="E69" s="245"/>
      <c r="F69" s="245"/>
      <c r="G69" s="245"/>
      <c r="H69" s="245"/>
      <c r="I69" s="245"/>
      <c r="J69" s="245"/>
      <c r="K69" s="245"/>
      <c r="L69" s="245"/>
      <c r="M69" s="245"/>
      <c r="N69" s="245"/>
      <c r="O69" s="245"/>
      <c r="P69" s="245"/>
      <c r="Q69" s="245"/>
      <c r="R69" s="245"/>
      <c r="S69" s="245"/>
      <c r="T69" s="246"/>
      <c r="U69" s="206"/>
      <c r="V69" s="207"/>
      <c r="W69" s="207"/>
      <c r="X69" s="207"/>
      <c r="Y69" s="207"/>
      <c r="Z69" s="207"/>
      <c r="AA69" s="208"/>
      <c r="AB69" s="209"/>
      <c r="AC69" s="207"/>
      <c r="AD69" s="207"/>
      <c r="AE69" s="207"/>
      <c r="AF69" s="207"/>
      <c r="AG69" s="207"/>
      <c r="AH69" s="208"/>
      <c r="AI69" s="209"/>
      <c r="AJ69" s="207"/>
      <c r="AK69" s="207"/>
      <c r="AL69" s="207"/>
      <c r="AM69" s="207"/>
      <c r="AN69" s="207"/>
      <c r="AO69" s="208"/>
      <c r="AP69" s="209"/>
      <c r="AQ69" s="207"/>
      <c r="AR69" s="207"/>
      <c r="AS69" s="207"/>
      <c r="AT69" s="207"/>
      <c r="AU69" s="207"/>
      <c r="AV69" s="208"/>
      <c r="AW69" s="209"/>
      <c r="AX69" s="207"/>
      <c r="AY69" s="210"/>
      <c r="AZ69" s="247"/>
      <c r="BA69" s="248"/>
      <c r="BB69" s="253"/>
      <c r="BC69" s="254"/>
      <c r="BD69" s="254"/>
      <c r="BE69" s="254"/>
      <c r="BF69" s="254"/>
      <c r="BG69" s="254"/>
      <c r="BH69" s="255"/>
    </row>
    <row r="70" spans="2:60" ht="20.25" customHeight="1" x14ac:dyDescent="0.4">
      <c r="B70" s="262" t="s">
        <v>224</v>
      </c>
      <c r="C70" s="263"/>
      <c r="D70" s="263"/>
      <c r="E70" s="263"/>
      <c r="F70" s="263"/>
      <c r="G70" s="263"/>
      <c r="H70" s="263"/>
      <c r="I70" s="263"/>
      <c r="J70" s="263"/>
      <c r="K70" s="263"/>
      <c r="L70" s="263"/>
      <c r="M70" s="263"/>
      <c r="N70" s="263"/>
      <c r="O70" s="263"/>
      <c r="P70" s="263"/>
      <c r="Q70" s="263"/>
      <c r="R70" s="263"/>
      <c r="S70" s="263"/>
      <c r="T70" s="264"/>
      <c r="U70" s="211"/>
      <c r="V70" s="212"/>
      <c r="W70" s="212"/>
      <c r="X70" s="212"/>
      <c r="Y70" s="212"/>
      <c r="Z70" s="212"/>
      <c r="AA70" s="213"/>
      <c r="AB70" s="214"/>
      <c r="AC70" s="212"/>
      <c r="AD70" s="212"/>
      <c r="AE70" s="212"/>
      <c r="AF70" s="212"/>
      <c r="AG70" s="212"/>
      <c r="AH70" s="213"/>
      <c r="AI70" s="214"/>
      <c r="AJ70" s="212"/>
      <c r="AK70" s="212"/>
      <c r="AL70" s="212"/>
      <c r="AM70" s="212"/>
      <c r="AN70" s="212"/>
      <c r="AO70" s="213"/>
      <c r="AP70" s="214"/>
      <c r="AQ70" s="212"/>
      <c r="AR70" s="212"/>
      <c r="AS70" s="212"/>
      <c r="AT70" s="212"/>
      <c r="AU70" s="212"/>
      <c r="AV70" s="213"/>
      <c r="AW70" s="214"/>
      <c r="AX70" s="212"/>
      <c r="AY70" s="215"/>
      <c r="AZ70" s="249"/>
      <c r="BA70" s="250"/>
      <c r="BB70" s="256"/>
      <c r="BC70" s="257"/>
      <c r="BD70" s="257"/>
      <c r="BE70" s="257"/>
      <c r="BF70" s="257"/>
      <c r="BG70" s="257"/>
      <c r="BH70" s="258"/>
    </row>
    <row r="71" spans="2:60" ht="20.25" customHeight="1" x14ac:dyDescent="0.4">
      <c r="B71" s="262" t="s">
        <v>225</v>
      </c>
      <c r="C71" s="263"/>
      <c r="D71" s="263"/>
      <c r="E71" s="263"/>
      <c r="F71" s="263"/>
      <c r="G71" s="263"/>
      <c r="H71" s="263"/>
      <c r="I71" s="263"/>
      <c r="J71" s="263"/>
      <c r="K71" s="263"/>
      <c r="L71" s="263"/>
      <c r="M71" s="263"/>
      <c r="N71" s="263"/>
      <c r="O71" s="263"/>
      <c r="P71" s="263"/>
      <c r="Q71" s="263"/>
      <c r="R71" s="263"/>
      <c r="S71" s="263"/>
      <c r="T71" s="264"/>
      <c r="U71" s="211"/>
      <c r="V71" s="212"/>
      <c r="W71" s="212"/>
      <c r="X71" s="212"/>
      <c r="Y71" s="212"/>
      <c r="Z71" s="212"/>
      <c r="AA71" s="216"/>
      <c r="AB71" s="217"/>
      <c r="AC71" s="212"/>
      <c r="AD71" s="212"/>
      <c r="AE71" s="212"/>
      <c r="AF71" s="212"/>
      <c r="AG71" s="212"/>
      <c r="AH71" s="216"/>
      <c r="AI71" s="217"/>
      <c r="AJ71" s="212"/>
      <c r="AK71" s="212"/>
      <c r="AL71" s="212"/>
      <c r="AM71" s="212"/>
      <c r="AN71" s="212"/>
      <c r="AO71" s="216"/>
      <c r="AP71" s="217"/>
      <c r="AQ71" s="212"/>
      <c r="AR71" s="212"/>
      <c r="AS71" s="212"/>
      <c r="AT71" s="212"/>
      <c r="AU71" s="212"/>
      <c r="AV71" s="216"/>
      <c r="AW71" s="217"/>
      <c r="AX71" s="212"/>
      <c r="AY71" s="215"/>
      <c r="AZ71" s="251"/>
      <c r="BA71" s="252"/>
      <c r="BB71" s="256"/>
      <c r="BC71" s="257"/>
      <c r="BD71" s="257"/>
      <c r="BE71" s="257"/>
      <c r="BF71" s="257"/>
      <c r="BG71" s="257"/>
      <c r="BH71" s="258"/>
    </row>
    <row r="72" spans="2:60" ht="20.25" customHeight="1" x14ac:dyDescent="0.4">
      <c r="B72" s="265" t="s">
        <v>226</v>
      </c>
      <c r="C72" s="263"/>
      <c r="D72" s="263"/>
      <c r="E72" s="263"/>
      <c r="F72" s="263"/>
      <c r="G72" s="263"/>
      <c r="H72" s="263"/>
      <c r="I72" s="263"/>
      <c r="J72" s="263"/>
      <c r="K72" s="263"/>
      <c r="L72" s="263"/>
      <c r="M72" s="263"/>
      <c r="N72" s="263"/>
      <c r="O72" s="263"/>
      <c r="P72" s="263"/>
      <c r="Q72" s="263"/>
      <c r="R72" s="263"/>
      <c r="S72" s="263"/>
      <c r="T72" s="264"/>
      <c r="U72" s="218" t="str">
        <f t="shared" ref="U72:AY72" si="1">IF(SUMIF($F$21:$F$68,"介護従業者",U21:U68)=0,"",SUMIF($F$21:$F$68,"介護従業者",U21:U68))</f>
        <v/>
      </c>
      <c r="V72" s="219" t="str">
        <f t="shared" si="1"/>
        <v/>
      </c>
      <c r="W72" s="219" t="str">
        <f t="shared" si="1"/>
        <v/>
      </c>
      <c r="X72" s="219" t="str">
        <f t="shared" si="1"/>
        <v/>
      </c>
      <c r="Y72" s="219" t="str">
        <f t="shared" si="1"/>
        <v/>
      </c>
      <c r="Z72" s="219" t="str">
        <f t="shared" si="1"/>
        <v/>
      </c>
      <c r="AA72" s="220" t="str">
        <f t="shared" si="1"/>
        <v/>
      </c>
      <c r="AB72" s="218" t="str">
        <f t="shared" si="1"/>
        <v/>
      </c>
      <c r="AC72" s="219" t="str">
        <f t="shared" si="1"/>
        <v/>
      </c>
      <c r="AD72" s="219" t="str">
        <f t="shared" si="1"/>
        <v/>
      </c>
      <c r="AE72" s="219" t="str">
        <f t="shared" si="1"/>
        <v/>
      </c>
      <c r="AF72" s="219" t="str">
        <f t="shared" si="1"/>
        <v/>
      </c>
      <c r="AG72" s="219" t="str">
        <f t="shared" si="1"/>
        <v/>
      </c>
      <c r="AH72" s="220" t="str">
        <f t="shared" si="1"/>
        <v/>
      </c>
      <c r="AI72" s="218" t="str">
        <f t="shared" si="1"/>
        <v/>
      </c>
      <c r="AJ72" s="219" t="str">
        <f t="shared" si="1"/>
        <v/>
      </c>
      <c r="AK72" s="219" t="str">
        <f t="shared" si="1"/>
        <v/>
      </c>
      <c r="AL72" s="219" t="str">
        <f t="shared" si="1"/>
        <v/>
      </c>
      <c r="AM72" s="219" t="str">
        <f t="shared" si="1"/>
        <v/>
      </c>
      <c r="AN72" s="219" t="str">
        <f t="shared" si="1"/>
        <v/>
      </c>
      <c r="AO72" s="220" t="str">
        <f t="shared" si="1"/>
        <v/>
      </c>
      <c r="AP72" s="218" t="str">
        <f t="shared" si="1"/>
        <v/>
      </c>
      <c r="AQ72" s="219" t="str">
        <f t="shared" si="1"/>
        <v/>
      </c>
      <c r="AR72" s="219" t="str">
        <f t="shared" si="1"/>
        <v/>
      </c>
      <c r="AS72" s="219" t="str">
        <f t="shared" si="1"/>
        <v/>
      </c>
      <c r="AT72" s="219" t="str">
        <f t="shared" si="1"/>
        <v/>
      </c>
      <c r="AU72" s="219" t="str">
        <f t="shared" si="1"/>
        <v/>
      </c>
      <c r="AV72" s="220" t="str">
        <f t="shared" si="1"/>
        <v/>
      </c>
      <c r="AW72" s="218" t="str">
        <f t="shared" si="1"/>
        <v/>
      </c>
      <c r="AX72" s="219" t="str">
        <f t="shared" si="1"/>
        <v/>
      </c>
      <c r="AY72" s="219" t="str">
        <f t="shared" si="1"/>
        <v/>
      </c>
      <c r="AZ72" s="266">
        <f>IF($BC$3="４週",SUM(U72:AV72),IF($BC$3="暦月",SUM(U72:AY72),""))</f>
        <v>0</v>
      </c>
      <c r="BA72" s="267"/>
      <c r="BB72" s="256"/>
      <c r="BC72" s="257"/>
      <c r="BD72" s="257"/>
      <c r="BE72" s="257"/>
      <c r="BF72" s="257"/>
      <c r="BG72" s="257"/>
      <c r="BH72" s="258"/>
    </row>
    <row r="73" spans="2:60" ht="20.25" customHeight="1" thickBot="1" x14ac:dyDescent="0.45">
      <c r="B73" s="268" t="s">
        <v>227</v>
      </c>
      <c r="C73" s="269"/>
      <c r="D73" s="269"/>
      <c r="E73" s="269"/>
      <c r="F73" s="269"/>
      <c r="G73" s="269"/>
      <c r="H73" s="269"/>
      <c r="I73" s="269"/>
      <c r="J73" s="269"/>
      <c r="K73" s="269"/>
      <c r="L73" s="269"/>
      <c r="M73" s="269"/>
      <c r="N73" s="269"/>
      <c r="O73" s="269"/>
      <c r="P73" s="269"/>
      <c r="Q73" s="269"/>
      <c r="R73" s="269"/>
      <c r="S73" s="269"/>
      <c r="T73" s="270"/>
      <c r="U73" s="221" t="str">
        <f t="shared" ref="U73:AY73" si="2">IF(SUMIF($G$21:$G$68,"介護従業者",U21:U68)=0,"",SUMIF($G$21:$G$68,"介護従業者",U21:U68))</f>
        <v/>
      </c>
      <c r="V73" s="222" t="str">
        <f t="shared" si="2"/>
        <v/>
      </c>
      <c r="W73" s="222" t="str">
        <f t="shared" si="2"/>
        <v/>
      </c>
      <c r="X73" s="222" t="str">
        <f t="shared" si="2"/>
        <v/>
      </c>
      <c r="Y73" s="222" t="str">
        <f t="shared" si="2"/>
        <v/>
      </c>
      <c r="Z73" s="222" t="str">
        <f t="shared" si="2"/>
        <v/>
      </c>
      <c r="AA73" s="223" t="str">
        <f t="shared" si="2"/>
        <v/>
      </c>
      <c r="AB73" s="224" t="str">
        <f t="shared" si="2"/>
        <v/>
      </c>
      <c r="AC73" s="222" t="str">
        <f t="shared" si="2"/>
        <v/>
      </c>
      <c r="AD73" s="222" t="str">
        <f t="shared" si="2"/>
        <v/>
      </c>
      <c r="AE73" s="222" t="str">
        <f t="shared" si="2"/>
        <v/>
      </c>
      <c r="AF73" s="222" t="str">
        <f t="shared" si="2"/>
        <v/>
      </c>
      <c r="AG73" s="222" t="str">
        <f t="shared" si="2"/>
        <v/>
      </c>
      <c r="AH73" s="223" t="str">
        <f t="shared" si="2"/>
        <v/>
      </c>
      <c r="AI73" s="224" t="str">
        <f t="shared" si="2"/>
        <v/>
      </c>
      <c r="AJ73" s="222" t="str">
        <f t="shared" si="2"/>
        <v/>
      </c>
      <c r="AK73" s="222" t="str">
        <f t="shared" si="2"/>
        <v/>
      </c>
      <c r="AL73" s="222" t="str">
        <f t="shared" si="2"/>
        <v/>
      </c>
      <c r="AM73" s="222" t="str">
        <f t="shared" si="2"/>
        <v/>
      </c>
      <c r="AN73" s="222" t="str">
        <f t="shared" si="2"/>
        <v/>
      </c>
      <c r="AO73" s="223" t="str">
        <f t="shared" si="2"/>
        <v/>
      </c>
      <c r="AP73" s="224" t="str">
        <f t="shared" si="2"/>
        <v/>
      </c>
      <c r="AQ73" s="222" t="str">
        <f t="shared" si="2"/>
        <v/>
      </c>
      <c r="AR73" s="222" t="str">
        <f t="shared" si="2"/>
        <v/>
      </c>
      <c r="AS73" s="222" t="str">
        <f t="shared" si="2"/>
        <v/>
      </c>
      <c r="AT73" s="222" t="str">
        <f t="shared" si="2"/>
        <v/>
      </c>
      <c r="AU73" s="222" t="str">
        <f t="shared" si="2"/>
        <v/>
      </c>
      <c r="AV73" s="223" t="str">
        <f t="shared" si="2"/>
        <v/>
      </c>
      <c r="AW73" s="224" t="str">
        <f t="shared" si="2"/>
        <v/>
      </c>
      <c r="AX73" s="222" t="str">
        <f t="shared" si="2"/>
        <v/>
      </c>
      <c r="AY73" s="225" t="str">
        <f t="shared" si="2"/>
        <v/>
      </c>
      <c r="AZ73" s="271">
        <f>IF($BC$3="４週",SUM(U73:AV73),IF($BC$3="暦月",SUM(U73:AY73),""))</f>
        <v>0</v>
      </c>
      <c r="BA73" s="272"/>
      <c r="BB73" s="259"/>
      <c r="BC73" s="260"/>
      <c r="BD73" s="260"/>
      <c r="BE73" s="260"/>
      <c r="BF73" s="260"/>
      <c r="BG73" s="260"/>
      <c r="BH73" s="261"/>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272" priority="176">
      <formula>OR(U$69=$B22,U$70=$B22)</formula>
    </cfRule>
  </conditionalFormatting>
  <conditionalFormatting sqref="U22:AA23 U69:BA73">
    <cfRule type="expression" dxfId="271" priority="17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174">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173">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172">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171">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170">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169">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168">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167">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166">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65">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64">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63">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62">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61">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0">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59">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0" zoomScaleNormal="55" zoomScaleSheetLayoutView="50" workbookViewId="0">
      <selection activeCell="C24" sqref="C24:E2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246</v>
      </c>
      <c r="D1" s="5"/>
      <c r="E1" s="5"/>
      <c r="F1" s="5"/>
      <c r="G1" s="5"/>
      <c r="H1" s="5"/>
      <c r="K1" s="7" t="s">
        <v>0</v>
      </c>
      <c r="N1" s="5"/>
      <c r="O1" s="5"/>
      <c r="P1" s="5"/>
      <c r="Q1" s="5"/>
      <c r="R1" s="5"/>
      <c r="S1" s="5"/>
      <c r="T1" s="5"/>
      <c r="U1" s="5"/>
      <c r="AQ1" s="9" t="s">
        <v>30</v>
      </c>
      <c r="AR1" s="396" t="s">
        <v>190</v>
      </c>
      <c r="AS1" s="397"/>
      <c r="AT1" s="397"/>
      <c r="AU1" s="397"/>
      <c r="AV1" s="397"/>
      <c r="AW1" s="397"/>
      <c r="AX1" s="397"/>
      <c r="AY1" s="397"/>
      <c r="AZ1" s="397"/>
      <c r="BA1" s="397"/>
      <c r="BB1" s="397"/>
      <c r="BC1" s="397"/>
      <c r="BD1" s="397"/>
      <c r="BE1" s="397"/>
      <c r="BF1" s="397"/>
      <c r="BG1" s="397"/>
      <c r="BH1" s="9" t="s">
        <v>2</v>
      </c>
    </row>
    <row r="2" spans="2:65" s="8" customFormat="1" ht="20.25" customHeight="1" x14ac:dyDescent="0.4">
      <c r="H2" s="7"/>
      <c r="K2" s="7"/>
      <c r="L2" s="7"/>
      <c r="N2" s="9"/>
      <c r="O2" s="9"/>
      <c r="P2" s="9"/>
      <c r="Q2" s="9"/>
      <c r="R2" s="9"/>
      <c r="S2" s="9"/>
      <c r="T2" s="9"/>
      <c r="U2" s="9"/>
      <c r="Z2" s="112" t="s">
        <v>27</v>
      </c>
      <c r="AA2" s="398">
        <v>3</v>
      </c>
      <c r="AB2" s="398"/>
      <c r="AC2" s="112" t="s">
        <v>28</v>
      </c>
      <c r="AD2" s="399">
        <f>IF(AA2=0,"",YEAR(DATE(2018+AA2,1,1)))</f>
        <v>2021</v>
      </c>
      <c r="AE2" s="399"/>
      <c r="AF2" s="113" t="s">
        <v>29</v>
      </c>
      <c r="AG2" s="113" t="s">
        <v>1</v>
      </c>
      <c r="AH2" s="398">
        <v>7</v>
      </c>
      <c r="AI2" s="398"/>
      <c r="AJ2" s="113" t="s">
        <v>24</v>
      </c>
      <c r="AQ2" s="9" t="s">
        <v>31</v>
      </c>
      <c r="AR2" s="398" t="s">
        <v>197</v>
      </c>
      <c r="AS2" s="398"/>
      <c r="AT2" s="398"/>
      <c r="AU2" s="398"/>
      <c r="AV2" s="398"/>
      <c r="AW2" s="398"/>
      <c r="AX2" s="398"/>
      <c r="AY2" s="398"/>
      <c r="AZ2" s="398"/>
      <c r="BA2" s="398"/>
      <c r="BB2" s="398"/>
      <c r="BC2" s="398"/>
      <c r="BD2" s="398"/>
      <c r="BE2" s="398"/>
      <c r="BF2" s="398"/>
      <c r="BG2" s="3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8" t="s">
        <v>247</v>
      </c>
      <c r="BD3" s="389"/>
      <c r="BE3" s="389"/>
      <c r="BF3" s="390"/>
      <c r="BG3" s="9"/>
    </row>
    <row r="4" spans="2:65" s="8" customFormat="1" ht="20.25" customHeight="1" x14ac:dyDescent="0.4">
      <c r="H4" s="7"/>
      <c r="K4" s="7"/>
      <c r="M4" s="9"/>
      <c r="N4" s="9"/>
      <c r="O4" s="9"/>
      <c r="P4" s="9"/>
      <c r="Q4" s="9"/>
      <c r="R4" s="9"/>
      <c r="S4" s="9"/>
      <c r="AA4" s="35"/>
      <c r="AB4" s="35"/>
      <c r="AC4" s="36"/>
      <c r="AD4" s="37"/>
      <c r="AE4" s="36"/>
      <c r="BB4" s="38" t="s">
        <v>149</v>
      </c>
      <c r="BC4" s="388" t="s">
        <v>248</v>
      </c>
      <c r="BD4" s="389"/>
      <c r="BE4" s="389"/>
      <c r="BF4" s="39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391">
        <v>40</v>
      </c>
      <c r="AZ6" s="392"/>
      <c r="BA6" s="2" t="s">
        <v>22</v>
      </c>
      <c r="BB6" s="6"/>
      <c r="BC6" s="391">
        <v>160</v>
      </c>
      <c r="BD6" s="39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3">
        <f>DAY(EOMONTH(DATE(AD2,AH2,1),0))</f>
        <v>31</v>
      </c>
      <c r="BD8" s="394"/>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213</v>
      </c>
      <c r="AR10" s="70"/>
      <c r="AS10" s="70"/>
      <c r="AT10" s="77"/>
      <c r="AU10" s="66"/>
      <c r="AV10" s="78"/>
      <c r="AW10" s="78"/>
      <c r="AX10" s="78"/>
      <c r="AY10" s="66"/>
      <c r="AZ10" s="66"/>
      <c r="BA10" s="67" t="s">
        <v>211</v>
      </c>
      <c r="BB10" s="66"/>
      <c r="BC10" s="391">
        <v>9</v>
      </c>
      <c r="BD10" s="392"/>
      <c r="BE10" s="2" t="s">
        <v>212</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5"/>
      <c r="V12" s="395"/>
      <c r="W12" s="73"/>
      <c r="X12" s="84"/>
      <c r="Y12" s="68"/>
      <c r="Z12" s="68"/>
      <c r="AA12" s="79"/>
      <c r="AB12" s="72"/>
      <c r="AC12" s="73"/>
      <c r="AD12" s="79"/>
      <c r="AE12" s="79"/>
      <c r="AF12" s="79"/>
      <c r="AG12" s="85"/>
      <c r="AH12" s="69"/>
      <c r="AI12" s="77" t="s">
        <v>214</v>
      </c>
      <c r="AJ12" s="69"/>
      <c r="AK12" s="77"/>
      <c r="AL12" s="71"/>
      <c r="AM12" s="72"/>
      <c r="AN12" s="66"/>
      <c r="AO12" s="77"/>
      <c r="AP12" s="77"/>
      <c r="AQ12" s="77"/>
      <c r="AR12" s="77"/>
      <c r="AS12" s="73" t="s">
        <v>215</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v>2</v>
      </c>
      <c r="AN13" s="387"/>
      <c r="AO13" s="66" t="s">
        <v>198</v>
      </c>
      <c r="AP13" s="73"/>
      <c r="AQ13" s="79"/>
      <c r="AR13" s="79"/>
      <c r="AS13" s="73" t="s">
        <v>95</v>
      </c>
      <c r="AT13" s="70"/>
      <c r="AU13" s="70"/>
      <c r="AV13" s="70"/>
      <c r="AW13" s="70"/>
      <c r="AX13" s="70"/>
      <c r="AY13" s="70"/>
      <c r="AZ13" s="70"/>
      <c r="BA13" s="70"/>
      <c r="BB13" s="360">
        <v>0.29166666666666669</v>
      </c>
      <c r="BC13" s="361"/>
      <c r="BD13" s="362"/>
      <c r="BE13" s="76" t="s">
        <v>17</v>
      </c>
      <c r="BF13" s="360">
        <v>0.83333333333333337</v>
      </c>
      <c r="BG13" s="361"/>
      <c r="BH13" s="36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v>1</v>
      </c>
      <c r="AN14" s="387"/>
      <c r="AO14" s="227" t="s">
        <v>199</v>
      </c>
      <c r="AP14" s="228"/>
      <c r="AQ14" s="228"/>
      <c r="AR14" s="80"/>
      <c r="AS14" s="73" t="s">
        <v>96</v>
      </c>
      <c r="AT14" s="70"/>
      <c r="AU14" s="70"/>
      <c r="AV14" s="70"/>
      <c r="AW14" s="70"/>
      <c r="AX14" s="70"/>
      <c r="AY14" s="70"/>
      <c r="AZ14" s="70"/>
      <c r="BA14" s="70"/>
      <c r="BB14" s="360">
        <v>0.83333333333333337</v>
      </c>
      <c r="BC14" s="361"/>
      <c r="BD14" s="362"/>
      <c r="BE14" s="76" t="s">
        <v>17</v>
      </c>
      <c r="BF14" s="360">
        <v>0.29166666666666669</v>
      </c>
      <c r="BG14" s="361"/>
      <c r="BH14" s="36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3" t="s">
        <v>20</v>
      </c>
      <c r="C16" s="348" t="s">
        <v>216</v>
      </c>
      <c r="D16" s="349"/>
      <c r="E16" s="366"/>
      <c r="F16" s="114"/>
      <c r="G16" s="33"/>
      <c r="H16" s="369" t="s">
        <v>217</v>
      </c>
      <c r="I16" s="372" t="s">
        <v>218</v>
      </c>
      <c r="J16" s="349"/>
      <c r="K16" s="349"/>
      <c r="L16" s="366"/>
      <c r="M16" s="372" t="s">
        <v>219</v>
      </c>
      <c r="N16" s="349"/>
      <c r="O16" s="366"/>
      <c r="P16" s="372" t="s">
        <v>97</v>
      </c>
      <c r="Q16" s="349"/>
      <c r="R16" s="349"/>
      <c r="S16" s="349"/>
      <c r="T16" s="350"/>
      <c r="U16" s="115"/>
      <c r="V16" s="116"/>
      <c r="W16" s="116"/>
      <c r="X16" s="116"/>
      <c r="Y16" s="116"/>
      <c r="Z16" s="116"/>
      <c r="AA16" s="116"/>
      <c r="AB16" s="116"/>
      <c r="AC16" s="116"/>
      <c r="AD16" s="116"/>
      <c r="AE16" s="116"/>
      <c r="AF16" s="116"/>
      <c r="AG16" s="116"/>
      <c r="AH16" s="116"/>
      <c r="AI16" s="226" t="s">
        <v>220</v>
      </c>
      <c r="AJ16" s="116"/>
      <c r="AK16" s="116"/>
      <c r="AL16" s="116"/>
      <c r="AM16" s="116"/>
      <c r="AN16" s="116" t="s">
        <v>181</v>
      </c>
      <c r="AO16" s="116"/>
      <c r="AP16" s="118"/>
      <c r="AQ16" s="117"/>
      <c r="AR16" s="116" t="s">
        <v>180</v>
      </c>
      <c r="AS16" s="116"/>
      <c r="AT16" s="116"/>
      <c r="AU16" s="116"/>
      <c r="AV16" s="116"/>
      <c r="AW16" s="116"/>
      <c r="AX16" s="116"/>
      <c r="AY16" s="119"/>
      <c r="AZ16" s="375" t="str">
        <f>IF(BC3="計画","(12)1～4週目の勤務時間数合計","(12)1か月の勤務時間数　合計")</f>
        <v>(12)1か月の勤務時間数　合計</v>
      </c>
      <c r="BA16" s="376"/>
      <c r="BB16" s="381" t="s">
        <v>221</v>
      </c>
      <c r="BC16" s="382"/>
      <c r="BD16" s="348" t="s">
        <v>222</v>
      </c>
      <c r="BE16" s="349"/>
      <c r="BF16" s="349"/>
      <c r="BG16" s="349"/>
      <c r="BH16" s="350"/>
    </row>
    <row r="17" spans="2:60" ht="20.25" customHeight="1" x14ac:dyDescent="0.4">
      <c r="B17" s="364"/>
      <c r="C17" s="351"/>
      <c r="D17" s="352"/>
      <c r="E17" s="367"/>
      <c r="F17" s="120"/>
      <c r="G17" s="32"/>
      <c r="H17" s="370"/>
      <c r="I17" s="373"/>
      <c r="J17" s="352"/>
      <c r="K17" s="352"/>
      <c r="L17" s="367"/>
      <c r="M17" s="373"/>
      <c r="N17" s="352"/>
      <c r="O17" s="367"/>
      <c r="P17" s="373"/>
      <c r="Q17" s="352"/>
      <c r="R17" s="352"/>
      <c r="S17" s="352"/>
      <c r="T17" s="353"/>
      <c r="U17" s="357" t="s">
        <v>11</v>
      </c>
      <c r="V17" s="357"/>
      <c r="W17" s="357"/>
      <c r="X17" s="357"/>
      <c r="Y17" s="357"/>
      <c r="Z17" s="357"/>
      <c r="AA17" s="358"/>
      <c r="AB17" s="359" t="s">
        <v>12</v>
      </c>
      <c r="AC17" s="357"/>
      <c r="AD17" s="357"/>
      <c r="AE17" s="357"/>
      <c r="AF17" s="357"/>
      <c r="AG17" s="357"/>
      <c r="AH17" s="358"/>
      <c r="AI17" s="359" t="s">
        <v>13</v>
      </c>
      <c r="AJ17" s="357"/>
      <c r="AK17" s="357"/>
      <c r="AL17" s="357"/>
      <c r="AM17" s="357"/>
      <c r="AN17" s="357"/>
      <c r="AO17" s="358"/>
      <c r="AP17" s="359" t="s">
        <v>14</v>
      </c>
      <c r="AQ17" s="357"/>
      <c r="AR17" s="357"/>
      <c r="AS17" s="357"/>
      <c r="AT17" s="357"/>
      <c r="AU17" s="357"/>
      <c r="AV17" s="358"/>
      <c r="AW17" s="359" t="s">
        <v>15</v>
      </c>
      <c r="AX17" s="357"/>
      <c r="AY17" s="357"/>
      <c r="AZ17" s="377"/>
      <c r="BA17" s="378"/>
      <c r="BB17" s="383"/>
      <c r="BC17" s="384"/>
      <c r="BD17" s="351"/>
      <c r="BE17" s="352"/>
      <c r="BF17" s="352"/>
      <c r="BG17" s="352"/>
      <c r="BH17" s="353"/>
    </row>
    <row r="18" spans="2:60" ht="20.25" customHeight="1" x14ac:dyDescent="0.4">
      <c r="B18" s="364"/>
      <c r="C18" s="351"/>
      <c r="D18" s="352"/>
      <c r="E18" s="367"/>
      <c r="F18" s="120"/>
      <c r="G18" s="32"/>
      <c r="H18" s="370"/>
      <c r="I18" s="373"/>
      <c r="J18" s="352"/>
      <c r="K18" s="352"/>
      <c r="L18" s="367"/>
      <c r="M18" s="373"/>
      <c r="N18" s="352"/>
      <c r="O18" s="367"/>
      <c r="P18" s="373"/>
      <c r="Q18" s="352"/>
      <c r="R18" s="352"/>
      <c r="S18" s="352"/>
      <c r="T18" s="35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f>IF($BC$3="暦月",IF(DAY(DATE($AD$2,$AH$2,31))=31,31,""),"")</f>
        <v>31</v>
      </c>
      <c r="AZ18" s="377"/>
      <c r="BA18" s="378"/>
      <c r="BB18" s="383"/>
      <c r="BC18" s="384"/>
      <c r="BD18" s="351"/>
      <c r="BE18" s="352"/>
      <c r="BF18" s="352"/>
      <c r="BG18" s="352"/>
      <c r="BH18" s="353"/>
    </row>
    <row r="19" spans="2:60" ht="20.25" hidden="1" customHeight="1" x14ac:dyDescent="0.4">
      <c r="B19" s="364"/>
      <c r="C19" s="351"/>
      <c r="D19" s="352"/>
      <c r="E19" s="367"/>
      <c r="F19" s="120"/>
      <c r="G19" s="32"/>
      <c r="H19" s="370"/>
      <c r="I19" s="373"/>
      <c r="J19" s="352"/>
      <c r="K19" s="352"/>
      <c r="L19" s="367"/>
      <c r="M19" s="373"/>
      <c r="N19" s="352"/>
      <c r="O19" s="367"/>
      <c r="P19" s="373"/>
      <c r="Q19" s="352"/>
      <c r="R19" s="352"/>
      <c r="S19" s="352"/>
      <c r="T19" s="35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7</v>
      </c>
      <c r="AZ19" s="377"/>
      <c r="BA19" s="378"/>
      <c r="BB19" s="383"/>
      <c r="BC19" s="384"/>
      <c r="BD19" s="351"/>
      <c r="BE19" s="352"/>
      <c r="BF19" s="352"/>
      <c r="BG19" s="352"/>
      <c r="BH19" s="353"/>
    </row>
    <row r="20" spans="2:60" ht="20.25" customHeight="1" thickBot="1" x14ac:dyDescent="0.45">
      <c r="B20" s="365"/>
      <c r="C20" s="354"/>
      <c r="D20" s="355"/>
      <c r="E20" s="368"/>
      <c r="F20" s="121"/>
      <c r="G20" s="34"/>
      <c r="H20" s="371"/>
      <c r="I20" s="374"/>
      <c r="J20" s="355"/>
      <c r="K20" s="355"/>
      <c r="L20" s="368"/>
      <c r="M20" s="374"/>
      <c r="N20" s="355"/>
      <c r="O20" s="368"/>
      <c r="P20" s="374"/>
      <c r="Q20" s="355"/>
      <c r="R20" s="355"/>
      <c r="S20" s="355"/>
      <c r="T20" s="35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土</v>
      </c>
      <c r="AZ20" s="379"/>
      <c r="BA20" s="380"/>
      <c r="BB20" s="385"/>
      <c r="BC20" s="386"/>
      <c r="BD20" s="354"/>
      <c r="BE20" s="355"/>
      <c r="BF20" s="355"/>
      <c r="BG20" s="355"/>
      <c r="BH20" s="356"/>
    </row>
    <row r="21" spans="2:60" ht="20.25" customHeight="1" x14ac:dyDescent="0.4">
      <c r="B21" s="122"/>
      <c r="C21" s="337" t="s">
        <v>76</v>
      </c>
      <c r="D21" s="338"/>
      <c r="E21" s="339"/>
      <c r="F21" s="169"/>
      <c r="G21" s="123"/>
      <c r="H21" s="340" t="s">
        <v>105</v>
      </c>
      <c r="I21" s="341" t="s">
        <v>78</v>
      </c>
      <c r="J21" s="342"/>
      <c r="K21" s="342"/>
      <c r="L21" s="343"/>
      <c r="M21" s="344" t="s">
        <v>104</v>
      </c>
      <c r="N21" s="345"/>
      <c r="O21" s="346"/>
      <c r="P21" s="51" t="s">
        <v>18</v>
      </c>
      <c r="Q21" s="22"/>
      <c r="R21" s="22"/>
      <c r="S21" s="20"/>
      <c r="T21" s="52"/>
      <c r="U21" s="194" t="s">
        <v>40</v>
      </c>
      <c r="V21" s="194" t="s">
        <v>182</v>
      </c>
      <c r="W21" s="194" t="s">
        <v>182</v>
      </c>
      <c r="X21" s="194"/>
      <c r="Y21" s="194" t="s">
        <v>40</v>
      </c>
      <c r="Z21" s="194" t="s">
        <v>40</v>
      </c>
      <c r="AA21" s="195"/>
      <c r="AB21" s="196" t="s">
        <v>40</v>
      </c>
      <c r="AC21" s="194"/>
      <c r="AD21" s="194" t="s">
        <v>182</v>
      </c>
      <c r="AE21" s="194" t="s">
        <v>40</v>
      </c>
      <c r="AF21" s="194" t="s">
        <v>40</v>
      </c>
      <c r="AG21" s="194"/>
      <c r="AH21" s="195" t="s">
        <v>40</v>
      </c>
      <c r="AI21" s="196"/>
      <c r="AJ21" s="194" t="s">
        <v>40</v>
      </c>
      <c r="AK21" s="194" t="s">
        <v>40</v>
      </c>
      <c r="AL21" s="194" t="s">
        <v>40</v>
      </c>
      <c r="AM21" s="194" t="s">
        <v>40</v>
      </c>
      <c r="AN21" s="194" t="s">
        <v>40</v>
      </c>
      <c r="AO21" s="195"/>
      <c r="AP21" s="196"/>
      <c r="AQ21" s="194" t="s">
        <v>40</v>
      </c>
      <c r="AR21" s="194" t="s">
        <v>40</v>
      </c>
      <c r="AS21" s="194" t="s">
        <v>40</v>
      </c>
      <c r="AT21" s="194" t="s">
        <v>40</v>
      </c>
      <c r="AU21" s="194" t="s">
        <v>152</v>
      </c>
      <c r="AV21" s="195"/>
      <c r="AW21" s="196"/>
      <c r="AX21" s="194"/>
      <c r="AY21" s="194"/>
      <c r="AZ21" s="347"/>
      <c r="BA21" s="335"/>
      <c r="BB21" s="334"/>
      <c r="BC21" s="335"/>
      <c r="BD21" s="331"/>
      <c r="BE21" s="332"/>
      <c r="BF21" s="332"/>
      <c r="BG21" s="332"/>
      <c r="BH21" s="333"/>
    </row>
    <row r="22" spans="2:60" ht="20.25" customHeight="1" x14ac:dyDescent="0.4">
      <c r="B22" s="125">
        <v>1</v>
      </c>
      <c r="C22" s="293"/>
      <c r="D22" s="294"/>
      <c r="E22" s="295"/>
      <c r="F22" s="124" t="str">
        <f>C21</f>
        <v>管理者</v>
      </c>
      <c r="G22" s="126"/>
      <c r="H22" s="300"/>
      <c r="I22" s="305"/>
      <c r="J22" s="306"/>
      <c r="K22" s="306"/>
      <c r="L22" s="307"/>
      <c r="M22" s="314"/>
      <c r="N22" s="315"/>
      <c r="O22" s="316"/>
      <c r="P22" s="23" t="s">
        <v>72</v>
      </c>
      <c r="Q22" s="24"/>
      <c r="R22" s="24"/>
      <c r="S22" s="19"/>
      <c r="T22" s="53"/>
      <c r="U22" s="197">
        <f>IF(U21="","",VLOOKUP(U21,'【記載例】シフト記号表（勤務時間帯）'!$D$6:$X$47,21,FALSE))</f>
        <v>8</v>
      </c>
      <c r="V22" s="198">
        <f>IF(V21="","",VLOOKUP(V21,'【記載例】シフト記号表（勤務時間帯）'!$D$6:$X$47,21,FALSE))</f>
        <v>8</v>
      </c>
      <c r="W22" s="198">
        <f>IF(W21="","",VLOOKUP(W21,'【記載例】シフト記号表（勤務時間帯）'!$D$6:$X$47,21,FALSE))</f>
        <v>8</v>
      </c>
      <c r="X22" s="198" t="str">
        <f>IF(X21="","",VLOOKUP(X21,'【記載例】シフト記号表（勤務時間帯）'!$D$6:$X$47,21,FALSE))</f>
        <v/>
      </c>
      <c r="Y22" s="198">
        <f>IF(Y21="","",VLOOKUP(Y21,'【記載例】シフト記号表（勤務時間帯）'!$D$6:$X$47,21,FALSE))</f>
        <v>8</v>
      </c>
      <c r="Z22" s="198">
        <f>IF(Z21="","",VLOOKUP(Z21,'【記載例】シフト記号表（勤務時間帯）'!$D$6:$X$47,21,FALSE))</f>
        <v>8</v>
      </c>
      <c r="AA22" s="199" t="str">
        <f>IF(AA21="","",VLOOKUP(AA21,'【記載例】シフト記号表（勤務時間帯）'!$D$6:$X$47,21,FALSE))</f>
        <v/>
      </c>
      <c r="AB22" s="197">
        <f>IF(AB21="","",VLOOKUP(AB21,'【記載例】シフト記号表（勤務時間帯）'!$D$6:$X$47,21,FALSE))</f>
        <v>8</v>
      </c>
      <c r="AC22" s="198" t="str">
        <f>IF(AC21="","",VLOOKUP(AC21,'【記載例】シフト記号表（勤務時間帯）'!$D$6:$X$47,21,FALSE))</f>
        <v/>
      </c>
      <c r="AD22" s="198">
        <f>IF(AD21="","",VLOOKUP(AD21,'【記載例】シフト記号表（勤務時間帯）'!$D$6:$X$47,21,FALSE))</f>
        <v>8</v>
      </c>
      <c r="AE22" s="198">
        <f>IF(AE21="","",VLOOKUP(AE21,'【記載例】シフト記号表（勤務時間帯）'!$D$6:$X$47,21,FALSE))</f>
        <v>8</v>
      </c>
      <c r="AF22" s="198">
        <f>IF(AF21="","",VLOOKUP(AF21,'【記載例】シフト記号表（勤務時間帯）'!$D$6:$X$47,21,FALSE))</f>
        <v>8</v>
      </c>
      <c r="AG22" s="198" t="str">
        <f>IF(AG21="","",VLOOKUP(AG21,'【記載例】シフト記号表（勤務時間帯）'!$D$6:$X$47,21,FALSE))</f>
        <v/>
      </c>
      <c r="AH22" s="199">
        <f>IF(AH21="","",VLOOKUP(AH21,'【記載例】シフト記号表（勤務時間帯）'!$D$6:$X$47,21,FALSE))</f>
        <v>8</v>
      </c>
      <c r="AI22" s="197" t="str">
        <f>IF(AI21="","",VLOOKUP(AI21,'【記載例】シフト記号表（勤務時間帯）'!$D$6:$X$47,21,FALSE))</f>
        <v/>
      </c>
      <c r="AJ22" s="198">
        <f>IF(AJ21="","",VLOOKUP(AJ21,'【記載例】シフト記号表（勤務時間帯）'!$D$6:$X$47,21,FALSE))</f>
        <v>8</v>
      </c>
      <c r="AK22" s="198">
        <f>IF(AK21="","",VLOOKUP(AK21,'【記載例】シフト記号表（勤務時間帯）'!$D$6:$X$47,21,FALSE))</f>
        <v>8</v>
      </c>
      <c r="AL22" s="198">
        <f>IF(AL21="","",VLOOKUP(AL21,'【記載例】シフト記号表（勤務時間帯）'!$D$6:$X$47,21,FALSE))</f>
        <v>8</v>
      </c>
      <c r="AM22" s="198">
        <f>IF(AM21="","",VLOOKUP(AM21,'【記載例】シフト記号表（勤務時間帯）'!$D$6:$X$47,21,FALSE))</f>
        <v>8</v>
      </c>
      <c r="AN22" s="198">
        <f>IF(AN21="","",VLOOKUP(AN21,'【記載例】シフト記号表（勤務時間帯）'!$D$6:$X$47,21,FALSE))</f>
        <v>8</v>
      </c>
      <c r="AO22" s="199" t="str">
        <f>IF(AO21="","",VLOOKUP(AO21,'【記載例】シフト記号表（勤務時間帯）'!$D$6:$X$47,21,FALSE))</f>
        <v/>
      </c>
      <c r="AP22" s="197" t="str">
        <f>IF(AP21="","",VLOOKUP(AP21,'【記載例】シフト記号表（勤務時間帯）'!$D$6:$X$47,21,FALSE))</f>
        <v/>
      </c>
      <c r="AQ22" s="198">
        <f>IF(AQ21="","",VLOOKUP(AQ21,'【記載例】シフト記号表（勤務時間帯）'!$D$6:$X$47,21,FALSE))</f>
        <v>8</v>
      </c>
      <c r="AR22" s="198">
        <f>IF(AR21="","",VLOOKUP(AR21,'【記載例】シフト記号表（勤務時間帯）'!$D$6:$X$47,21,FALSE))</f>
        <v>8</v>
      </c>
      <c r="AS22" s="198">
        <f>IF(AS21="","",VLOOKUP(AS21,'【記載例】シフト記号表（勤務時間帯）'!$D$6:$X$47,21,FALSE))</f>
        <v>8</v>
      </c>
      <c r="AT22" s="198">
        <f>IF(AT21="","",VLOOKUP(AT21,'【記載例】シフト記号表（勤務時間帯）'!$D$6:$X$47,21,FALSE))</f>
        <v>8</v>
      </c>
      <c r="AU22" s="198">
        <f>IF(AU21="","",VLOOKUP(AU21,'【記載例】シフト記号表（勤務時間帯）'!$D$6:$X$47,21,FALSE))</f>
        <v>8</v>
      </c>
      <c r="AV22" s="199" t="str">
        <f>IF(AV21="","",VLOOKUP(AV21,'【記載例】シフト記号表（勤務時間帯）'!$D$6:$X$47,21,FALSE))</f>
        <v/>
      </c>
      <c r="AW22" s="197" t="str">
        <f>IF(AW21="","",VLOOKUP(AW21,'【記載例】シフト記号表（勤務時間帯）'!$D$6:$X$47,21,FALSE))</f>
        <v/>
      </c>
      <c r="AX22" s="198" t="str">
        <f>IF(AX21="","",VLOOKUP(AX21,'【記載例】シフト記号表（勤務時間帯）'!$D$6:$X$47,21,FALSE))</f>
        <v/>
      </c>
      <c r="AY22" s="198" t="str">
        <f>IF(AY21="","",VLOOKUP(AY21,'【記載例】シフト記号表（勤務時間帯）'!$D$6:$X$47,21,FALSE))</f>
        <v/>
      </c>
      <c r="AZ22" s="281">
        <f>IF($BC$3="４週",SUM(U22:AV22),IF($BC$3="暦月",SUM(U22:AY22),""))</f>
        <v>160</v>
      </c>
      <c r="BA22" s="282"/>
      <c r="BB22" s="283">
        <f>IF($BC$3="４週",AZ22/4,IF($BC$3="暦月",(AZ22/($BC$8/7)),""))</f>
        <v>36.129032258064512</v>
      </c>
      <c r="BC22" s="282"/>
      <c r="BD22" s="278"/>
      <c r="BE22" s="279"/>
      <c r="BF22" s="279"/>
      <c r="BG22" s="279"/>
      <c r="BH22" s="280"/>
    </row>
    <row r="23" spans="2:60" ht="20.25" customHeight="1" x14ac:dyDescent="0.4">
      <c r="B23" s="127"/>
      <c r="C23" s="321"/>
      <c r="D23" s="322"/>
      <c r="E23" s="323"/>
      <c r="F23" s="170"/>
      <c r="G23" s="128" t="str">
        <f>C21</f>
        <v>管理者</v>
      </c>
      <c r="H23" s="324"/>
      <c r="I23" s="325"/>
      <c r="J23" s="326"/>
      <c r="K23" s="326"/>
      <c r="L23" s="327"/>
      <c r="M23" s="328"/>
      <c r="N23" s="329"/>
      <c r="O23" s="330"/>
      <c r="P23" s="25" t="s">
        <v>73</v>
      </c>
      <c r="Q23" s="26"/>
      <c r="R23" s="26"/>
      <c r="S23" s="17"/>
      <c r="T23" s="54"/>
      <c r="U23" s="200" t="str">
        <f>IF(U21="","",VLOOKUP(U21,'【記載例】シフト記号表（勤務時間帯）'!$D$6:$Z$47,23,FALSE))</f>
        <v>-</v>
      </c>
      <c r="V23" s="201" t="str">
        <f>IF(V21="","",VLOOKUP(V21,'【記載例】シフト記号表（勤務時間帯）'!$D$6:$Z$47,23,FALSE))</f>
        <v>-</v>
      </c>
      <c r="W23" s="201" t="str">
        <f>IF(W21="","",VLOOKUP(W21,'【記載例】シフト記号表（勤務時間帯）'!$D$6:$Z$47,23,FALSE))</f>
        <v>-</v>
      </c>
      <c r="X23" s="201" t="str">
        <f>IF(X21="","",VLOOKUP(X21,'【記載例】シフト記号表（勤務時間帯）'!$D$6:$Z$47,23,FALSE))</f>
        <v/>
      </c>
      <c r="Y23" s="201" t="str">
        <f>IF(Y21="","",VLOOKUP(Y21,'【記載例】シフト記号表（勤務時間帯）'!$D$6:$Z$47,23,FALSE))</f>
        <v>-</v>
      </c>
      <c r="Z23" s="201" t="str">
        <f>IF(Z21="","",VLOOKUP(Z21,'【記載例】シフト記号表（勤務時間帯）'!$D$6:$Z$47,23,FALSE))</f>
        <v>-</v>
      </c>
      <c r="AA23" s="202" t="str">
        <f>IF(AA21="","",VLOOKUP(AA21,'【記載例】シフト記号表（勤務時間帯）'!$D$6:$Z$47,23,FALSE))</f>
        <v/>
      </c>
      <c r="AB23" s="200" t="str">
        <f>IF(AB21="","",VLOOKUP(AB21,'【記載例】シフト記号表（勤務時間帯）'!$D$6:$Z$47,23,FALSE))</f>
        <v>-</v>
      </c>
      <c r="AC23" s="201" t="str">
        <f>IF(AC21="","",VLOOKUP(AC21,'【記載例】シフト記号表（勤務時間帯）'!$D$6:$Z$47,23,FALSE))</f>
        <v/>
      </c>
      <c r="AD23" s="201" t="str">
        <f>IF(AD21="","",VLOOKUP(AD21,'【記載例】シフト記号表（勤務時間帯）'!$D$6:$Z$47,23,FALSE))</f>
        <v>-</v>
      </c>
      <c r="AE23" s="201" t="str">
        <f>IF(AE21="","",VLOOKUP(AE21,'【記載例】シフト記号表（勤務時間帯）'!$D$6:$Z$47,23,FALSE))</f>
        <v>-</v>
      </c>
      <c r="AF23" s="201" t="str">
        <f>IF(AF21="","",VLOOKUP(AF21,'【記載例】シフト記号表（勤務時間帯）'!$D$6:$Z$47,23,FALSE))</f>
        <v>-</v>
      </c>
      <c r="AG23" s="201" t="str">
        <f>IF(AG21="","",VLOOKUP(AG21,'【記載例】シフト記号表（勤務時間帯）'!$D$6:$Z$47,23,FALSE))</f>
        <v/>
      </c>
      <c r="AH23" s="202" t="str">
        <f>IF(AH21="","",VLOOKUP(AH21,'【記載例】シフト記号表（勤務時間帯）'!$D$6:$Z$47,23,FALSE))</f>
        <v>-</v>
      </c>
      <c r="AI23" s="200" t="str">
        <f>IF(AI21="","",VLOOKUP(AI21,'【記載例】シフト記号表（勤務時間帯）'!$D$6:$Z$47,23,FALSE))</f>
        <v/>
      </c>
      <c r="AJ23" s="201" t="str">
        <f>IF(AJ21="","",VLOOKUP(AJ21,'【記載例】シフト記号表（勤務時間帯）'!$D$6:$Z$47,23,FALSE))</f>
        <v>-</v>
      </c>
      <c r="AK23" s="201" t="str">
        <f>IF(AK21="","",VLOOKUP(AK21,'【記載例】シフト記号表（勤務時間帯）'!$D$6:$Z$47,23,FALSE))</f>
        <v>-</v>
      </c>
      <c r="AL23" s="201" t="str">
        <f>IF(AL21="","",VLOOKUP(AL21,'【記載例】シフト記号表（勤務時間帯）'!$D$6:$Z$47,23,FALSE))</f>
        <v>-</v>
      </c>
      <c r="AM23" s="201" t="str">
        <f>IF(AM21="","",VLOOKUP(AM21,'【記載例】シフト記号表（勤務時間帯）'!$D$6:$Z$47,23,FALSE))</f>
        <v>-</v>
      </c>
      <c r="AN23" s="201" t="str">
        <f>IF(AN21="","",VLOOKUP(AN21,'【記載例】シフト記号表（勤務時間帯）'!$D$6:$Z$47,23,FALSE))</f>
        <v>-</v>
      </c>
      <c r="AO23" s="202" t="str">
        <f>IF(AO21="","",VLOOKUP(AO21,'【記載例】シフト記号表（勤務時間帯）'!$D$6:$Z$47,23,FALSE))</f>
        <v/>
      </c>
      <c r="AP23" s="200" t="str">
        <f>IF(AP21="","",VLOOKUP(AP21,'【記載例】シフト記号表（勤務時間帯）'!$D$6:$Z$47,23,FALSE))</f>
        <v/>
      </c>
      <c r="AQ23" s="201" t="str">
        <f>IF(AQ21="","",VLOOKUP(AQ21,'【記載例】シフト記号表（勤務時間帯）'!$D$6:$Z$47,23,FALSE))</f>
        <v>-</v>
      </c>
      <c r="AR23" s="201" t="str">
        <f>IF(AR21="","",VLOOKUP(AR21,'【記載例】シフト記号表（勤務時間帯）'!$D$6:$Z$47,23,FALSE))</f>
        <v>-</v>
      </c>
      <c r="AS23" s="201" t="str">
        <f>IF(AS21="","",VLOOKUP(AS21,'【記載例】シフト記号表（勤務時間帯）'!$D$6:$Z$47,23,FALSE))</f>
        <v>-</v>
      </c>
      <c r="AT23" s="201" t="str">
        <f>IF(AT21="","",VLOOKUP(AT21,'【記載例】シフト記号表（勤務時間帯）'!$D$6:$Z$47,23,FALSE))</f>
        <v>-</v>
      </c>
      <c r="AU23" s="201" t="str">
        <f>IF(AU21="","",VLOOKUP(AU21,'【記載例】シフト記号表（勤務時間帯）'!$D$6:$Z$47,23,FALSE))</f>
        <v>-</v>
      </c>
      <c r="AV23" s="202" t="str">
        <f>IF(AV21="","",VLOOKUP(AV21,'【記載例】シフト記号表（勤務時間帯）'!$D$6:$Z$47,23,FALSE))</f>
        <v/>
      </c>
      <c r="AW23" s="200" t="str">
        <f>IF(AW21="","",VLOOKUP(AW21,'【記載例】シフト記号表（勤務時間帯）'!$D$6:$Z$47,23,FALSE))</f>
        <v/>
      </c>
      <c r="AX23" s="201" t="str">
        <f>IF(AX21="","",VLOOKUP(AX21,'【記載例】シフト記号表（勤務時間帯）'!$D$6:$Z$47,23,FALSE))</f>
        <v/>
      </c>
      <c r="AY23" s="201" t="str">
        <f>IF(AY21="","",VLOOKUP(AY21,'【記載例】シフト記号表（勤務時間帯）'!$D$6:$Z$47,23,FALSE))</f>
        <v/>
      </c>
      <c r="AZ23" s="284">
        <f>IF($BC$3="４週",SUM(U23:AV23),IF($BC$3="暦月",SUM(U23:AY23),""))</f>
        <v>0</v>
      </c>
      <c r="BA23" s="285"/>
      <c r="BB23" s="286">
        <f>IF($BC$3="４週",AZ23/4,IF($BC$3="暦月",(AZ23/($BC$8/7)),""))</f>
        <v>0</v>
      </c>
      <c r="BC23" s="285"/>
      <c r="BD23" s="287"/>
      <c r="BE23" s="288"/>
      <c r="BF23" s="288"/>
      <c r="BG23" s="288"/>
      <c r="BH23" s="289"/>
    </row>
    <row r="24" spans="2:60" ht="20.25" customHeight="1" x14ac:dyDescent="0.4">
      <c r="B24" s="129"/>
      <c r="C24" s="290" t="s">
        <v>82</v>
      </c>
      <c r="D24" s="291"/>
      <c r="E24" s="292"/>
      <c r="F24" s="171"/>
      <c r="G24" s="130"/>
      <c r="H24" s="336" t="s">
        <v>105</v>
      </c>
      <c r="I24" s="302" t="s">
        <v>77</v>
      </c>
      <c r="J24" s="303"/>
      <c r="K24" s="303"/>
      <c r="L24" s="304"/>
      <c r="M24" s="311" t="s">
        <v>121</v>
      </c>
      <c r="N24" s="312"/>
      <c r="O24" s="313"/>
      <c r="P24" s="21" t="s">
        <v>18</v>
      </c>
      <c r="Q24" s="27"/>
      <c r="R24" s="27"/>
      <c r="S24" s="15"/>
      <c r="T24" s="55"/>
      <c r="U24" s="203" t="s">
        <v>41</v>
      </c>
      <c r="V24" s="204" t="s">
        <v>41</v>
      </c>
      <c r="W24" s="204" t="s">
        <v>41</v>
      </c>
      <c r="X24" s="204" t="s">
        <v>41</v>
      </c>
      <c r="Y24" s="204"/>
      <c r="Z24" s="204" t="s">
        <v>41</v>
      </c>
      <c r="AA24" s="205" t="s">
        <v>41</v>
      </c>
      <c r="AB24" s="203"/>
      <c r="AC24" s="204" t="s">
        <v>41</v>
      </c>
      <c r="AD24" s="204" t="s">
        <v>41</v>
      </c>
      <c r="AE24" s="204" t="s">
        <v>41</v>
      </c>
      <c r="AF24" s="204"/>
      <c r="AG24" s="204"/>
      <c r="AH24" s="205" t="s">
        <v>41</v>
      </c>
      <c r="AI24" s="203" t="s">
        <v>41</v>
      </c>
      <c r="AJ24" s="204" t="s">
        <v>41</v>
      </c>
      <c r="AK24" s="204"/>
      <c r="AL24" s="204" t="s">
        <v>41</v>
      </c>
      <c r="AM24" s="204" t="s">
        <v>41</v>
      </c>
      <c r="AN24" s="204"/>
      <c r="AO24" s="205" t="s">
        <v>41</v>
      </c>
      <c r="AP24" s="203" t="s">
        <v>41</v>
      </c>
      <c r="AQ24" s="204" t="s">
        <v>153</v>
      </c>
      <c r="AR24" s="204" t="s">
        <v>41</v>
      </c>
      <c r="AS24" s="204"/>
      <c r="AT24" s="204" t="s">
        <v>41</v>
      </c>
      <c r="AU24" s="204"/>
      <c r="AV24" s="205" t="s">
        <v>41</v>
      </c>
      <c r="AW24" s="203"/>
      <c r="AX24" s="204"/>
      <c r="AY24" s="204"/>
      <c r="AZ24" s="320"/>
      <c r="BA24" s="274"/>
      <c r="BB24" s="273"/>
      <c r="BC24" s="274"/>
      <c r="BD24" s="275"/>
      <c r="BE24" s="276"/>
      <c r="BF24" s="276"/>
      <c r="BG24" s="276"/>
      <c r="BH24" s="277"/>
    </row>
    <row r="25" spans="2:60" ht="20.25" customHeight="1" x14ac:dyDescent="0.4">
      <c r="B25" s="125">
        <f>B22+1</f>
        <v>2</v>
      </c>
      <c r="C25" s="293"/>
      <c r="D25" s="294"/>
      <c r="E25" s="295"/>
      <c r="F25" s="124" t="str">
        <f>C24</f>
        <v>計画作成担当者</v>
      </c>
      <c r="G25" s="126"/>
      <c r="H25" s="300"/>
      <c r="I25" s="305"/>
      <c r="J25" s="306"/>
      <c r="K25" s="306"/>
      <c r="L25" s="307"/>
      <c r="M25" s="314"/>
      <c r="N25" s="315"/>
      <c r="O25" s="316"/>
      <c r="P25" s="23" t="s">
        <v>72</v>
      </c>
      <c r="Q25" s="24"/>
      <c r="R25" s="24"/>
      <c r="S25" s="19"/>
      <c r="T25" s="53"/>
      <c r="U25" s="197">
        <f>IF(U24="","",VLOOKUP(U24,'【記載例】シフト記号表（勤務時間帯）'!$D$6:$X$47,21,FALSE))</f>
        <v>7.9999999999999982</v>
      </c>
      <c r="V25" s="198">
        <f>IF(V24="","",VLOOKUP(V24,'【記載例】シフト記号表（勤務時間帯）'!$D$6:$X$47,21,FALSE))</f>
        <v>7.9999999999999982</v>
      </c>
      <c r="W25" s="198">
        <f>IF(W24="","",VLOOKUP(W24,'【記載例】シフト記号表（勤務時間帯）'!$D$6:$X$47,21,FALSE))</f>
        <v>7.9999999999999982</v>
      </c>
      <c r="X25" s="198">
        <f>IF(X24="","",VLOOKUP(X24,'【記載例】シフト記号表（勤務時間帯）'!$D$6:$X$47,21,FALSE))</f>
        <v>7.9999999999999982</v>
      </c>
      <c r="Y25" s="198" t="str">
        <f>IF(Y24="","",VLOOKUP(Y24,'【記載例】シフト記号表（勤務時間帯）'!$D$6:$X$47,21,FALSE))</f>
        <v/>
      </c>
      <c r="Z25" s="198">
        <f>IF(Z24="","",VLOOKUP(Z24,'【記載例】シフト記号表（勤務時間帯）'!$D$6:$X$47,21,FALSE))</f>
        <v>7.9999999999999982</v>
      </c>
      <c r="AA25" s="199">
        <f>IF(AA24="","",VLOOKUP(AA24,'【記載例】シフト記号表（勤務時間帯）'!$D$6:$X$47,21,FALSE))</f>
        <v>7.9999999999999982</v>
      </c>
      <c r="AB25" s="197" t="str">
        <f>IF(AB24="","",VLOOKUP(AB24,'【記載例】シフト記号表（勤務時間帯）'!$D$6:$X$47,21,FALSE))</f>
        <v/>
      </c>
      <c r="AC25" s="198">
        <f>IF(AC24="","",VLOOKUP(AC24,'【記載例】シフト記号表（勤務時間帯）'!$D$6:$X$47,21,FALSE))</f>
        <v>7.9999999999999982</v>
      </c>
      <c r="AD25" s="198">
        <f>IF(AD24="","",VLOOKUP(AD24,'【記載例】シフト記号表（勤務時間帯）'!$D$6:$X$47,21,FALSE))</f>
        <v>7.9999999999999982</v>
      </c>
      <c r="AE25" s="198">
        <f>IF(AE24="","",VLOOKUP(AE24,'【記載例】シフト記号表（勤務時間帯）'!$D$6:$X$47,21,FALSE))</f>
        <v>7.9999999999999982</v>
      </c>
      <c r="AF25" s="198" t="str">
        <f>IF(AF24="","",VLOOKUP(AF24,'【記載例】シフト記号表（勤務時間帯）'!$D$6:$X$47,21,FALSE))</f>
        <v/>
      </c>
      <c r="AG25" s="198" t="str">
        <f>IF(AG24="","",VLOOKUP(AG24,'【記載例】シフト記号表（勤務時間帯）'!$D$6:$X$47,21,FALSE))</f>
        <v/>
      </c>
      <c r="AH25" s="199">
        <f>IF(AH24="","",VLOOKUP(AH24,'【記載例】シフト記号表（勤務時間帯）'!$D$6:$X$47,21,FALSE))</f>
        <v>7.9999999999999982</v>
      </c>
      <c r="AI25" s="197">
        <f>IF(AI24="","",VLOOKUP(AI24,'【記載例】シフト記号表（勤務時間帯）'!$D$6:$X$47,21,FALSE))</f>
        <v>7.9999999999999982</v>
      </c>
      <c r="AJ25" s="198">
        <f>IF(AJ24="","",VLOOKUP(AJ24,'【記載例】シフト記号表（勤務時間帯）'!$D$6:$X$47,21,FALSE))</f>
        <v>7.9999999999999982</v>
      </c>
      <c r="AK25" s="198" t="str">
        <f>IF(AK24="","",VLOOKUP(AK24,'【記載例】シフト記号表（勤務時間帯）'!$D$6:$X$47,21,FALSE))</f>
        <v/>
      </c>
      <c r="AL25" s="198">
        <f>IF(AL24="","",VLOOKUP(AL24,'【記載例】シフト記号表（勤務時間帯）'!$D$6:$X$47,21,FALSE))</f>
        <v>7.9999999999999982</v>
      </c>
      <c r="AM25" s="198">
        <f>IF(AM24="","",VLOOKUP(AM24,'【記載例】シフト記号表（勤務時間帯）'!$D$6:$X$47,21,FALSE))</f>
        <v>7.9999999999999982</v>
      </c>
      <c r="AN25" s="198" t="str">
        <f>IF(AN24="","",VLOOKUP(AN24,'【記載例】シフト記号表（勤務時間帯）'!$D$6:$X$47,21,FALSE))</f>
        <v/>
      </c>
      <c r="AO25" s="199">
        <f>IF(AO24="","",VLOOKUP(AO24,'【記載例】シフト記号表（勤務時間帯）'!$D$6:$X$47,21,FALSE))</f>
        <v>7.9999999999999982</v>
      </c>
      <c r="AP25" s="197">
        <f>IF(AP24="","",VLOOKUP(AP24,'【記載例】シフト記号表（勤務時間帯）'!$D$6:$X$47,21,FALSE))</f>
        <v>7.9999999999999982</v>
      </c>
      <c r="AQ25" s="198">
        <f>IF(AQ24="","",VLOOKUP(AQ24,'【記載例】シフト記号表（勤務時間帯）'!$D$6:$X$47,21,FALSE))</f>
        <v>7.9999999999999982</v>
      </c>
      <c r="AR25" s="198">
        <f>IF(AR24="","",VLOOKUP(AR24,'【記載例】シフト記号表（勤務時間帯）'!$D$6:$X$47,21,FALSE))</f>
        <v>7.9999999999999982</v>
      </c>
      <c r="AS25" s="198" t="str">
        <f>IF(AS24="","",VLOOKUP(AS24,'【記載例】シフト記号表（勤務時間帯）'!$D$6:$X$47,21,FALSE))</f>
        <v/>
      </c>
      <c r="AT25" s="198">
        <f>IF(AT24="","",VLOOKUP(AT24,'【記載例】シフト記号表（勤務時間帯）'!$D$6:$X$47,21,FALSE))</f>
        <v>7.9999999999999982</v>
      </c>
      <c r="AU25" s="198" t="str">
        <f>IF(AU24="","",VLOOKUP(AU24,'【記載例】シフト記号表（勤務時間帯）'!$D$6:$X$47,21,FALSE))</f>
        <v/>
      </c>
      <c r="AV25" s="199">
        <f>IF(AV24="","",VLOOKUP(AV24,'【記載例】シフト記号表（勤務時間帯）'!$D$6:$X$47,21,FALSE))</f>
        <v>7.9999999999999982</v>
      </c>
      <c r="AW25" s="197" t="str">
        <f>IF(AW24="","",VLOOKUP(AW24,'【記載例】シフト記号表（勤務時間帯）'!$D$6:$X$47,21,FALSE))</f>
        <v/>
      </c>
      <c r="AX25" s="198" t="str">
        <f>IF(AX24="","",VLOOKUP(AX24,'【記載例】シフト記号表（勤務時間帯）'!$D$6:$X$47,21,FALSE))</f>
        <v/>
      </c>
      <c r="AY25" s="198" t="str">
        <f>IF(AY24="","",VLOOKUP(AY24,'【記載例】シフト記号表（勤務時間帯）'!$D$6:$X$47,21,FALSE))</f>
        <v/>
      </c>
      <c r="AZ25" s="281">
        <f>IF($BC$3="４週",SUM(U25:AV25),IF($BC$3="暦月",SUM(U25:AY25),""))</f>
        <v>159.99999999999997</v>
      </c>
      <c r="BA25" s="282"/>
      <c r="BB25" s="283">
        <f>IF($BC$3="４週",AZ25/4,IF($BC$3="暦月",(AZ25/($BC$8/7)),""))</f>
        <v>36.129032258064505</v>
      </c>
      <c r="BC25" s="282"/>
      <c r="BD25" s="278"/>
      <c r="BE25" s="279"/>
      <c r="BF25" s="279"/>
      <c r="BG25" s="279"/>
      <c r="BH25" s="280"/>
    </row>
    <row r="26" spans="2:60" ht="20.25" customHeight="1" x14ac:dyDescent="0.4">
      <c r="B26" s="127"/>
      <c r="C26" s="321"/>
      <c r="D26" s="322"/>
      <c r="E26" s="323"/>
      <c r="F26" s="170"/>
      <c r="G26" s="128" t="str">
        <f>C24</f>
        <v>計画作成担当者</v>
      </c>
      <c r="H26" s="324"/>
      <c r="I26" s="325"/>
      <c r="J26" s="326"/>
      <c r="K26" s="326"/>
      <c r="L26" s="327"/>
      <c r="M26" s="328"/>
      <c r="N26" s="329"/>
      <c r="O26" s="330"/>
      <c r="P26" s="25" t="s">
        <v>73</v>
      </c>
      <c r="Q26" s="26"/>
      <c r="R26" s="26"/>
      <c r="S26" s="17"/>
      <c r="T26" s="54"/>
      <c r="U26" s="200" t="str">
        <f>IF(U24="","",VLOOKUP(U24,'【記載例】シフト記号表（勤務時間帯）'!$D$6:$Z$47,23,FALSE))</f>
        <v>-</v>
      </c>
      <c r="V26" s="201" t="str">
        <f>IF(V24="","",VLOOKUP(V24,'【記載例】シフト記号表（勤務時間帯）'!$D$6:$Z$47,23,FALSE))</f>
        <v>-</v>
      </c>
      <c r="W26" s="201" t="str">
        <f>IF(W24="","",VLOOKUP(W24,'【記載例】シフト記号表（勤務時間帯）'!$D$6:$Z$47,23,FALSE))</f>
        <v>-</v>
      </c>
      <c r="X26" s="201" t="str">
        <f>IF(X24="","",VLOOKUP(X24,'【記載例】シフト記号表（勤務時間帯）'!$D$6:$Z$47,23,FALSE))</f>
        <v>-</v>
      </c>
      <c r="Y26" s="201" t="str">
        <f>IF(Y24="","",VLOOKUP(Y24,'【記載例】シフト記号表（勤務時間帯）'!$D$6:$Z$47,23,FALSE))</f>
        <v/>
      </c>
      <c r="Z26" s="201" t="str">
        <f>IF(Z24="","",VLOOKUP(Z24,'【記載例】シフト記号表（勤務時間帯）'!$D$6:$Z$47,23,FALSE))</f>
        <v>-</v>
      </c>
      <c r="AA26" s="202" t="str">
        <f>IF(AA24="","",VLOOKUP(AA24,'【記載例】シフト記号表（勤務時間帯）'!$D$6:$Z$47,23,FALSE))</f>
        <v>-</v>
      </c>
      <c r="AB26" s="200" t="str">
        <f>IF(AB24="","",VLOOKUP(AB24,'【記載例】シフト記号表（勤務時間帯）'!$D$6:$Z$47,23,FALSE))</f>
        <v/>
      </c>
      <c r="AC26" s="201" t="str">
        <f>IF(AC24="","",VLOOKUP(AC24,'【記載例】シフト記号表（勤務時間帯）'!$D$6:$Z$47,23,FALSE))</f>
        <v>-</v>
      </c>
      <c r="AD26" s="201" t="str">
        <f>IF(AD24="","",VLOOKUP(AD24,'【記載例】シフト記号表（勤務時間帯）'!$D$6:$Z$47,23,FALSE))</f>
        <v>-</v>
      </c>
      <c r="AE26" s="201" t="str">
        <f>IF(AE24="","",VLOOKUP(AE24,'【記載例】シフト記号表（勤務時間帯）'!$D$6:$Z$47,23,FALSE))</f>
        <v>-</v>
      </c>
      <c r="AF26" s="201" t="str">
        <f>IF(AF24="","",VLOOKUP(AF24,'【記載例】シフト記号表（勤務時間帯）'!$D$6:$Z$47,23,FALSE))</f>
        <v/>
      </c>
      <c r="AG26" s="201" t="str">
        <f>IF(AG24="","",VLOOKUP(AG24,'【記載例】シフト記号表（勤務時間帯）'!$D$6:$Z$47,23,FALSE))</f>
        <v/>
      </c>
      <c r="AH26" s="202" t="str">
        <f>IF(AH24="","",VLOOKUP(AH24,'【記載例】シフト記号表（勤務時間帯）'!$D$6:$Z$47,23,FALSE))</f>
        <v>-</v>
      </c>
      <c r="AI26" s="200" t="str">
        <f>IF(AI24="","",VLOOKUP(AI24,'【記載例】シフト記号表（勤務時間帯）'!$D$6:$Z$47,23,FALSE))</f>
        <v>-</v>
      </c>
      <c r="AJ26" s="201" t="str">
        <f>IF(AJ24="","",VLOOKUP(AJ24,'【記載例】シフト記号表（勤務時間帯）'!$D$6:$Z$47,23,FALSE))</f>
        <v>-</v>
      </c>
      <c r="AK26" s="201" t="str">
        <f>IF(AK24="","",VLOOKUP(AK24,'【記載例】シフト記号表（勤務時間帯）'!$D$6:$Z$47,23,FALSE))</f>
        <v/>
      </c>
      <c r="AL26" s="201" t="str">
        <f>IF(AL24="","",VLOOKUP(AL24,'【記載例】シフト記号表（勤務時間帯）'!$D$6:$Z$47,23,FALSE))</f>
        <v>-</v>
      </c>
      <c r="AM26" s="201" t="str">
        <f>IF(AM24="","",VLOOKUP(AM24,'【記載例】シフト記号表（勤務時間帯）'!$D$6:$Z$47,23,FALSE))</f>
        <v>-</v>
      </c>
      <c r="AN26" s="201" t="str">
        <f>IF(AN24="","",VLOOKUP(AN24,'【記載例】シフト記号表（勤務時間帯）'!$D$6:$Z$47,23,FALSE))</f>
        <v/>
      </c>
      <c r="AO26" s="202" t="str">
        <f>IF(AO24="","",VLOOKUP(AO24,'【記載例】シフト記号表（勤務時間帯）'!$D$6:$Z$47,23,FALSE))</f>
        <v>-</v>
      </c>
      <c r="AP26" s="200" t="str">
        <f>IF(AP24="","",VLOOKUP(AP24,'【記載例】シフト記号表（勤務時間帯）'!$D$6:$Z$47,23,FALSE))</f>
        <v>-</v>
      </c>
      <c r="AQ26" s="201" t="str">
        <f>IF(AQ24="","",VLOOKUP(AQ24,'【記載例】シフト記号表（勤務時間帯）'!$D$6:$Z$47,23,FALSE))</f>
        <v>-</v>
      </c>
      <c r="AR26" s="201" t="str">
        <f>IF(AR24="","",VLOOKUP(AR24,'【記載例】シフト記号表（勤務時間帯）'!$D$6:$Z$47,23,FALSE))</f>
        <v>-</v>
      </c>
      <c r="AS26" s="201" t="str">
        <f>IF(AS24="","",VLOOKUP(AS24,'【記載例】シフト記号表（勤務時間帯）'!$D$6:$Z$47,23,FALSE))</f>
        <v/>
      </c>
      <c r="AT26" s="201" t="str">
        <f>IF(AT24="","",VLOOKUP(AT24,'【記載例】シフト記号表（勤務時間帯）'!$D$6:$Z$47,23,FALSE))</f>
        <v>-</v>
      </c>
      <c r="AU26" s="201" t="str">
        <f>IF(AU24="","",VLOOKUP(AU24,'【記載例】シフト記号表（勤務時間帯）'!$D$6:$Z$47,23,FALSE))</f>
        <v/>
      </c>
      <c r="AV26" s="202" t="str">
        <f>IF(AV24="","",VLOOKUP(AV24,'【記載例】シフト記号表（勤務時間帯）'!$D$6:$Z$47,23,FALSE))</f>
        <v>-</v>
      </c>
      <c r="AW26" s="200" t="str">
        <f>IF(AW24="","",VLOOKUP(AW24,'【記載例】シフト記号表（勤務時間帯）'!$D$6:$Z$47,23,FALSE))</f>
        <v/>
      </c>
      <c r="AX26" s="201" t="str">
        <f>IF(AX24="","",VLOOKUP(AX24,'【記載例】シフト記号表（勤務時間帯）'!$D$6:$Z$47,23,FALSE))</f>
        <v/>
      </c>
      <c r="AY26" s="201" t="str">
        <f>IF(AY24="","",VLOOKUP(AY24,'【記載例】シフト記号表（勤務時間帯）'!$D$6:$Z$47,23,FALSE))</f>
        <v/>
      </c>
      <c r="AZ26" s="284">
        <f>IF($BC$3="４週",SUM(U26:AV26),IF($BC$3="暦月",SUM(U26:AY26),""))</f>
        <v>0</v>
      </c>
      <c r="BA26" s="285"/>
      <c r="BB26" s="286">
        <f>IF($BC$3="４週",AZ26/4,IF($BC$3="暦月",(AZ26/($BC$8/7)),""))</f>
        <v>0</v>
      </c>
      <c r="BC26" s="285"/>
      <c r="BD26" s="287"/>
      <c r="BE26" s="288"/>
      <c r="BF26" s="288"/>
      <c r="BG26" s="288"/>
      <c r="BH26" s="289"/>
    </row>
    <row r="27" spans="2:60" ht="20.25" customHeight="1" x14ac:dyDescent="0.4">
      <c r="B27" s="129"/>
      <c r="C27" s="290" t="s">
        <v>85</v>
      </c>
      <c r="D27" s="291"/>
      <c r="E27" s="292"/>
      <c r="F27" s="124"/>
      <c r="G27" s="126"/>
      <c r="H27" s="299" t="s">
        <v>105</v>
      </c>
      <c r="I27" s="302" t="s">
        <v>79</v>
      </c>
      <c r="J27" s="303"/>
      <c r="K27" s="303"/>
      <c r="L27" s="304"/>
      <c r="M27" s="311" t="s">
        <v>122</v>
      </c>
      <c r="N27" s="312"/>
      <c r="O27" s="313"/>
      <c r="P27" s="21" t="s">
        <v>18</v>
      </c>
      <c r="Q27" s="27"/>
      <c r="R27" s="27"/>
      <c r="S27" s="15"/>
      <c r="T27" s="55"/>
      <c r="U27" s="203" t="s">
        <v>46</v>
      </c>
      <c r="V27" s="204" t="s">
        <v>47</v>
      </c>
      <c r="W27" s="204"/>
      <c r="X27" s="204" t="s">
        <v>38</v>
      </c>
      <c r="Y27" s="204" t="s">
        <v>182</v>
      </c>
      <c r="Z27" s="204"/>
      <c r="AA27" s="205" t="s">
        <v>38</v>
      </c>
      <c r="AB27" s="203" t="s">
        <v>183</v>
      </c>
      <c r="AC27" s="204" t="s">
        <v>47</v>
      </c>
      <c r="AD27" s="204" t="s">
        <v>40</v>
      </c>
      <c r="AE27" s="204"/>
      <c r="AF27" s="204" t="s">
        <v>178</v>
      </c>
      <c r="AG27" s="204" t="s">
        <v>182</v>
      </c>
      <c r="AH27" s="205"/>
      <c r="AI27" s="203" t="s">
        <v>40</v>
      </c>
      <c r="AJ27" s="204" t="s">
        <v>46</v>
      </c>
      <c r="AK27" s="204" t="s">
        <v>184</v>
      </c>
      <c r="AL27" s="204"/>
      <c r="AM27" s="204"/>
      <c r="AN27" s="204" t="s">
        <v>46</v>
      </c>
      <c r="AO27" s="205" t="s">
        <v>47</v>
      </c>
      <c r="AP27" s="203"/>
      <c r="AQ27" s="204" t="s">
        <v>178</v>
      </c>
      <c r="AR27" s="204" t="s">
        <v>40</v>
      </c>
      <c r="AS27" s="204" t="s">
        <v>183</v>
      </c>
      <c r="AT27" s="204" t="s">
        <v>47</v>
      </c>
      <c r="AU27" s="204"/>
      <c r="AV27" s="205" t="s">
        <v>203</v>
      </c>
      <c r="AW27" s="203"/>
      <c r="AX27" s="204"/>
      <c r="AY27" s="204"/>
      <c r="AZ27" s="320"/>
      <c r="BA27" s="274"/>
      <c r="BB27" s="273"/>
      <c r="BC27" s="274"/>
      <c r="BD27" s="275"/>
      <c r="BE27" s="276"/>
      <c r="BF27" s="276"/>
      <c r="BG27" s="276"/>
      <c r="BH27" s="277"/>
    </row>
    <row r="28" spans="2:60" ht="20.25" customHeight="1" x14ac:dyDescent="0.4">
      <c r="B28" s="125">
        <f>B25+1</f>
        <v>3</v>
      </c>
      <c r="C28" s="293"/>
      <c r="D28" s="294"/>
      <c r="E28" s="295"/>
      <c r="F28" s="124" t="str">
        <f>C27</f>
        <v>介護従業者</v>
      </c>
      <c r="G28" s="126"/>
      <c r="H28" s="300"/>
      <c r="I28" s="305"/>
      <c r="J28" s="306"/>
      <c r="K28" s="306"/>
      <c r="L28" s="307"/>
      <c r="M28" s="314"/>
      <c r="N28" s="315"/>
      <c r="O28" s="316"/>
      <c r="P28" s="23" t="s">
        <v>72</v>
      </c>
      <c r="Q28" s="24"/>
      <c r="R28" s="24"/>
      <c r="S28" s="19"/>
      <c r="T28" s="53"/>
      <c r="U28" s="197">
        <f>IF(U27="","",VLOOKUP(U27,'【記載例】シフト記号表（勤務時間帯）'!$D$6:$X$47,21,FALSE))</f>
        <v>3</v>
      </c>
      <c r="V28" s="198">
        <f>IF(V27="","",VLOOKUP(V27,'【記載例】シフト記号表（勤務時間帯）'!$D$6:$X$47,21,FALSE))</f>
        <v>3</v>
      </c>
      <c r="W28" s="198" t="str">
        <f>IF(W27="","",VLOOKUP(W27,'【記載例】シフト記号表（勤務時間帯）'!$D$6:$X$47,21,FALSE))</f>
        <v/>
      </c>
      <c r="X28" s="198">
        <f>IF(X27="","",VLOOKUP(X27,'【記載例】シフト記号表（勤務時間帯）'!$D$6:$X$47,21,FALSE))</f>
        <v>7.9999999999999982</v>
      </c>
      <c r="Y28" s="198">
        <f>IF(Y27="","",VLOOKUP(Y27,'【記載例】シフト記号表（勤務時間帯）'!$D$6:$X$47,21,FALSE))</f>
        <v>8</v>
      </c>
      <c r="Z28" s="198" t="str">
        <f>IF(Z27="","",VLOOKUP(Z27,'【記載例】シフト記号表（勤務時間帯）'!$D$6:$X$47,21,FALSE))</f>
        <v/>
      </c>
      <c r="AA28" s="199">
        <f>IF(AA27="","",VLOOKUP(AA27,'【記載例】シフト記号表（勤務時間帯）'!$D$6:$X$47,21,FALSE))</f>
        <v>7.9999999999999982</v>
      </c>
      <c r="AB28" s="197">
        <f>IF(AB27="","",VLOOKUP(AB27,'【記載例】シフト記号表（勤務時間帯）'!$D$6:$X$47,21,FALSE))</f>
        <v>3</v>
      </c>
      <c r="AC28" s="198">
        <f>IF(AC27="","",VLOOKUP(AC27,'【記載例】シフト記号表（勤務時間帯）'!$D$6:$X$47,21,FALSE))</f>
        <v>3</v>
      </c>
      <c r="AD28" s="198">
        <f>IF(AD27="","",VLOOKUP(AD27,'【記載例】シフト記号表（勤務時間帯）'!$D$6:$X$47,21,FALSE))</f>
        <v>8</v>
      </c>
      <c r="AE28" s="198" t="str">
        <f>IF(AE27="","",VLOOKUP(AE27,'【記載例】シフト記号表（勤務時間帯）'!$D$6:$X$47,21,FALSE))</f>
        <v/>
      </c>
      <c r="AF28" s="198">
        <f>IF(AF27="","",VLOOKUP(AF27,'【記載例】シフト記号表（勤務時間帯）'!$D$6:$X$47,21,FALSE))</f>
        <v>7.9999999999999982</v>
      </c>
      <c r="AG28" s="198">
        <f>IF(AG27="","",VLOOKUP(AG27,'【記載例】シフト記号表（勤務時間帯）'!$D$6:$X$47,21,FALSE))</f>
        <v>8</v>
      </c>
      <c r="AH28" s="199" t="str">
        <f>IF(AH27="","",VLOOKUP(AH27,'【記載例】シフト記号表（勤務時間帯）'!$D$6:$X$47,21,FALSE))</f>
        <v/>
      </c>
      <c r="AI28" s="197">
        <f>IF(AI27="","",VLOOKUP(AI27,'【記載例】シフト記号表（勤務時間帯）'!$D$6:$X$47,21,FALSE))</f>
        <v>8</v>
      </c>
      <c r="AJ28" s="198">
        <f>IF(AJ27="","",VLOOKUP(AJ27,'【記載例】シフト記号表（勤務時間帯）'!$D$6:$X$47,21,FALSE))</f>
        <v>3</v>
      </c>
      <c r="AK28" s="198">
        <f>IF(AK27="","",VLOOKUP(AK27,'【記載例】シフト記号表（勤務時間帯）'!$D$6:$X$47,21,FALSE))</f>
        <v>3</v>
      </c>
      <c r="AL28" s="198" t="str">
        <f>IF(AL27="","",VLOOKUP(AL27,'【記載例】シフト記号表（勤務時間帯）'!$D$6:$X$47,21,FALSE))</f>
        <v/>
      </c>
      <c r="AM28" s="198" t="str">
        <f>IF(AM27="","",VLOOKUP(AM27,'【記載例】シフト記号表（勤務時間帯）'!$D$6:$X$47,21,FALSE))</f>
        <v/>
      </c>
      <c r="AN28" s="198">
        <f>IF(AN27="","",VLOOKUP(AN27,'【記載例】シフト記号表（勤務時間帯）'!$D$6:$X$47,21,FALSE))</f>
        <v>3</v>
      </c>
      <c r="AO28" s="199">
        <f>IF(AO27="","",VLOOKUP(AO27,'【記載例】シフト記号表（勤務時間帯）'!$D$6:$X$47,21,FALSE))</f>
        <v>3</v>
      </c>
      <c r="AP28" s="197" t="str">
        <f>IF(AP27="","",VLOOKUP(AP27,'【記載例】シフト記号表（勤務時間帯）'!$D$6:$X$47,21,FALSE))</f>
        <v/>
      </c>
      <c r="AQ28" s="198">
        <f>IF(AQ27="","",VLOOKUP(AQ27,'【記載例】シフト記号表（勤務時間帯）'!$D$6:$X$47,21,FALSE))</f>
        <v>7.9999999999999982</v>
      </c>
      <c r="AR28" s="198">
        <f>IF(AR27="","",VLOOKUP(AR27,'【記載例】シフト記号表（勤務時間帯）'!$D$6:$X$47,21,FALSE))</f>
        <v>8</v>
      </c>
      <c r="AS28" s="198">
        <f>IF(AS27="","",VLOOKUP(AS27,'【記載例】シフト記号表（勤務時間帯）'!$D$6:$X$47,21,FALSE))</f>
        <v>3</v>
      </c>
      <c r="AT28" s="198">
        <f>IF(AT27="","",VLOOKUP(AT27,'【記載例】シフト記号表（勤務時間帯）'!$D$6:$X$47,21,FALSE))</f>
        <v>3</v>
      </c>
      <c r="AU28" s="198" t="str">
        <f>IF(AU27="","",VLOOKUP(AU27,'【記載例】シフト記号表（勤務時間帯）'!$D$6:$X$47,21,FALSE))</f>
        <v/>
      </c>
      <c r="AV28" s="199">
        <f>IF(AV27="","",VLOOKUP(AV27,'【記載例】シフト記号表（勤務時間帯）'!$D$6:$X$47,21,FALSE))</f>
        <v>7.9999999999999982</v>
      </c>
      <c r="AW28" s="197" t="str">
        <f>IF(AW27="","",VLOOKUP(AW27,'【記載例】シフト記号表（勤務時間帯）'!$D$6:$X$47,21,FALSE))</f>
        <v/>
      </c>
      <c r="AX28" s="198" t="str">
        <f>IF(AX27="","",VLOOKUP(AX27,'【記載例】シフト記号表（勤務時間帯）'!$D$6:$X$47,21,FALSE))</f>
        <v/>
      </c>
      <c r="AY28" s="198" t="str">
        <f>IF(AY27="","",VLOOKUP(AY27,'【記載例】シフト記号表（勤務時間帯）'!$D$6:$X$47,21,FALSE))</f>
        <v/>
      </c>
      <c r="AZ28" s="281">
        <f>IF($BC$3="４週",SUM(U28:AV28),IF($BC$3="暦月",SUM(U28:AY28),""))</f>
        <v>110</v>
      </c>
      <c r="BA28" s="282"/>
      <c r="BB28" s="283">
        <f>IF($BC$3="４週",AZ28/4,IF($BC$3="暦月",(AZ28/($BC$8/7)),""))</f>
        <v>24.838709677419352</v>
      </c>
      <c r="BC28" s="282"/>
      <c r="BD28" s="278"/>
      <c r="BE28" s="279"/>
      <c r="BF28" s="279"/>
      <c r="BG28" s="279"/>
      <c r="BH28" s="280"/>
    </row>
    <row r="29" spans="2:60" ht="20.25" customHeight="1" x14ac:dyDescent="0.4">
      <c r="B29" s="127"/>
      <c r="C29" s="321"/>
      <c r="D29" s="322"/>
      <c r="E29" s="323"/>
      <c r="F29" s="170"/>
      <c r="G29" s="128" t="str">
        <f>C27</f>
        <v>介護従業者</v>
      </c>
      <c r="H29" s="324"/>
      <c r="I29" s="325"/>
      <c r="J29" s="326"/>
      <c r="K29" s="326"/>
      <c r="L29" s="327"/>
      <c r="M29" s="328"/>
      <c r="N29" s="329"/>
      <c r="O29" s="330"/>
      <c r="P29" s="25" t="s">
        <v>73</v>
      </c>
      <c r="Q29" s="28"/>
      <c r="R29" s="28"/>
      <c r="S29" s="16"/>
      <c r="T29" s="56"/>
      <c r="U29" s="200">
        <f>IF(U27="","",VLOOKUP(U27,'【記載例】シフト記号表（勤務時間帯）'!$D$6:$Z$47,23,FALSE))</f>
        <v>3.9999999999999991</v>
      </c>
      <c r="V29" s="201">
        <f>IF(V27="","",VLOOKUP(V27,'【記載例】シフト記号表（勤務時間帯）'!$D$6:$Z$47,23,FALSE))</f>
        <v>6</v>
      </c>
      <c r="W29" s="201" t="str">
        <f>IF(W27="","",VLOOKUP(W27,'【記載例】シフト記号表（勤務時間帯）'!$D$6:$Z$47,23,FALSE))</f>
        <v/>
      </c>
      <c r="X29" s="201" t="str">
        <f>IF(X27="","",VLOOKUP(X27,'【記載例】シフト記号表（勤務時間帯）'!$D$6:$Z$47,23,FALSE))</f>
        <v>-</v>
      </c>
      <c r="Y29" s="201" t="str">
        <f>IF(Y27="","",VLOOKUP(Y27,'【記載例】シフト記号表（勤務時間帯）'!$D$6:$Z$47,23,FALSE))</f>
        <v>-</v>
      </c>
      <c r="Z29" s="201" t="str">
        <f>IF(Z27="","",VLOOKUP(Z27,'【記載例】シフト記号表（勤務時間帯）'!$D$6:$Z$47,23,FALSE))</f>
        <v/>
      </c>
      <c r="AA29" s="202" t="str">
        <f>IF(AA27="","",VLOOKUP(AA27,'【記載例】シフト記号表（勤務時間帯）'!$D$6:$Z$47,23,FALSE))</f>
        <v>-</v>
      </c>
      <c r="AB29" s="200">
        <f>IF(AB27="","",VLOOKUP(AB27,'【記載例】シフト記号表（勤務時間帯）'!$D$6:$Z$47,23,FALSE))</f>
        <v>3.9999999999999991</v>
      </c>
      <c r="AC29" s="201">
        <f>IF(AC27="","",VLOOKUP(AC27,'【記載例】シフト記号表（勤務時間帯）'!$D$6:$Z$47,23,FALSE))</f>
        <v>6</v>
      </c>
      <c r="AD29" s="201" t="str">
        <f>IF(AD27="","",VLOOKUP(AD27,'【記載例】シフト記号表（勤務時間帯）'!$D$6:$Z$47,23,FALSE))</f>
        <v>-</v>
      </c>
      <c r="AE29" s="201" t="str">
        <f>IF(AE27="","",VLOOKUP(AE27,'【記載例】シフト記号表（勤務時間帯）'!$D$6:$Z$47,23,FALSE))</f>
        <v/>
      </c>
      <c r="AF29" s="201" t="str">
        <f>IF(AF27="","",VLOOKUP(AF27,'【記載例】シフト記号表（勤務時間帯）'!$D$6:$Z$47,23,FALSE))</f>
        <v>-</v>
      </c>
      <c r="AG29" s="201" t="str">
        <f>IF(AG27="","",VLOOKUP(AG27,'【記載例】シフト記号表（勤務時間帯）'!$D$6:$Z$47,23,FALSE))</f>
        <v>-</v>
      </c>
      <c r="AH29" s="202" t="str">
        <f>IF(AH27="","",VLOOKUP(AH27,'【記載例】シフト記号表（勤務時間帯）'!$D$6:$Z$47,23,FALSE))</f>
        <v/>
      </c>
      <c r="AI29" s="200" t="str">
        <f>IF(AI27="","",VLOOKUP(AI27,'【記載例】シフト記号表（勤務時間帯）'!$D$6:$Z$47,23,FALSE))</f>
        <v>-</v>
      </c>
      <c r="AJ29" s="201">
        <f>IF(AJ27="","",VLOOKUP(AJ27,'【記載例】シフト記号表（勤務時間帯）'!$D$6:$Z$47,23,FALSE))</f>
        <v>3.9999999999999991</v>
      </c>
      <c r="AK29" s="201">
        <f>IF(AK27="","",VLOOKUP(AK27,'【記載例】シフト記号表（勤務時間帯）'!$D$6:$Z$47,23,FALSE))</f>
        <v>6</v>
      </c>
      <c r="AL29" s="201" t="str">
        <f>IF(AL27="","",VLOOKUP(AL27,'【記載例】シフト記号表（勤務時間帯）'!$D$6:$Z$47,23,FALSE))</f>
        <v/>
      </c>
      <c r="AM29" s="201" t="str">
        <f>IF(AM27="","",VLOOKUP(AM27,'【記載例】シフト記号表（勤務時間帯）'!$D$6:$Z$47,23,FALSE))</f>
        <v/>
      </c>
      <c r="AN29" s="201">
        <f>IF(AN27="","",VLOOKUP(AN27,'【記載例】シフト記号表（勤務時間帯）'!$D$6:$Z$47,23,FALSE))</f>
        <v>3.9999999999999991</v>
      </c>
      <c r="AO29" s="202">
        <f>IF(AO27="","",VLOOKUP(AO27,'【記載例】シフト記号表（勤務時間帯）'!$D$6:$Z$47,23,FALSE))</f>
        <v>6</v>
      </c>
      <c r="AP29" s="200" t="str">
        <f>IF(AP27="","",VLOOKUP(AP27,'【記載例】シフト記号表（勤務時間帯）'!$D$6:$Z$47,23,FALSE))</f>
        <v/>
      </c>
      <c r="AQ29" s="201" t="str">
        <f>IF(AQ27="","",VLOOKUP(AQ27,'【記載例】シフト記号表（勤務時間帯）'!$D$6:$Z$47,23,FALSE))</f>
        <v>-</v>
      </c>
      <c r="AR29" s="201" t="str">
        <f>IF(AR27="","",VLOOKUP(AR27,'【記載例】シフト記号表（勤務時間帯）'!$D$6:$Z$47,23,FALSE))</f>
        <v>-</v>
      </c>
      <c r="AS29" s="201">
        <f>IF(AS27="","",VLOOKUP(AS27,'【記載例】シフト記号表（勤務時間帯）'!$D$6:$Z$47,23,FALSE))</f>
        <v>3.9999999999999991</v>
      </c>
      <c r="AT29" s="201">
        <f>IF(AT27="","",VLOOKUP(AT27,'【記載例】シフト記号表（勤務時間帯）'!$D$6:$Z$47,23,FALSE))</f>
        <v>6</v>
      </c>
      <c r="AU29" s="201" t="str">
        <f>IF(AU27="","",VLOOKUP(AU27,'【記載例】シフト記号表（勤務時間帯）'!$D$6:$Z$47,23,FALSE))</f>
        <v/>
      </c>
      <c r="AV29" s="202" t="str">
        <f>IF(AV27="","",VLOOKUP(AV27,'【記載例】シフト記号表（勤務時間帯）'!$D$6:$Z$47,23,FALSE))</f>
        <v>-</v>
      </c>
      <c r="AW29" s="200" t="str">
        <f>IF(AW27="","",VLOOKUP(AW27,'【記載例】シフト記号表（勤務時間帯）'!$D$6:$Z$47,23,FALSE))</f>
        <v/>
      </c>
      <c r="AX29" s="201" t="str">
        <f>IF(AX27="","",VLOOKUP(AX27,'【記載例】シフト記号表（勤務時間帯）'!$D$6:$Z$47,23,FALSE))</f>
        <v/>
      </c>
      <c r="AY29" s="201" t="str">
        <f>IF(AY27="","",VLOOKUP(AY27,'【記載例】シフト記号表（勤務時間帯）'!$D$6:$Z$47,23,FALSE))</f>
        <v/>
      </c>
      <c r="AZ29" s="284">
        <f>IF($BC$3="４週",SUM(U29:AV29),IF($BC$3="暦月",SUM(U29:AY29),""))</f>
        <v>50</v>
      </c>
      <c r="BA29" s="285"/>
      <c r="BB29" s="286">
        <f>IF($BC$3="４週",AZ29/4,IF($BC$3="暦月",(AZ29/($BC$8/7)),""))</f>
        <v>11.29032258064516</v>
      </c>
      <c r="BC29" s="285"/>
      <c r="BD29" s="287"/>
      <c r="BE29" s="288"/>
      <c r="BF29" s="288"/>
      <c r="BG29" s="288"/>
      <c r="BH29" s="289"/>
    </row>
    <row r="30" spans="2:60" ht="20.25" customHeight="1" x14ac:dyDescent="0.4">
      <c r="B30" s="129"/>
      <c r="C30" s="290" t="s">
        <v>85</v>
      </c>
      <c r="D30" s="291"/>
      <c r="E30" s="292"/>
      <c r="F30" s="124"/>
      <c r="G30" s="126"/>
      <c r="H30" s="299" t="s">
        <v>105</v>
      </c>
      <c r="I30" s="302" t="s">
        <v>19</v>
      </c>
      <c r="J30" s="303"/>
      <c r="K30" s="303"/>
      <c r="L30" s="304"/>
      <c r="M30" s="311" t="s">
        <v>123</v>
      </c>
      <c r="N30" s="312"/>
      <c r="O30" s="313"/>
      <c r="P30" s="21" t="s">
        <v>18</v>
      </c>
      <c r="Q30" s="27"/>
      <c r="R30" s="27"/>
      <c r="S30" s="15"/>
      <c r="T30" s="55"/>
      <c r="U30" s="203"/>
      <c r="V30" s="204" t="s">
        <v>159</v>
      </c>
      <c r="W30" s="204" t="s">
        <v>160</v>
      </c>
      <c r="X30" s="204" t="s">
        <v>203</v>
      </c>
      <c r="Y30" s="204"/>
      <c r="Z30" s="204" t="s">
        <v>159</v>
      </c>
      <c r="AA30" s="205" t="s">
        <v>160</v>
      </c>
      <c r="AB30" s="203"/>
      <c r="AC30" s="204" t="s">
        <v>150</v>
      </c>
      <c r="AD30" s="204" t="s">
        <v>159</v>
      </c>
      <c r="AE30" s="204" t="s">
        <v>160</v>
      </c>
      <c r="AF30" s="204"/>
      <c r="AG30" s="204" t="s">
        <v>151</v>
      </c>
      <c r="AH30" s="205" t="s">
        <v>150</v>
      </c>
      <c r="AI30" s="203"/>
      <c r="AJ30" s="204" t="s">
        <v>150</v>
      </c>
      <c r="AK30" s="204" t="s">
        <v>152</v>
      </c>
      <c r="AL30" s="204" t="s">
        <v>159</v>
      </c>
      <c r="AM30" s="204" t="s">
        <v>160</v>
      </c>
      <c r="AN30" s="204"/>
      <c r="AO30" s="205" t="s">
        <v>150</v>
      </c>
      <c r="AP30" s="203" t="s">
        <v>151</v>
      </c>
      <c r="AQ30" s="204" t="s">
        <v>152</v>
      </c>
      <c r="AR30" s="204" t="s">
        <v>159</v>
      </c>
      <c r="AS30" s="204" t="s">
        <v>160</v>
      </c>
      <c r="AT30" s="204"/>
      <c r="AU30" s="204"/>
      <c r="AV30" s="205" t="s">
        <v>150</v>
      </c>
      <c r="AW30" s="203"/>
      <c r="AX30" s="204"/>
      <c r="AY30" s="204"/>
      <c r="AZ30" s="320"/>
      <c r="BA30" s="274"/>
      <c r="BB30" s="273"/>
      <c r="BC30" s="274"/>
      <c r="BD30" s="275"/>
      <c r="BE30" s="276"/>
      <c r="BF30" s="276"/>
      <c r="BG30" s="276"/>
      <c r="BH30" s="277"/>
    </row>
    <row r="31" spans="2:60" ht="20.25" customHeight="1" x14ac:dyDescent="0.4">
      <c r="B31" s="125">
        <f>B28+1</f>
        <v>4</v>
      </c>
      <c r="C31" s="293"/>
      <c r="D31" s="294"/>
      <c r="E31" s="295"/>
      <c r="F31" s="124" t="str">
        <f>C30</f>
        <v>介護従業者</v>
      </c>
      <c r="G31" s="126"/>
      <c r="H31" s="300"/>
      <c r="I31" s="305"/>
      <c r="J31" s="306"/>
      <c r="K31" s="306"/>
      <c r="L31" s="307"/>
      <c r="M31" s="314"/>
      <c r="N31" s="315"/>
      <c r="O31" s="316"/>
      <c r="P31" s="23" t="s">
        <v>72</v>
      </c>
      <c r="Q31" s="24"/>
      <c r="R31" s="24"/>
      <c r="S31" s="19"/>
      <c r="T31" s="53"/>
      <c r="U31" s="197" t="str">
        <f>IF(U30="","",VLOOKUP(U30,'【記載例】シフト記号表（勤務時間帯）'!$D$6:$X$47,21,FALSE))</f>
        <v/>
      </c>
      <c r="V31" s="198">
        <f>IF(V30="","",VLOOKUP(V30,'【記載例】シフト記号表（勤務時間帯）'!$D$6:$X$47,21,FALSE))</f>
        <v>3</v>
      </c>
      <c r="W31" s="198">
        <f>IF(W30="","",VLOOKUP(W30,'【記載例】シフト記号表（勤務時間帯）'!$D$6:$X$47,21,FALSE))</f>
        <v>3</v>
      </c>
      <c r="X31" s="198">
        <f>IF(X30="","",VLOOKUP(X30,'【記載例】シフト記号表（勤務時間帯）'!$D$6:$X$47,21,FALSE))</f>
        <v>7.9999999999999982</v>
      </c>
      <c r="Y31" s="198" t="str">
        <f>IF(Y30="","",VLOOKUP(Y30,'【記載例】シフト記号表（勤務時間帯）'!$D$6:$X$47,21,FALSE))</f>
        <v/>
      </c>
      <c r="Z31" s="198">
        <f>IF(Z30="","",VLOOKUP(Z30,'【記載例】シフト記号表（勤務時間帯）'!$D$6:$X$47,21,FALSE))</f>
        <v>3</v>
      </c>
      <c r="AA31" s="199">
        <f>IF(AA30="","",VLOOKUP(AA30,'【記載例】シフト記号表（勤務時間帯）'!$D$6:$X$47,21,FALSE))</f>
        <v>3</v>
      </c>
      <c r="AB31" s="197" t="str">
        <f>IF(AB30="","",VLOOKUP(AB30,'【記載例】シフト記号表（勤務時間帯）'!$D$6:$X$47,21,FALSE))</f>
        <v/>
      </c>
      <c r="AC31" s="198">
        <f>IF(AC30="","",VLOOKUP(AC30,'【記載例】シフト記号表（勤務時間帯）'!$D$6:$X$47,21,FALSE))</f>
        <v>7.9999999999999982</v>
      </c>
      <c r="AD31" s="198">
        <f>IF(AD30="","",VLOOKUP(AD30,'【記載例】シフト記号表（勤務時間帯）'!$D$6:$X$47,21,FALSE))</f>
        <v>3</v>
      </c>
      <c r="AE31" s="198">
        <f>IF(AE30="","",VLOOKUP(AE30,'【記載例】シフト記号表（勤務時間帯）'!$D$6:$X$47,21,FALSE))</f>
        <v>3</v>
      </c>
      <c r="AF31" s="198" t="str">
        <f>IF(AF30="","",VLOOKUP(AF30,'【記載例】シフト記号表（勤務時間帯）'!$D$6:$X$47,21,FALSE))</f>
        <v/>
      </c>
      <c r="AG31" s="198">
        <f>IF(AG30="","",VLOOKUP(AG30,'【記載例】シフト記号表（勤務時間帯）'!$D$6:$X$47,21,FALSE))</f>
        <v>8</v>
      </c>
      <c r="AH31" s="199">
        <f>IF(AH30="","",VLOOKUP(AH30,'【記載例】シフト記号表（勤務時間帯）'!$D$6:$X$47,21,FALSE))</f>
        <v>7.9999999999999982</v>
      </c>
      <c r="AI31" s="197" t="str">
        <f>IF(AI30="","",VLOOKUP(AI30,'【記載例】シフト記号表（勤務時間帯）'!$D$6:$X$47,21,FALSE))</f>
        <v/>
      </c>
      <c r="AJ31" s="198">
        <f>IF(AJ30="","",VLOOKUP(AJ30,'【記載例】シフト記号表（勤務時間帯）'!$D$6:$X$47,21,FALSE))</f>
        <v>7.9999999999999982</v>
      </c>
      <c r="AK31" s="198">
        <f>IF(AK30="","",VLOOKUP(AK30,'【記載例】シフト記号表（勤務時間帯）'!$D$6:$X$47,21,FALSE))</f>
        <v>8</v>
      </c>
      <c r="AL31" s="198">
        <f>IF(AL30="","",VLOOKUP(AL30,'【記載例】シフト記号表（勤務時間帯）'!$D$6:$X$47,21,FALSE))</f>
        <v>3</v>
      </c>
      <c r="AM31" s="198">
        <f>IF(AM30="","",VLOOKUP(AM30,'【記載例】シフト記号表（勤務時間帯）'!$D$6:$X$47,21,FALSE))</f>
        <v>3</v>
      </c>
      <c r="AN31" s="198" t="str">
        <f>IF(AN30="","",VLOOKUP(AN30,'【記載例】シフト記号表（勤務時間帯）'!$D$6:$X$47,21,FALSE))</f>
        <v/>
      </c>
      <c r="AO31" s="199">
        <f>IF(AO30="","",VLOOKUP(AO30,'【記載例】シフト記号表（勤務時間帯）'!$D$6:$X$47,21,FALSE))</f>
        <v>7.9999999999999982</v>
      </c>
      <c r="AP31" s="197">
        <f>IF(AP30="","",VLOOKUP(AP30,'【記載例】シフト記号表（勤務時間帯）'!$D$6:$X$47,21,FALSE))</f>
        <v>8</v>
      </c>
      <c r="AQ31" s="198">
        <f>IF(AQ30="","",VLOOKUP(AQ30,'【記載例】シフト記号表（勤務時間帯）'!$D$6:$X$47,21,FALSE))</f>
        <v>8</v>
      </c>
      <c r="AR31" s="198">
        <f>IF(AR30="","",VLOOKUP(AR30,'【記載例】シフト記号表（勤務時間帯）'!$D$6:$X$47,21,FALSE))</f>
        <v>3</v>
      </c>
      <c r="AS31" s="198">
        <f>IF(AS30="","",VLOOKUP(AS30,'【記載例】シフト記号表（勤務時間帯）'!$D$6:$X$47,21,FALSE))</f>
        <v>3</v>
      </c>
      <c r="AT31" s="198" t="str">
        <f>IF(AT30="","",VLOOKUP(AT30,'【記載例】シフト記号表（勤務時間帯）'!$D$6:$X$47,21,FALSE))</f>
        <v/>
      </c>
      <c r="AU31" s="198" t="str">
        <f>IF(AU30="","",VLOOKUP(AU30,'【記載例】シフト記号表（勤務時間帯）'!$D$6:$X$47,21,FALSE))</f>
        <v/>
      </c>
      <c r="AV31" s="199">
        <f>IF(AV30="","",VLOOKUP(AV30,'【記載例】シフト記号表（勤務時間帯）'!$D$6:$X$47,21,FALSE))</f>
        <v>7.9999999999999982</v>
      </c>
      <c r="AW31" s="197" t="str">
        <f>IF(AW30="","",VLOOKUP(AW30,'【記載例】シフト記号表（勤務時間帯）'!$D$6:$X$47,21,FALSE))</f>
        <v/>
      </c>
      <c r="AX31" s="198" t="str">
        <f>IF(AX30="","",VLOOKUP(AX30,'【記載例】シフト記号表（勤務時間帯）'!$D$6:$X$47,21,FALSE))</f>
        <v/>
      </c>
      <c r="AY31" s="198" t="str">
        <f>IF(AY30="","",VLOOKUP(AY30,'【記載例】シフト記号表（勤務時間帯）'!$D$6:$X$47,21,FALSE))</f>
        <v/>
      </c>
      <c r="AZ31" s="281">
        <f>IF($BC$3="４週",SUM(U31:AV31),IF($BC$3="暦月",SUM(U31:AY31),""))</f>
        <v>110</v>
      </c>
      <c r="BA31" s="282"/>
      <c r="BB31" s="283">
        <f>IF($BC$3="４週",AZ31/4,IF($BC$3="暦月",(AZ31/($BC$8/7)),""))</f>
        <v>24.838709677419352</v>
      </c>
      <c r="BC31" s="282"/>
      <c r="BD31" s="278"/>
      <c r="BE31" s="279"/>
      <c r="BF31" s="279"/>
      <c r="BG31" s="279"/>
      <c r="BH31" s="280"/>
    </row>
    <row r="32" spans="2:60" ht="20.25" customHeight="1" x14ac:dyDescent="0.4">
      <c r="B32" s="127"/>
      <c r="C32" s="321"/>
      <c r="D32" s="322"/>
      <c r="E32" s="323"/>
      <c r="F32" s="170"/>
      <c r="G32" s="128" t="str">
        <f>C30</f>
        <v>介護従業者</v>
      </c>
      <c r="H32" s="324"/>
      <c r="I32" s="325"/>
      <c r="J32" s="326"/>
      <c r="K32" s="326"/>
      <c r="L32" s="327"/>
      <c r="M32" s="328"/>
      <c r="N32" s="329"/>
      <c r="O32" s="330"/>
      <c r="P32" s="25" t="s">
        <v>73</v>
      </c>
      <c r="Q32" s="29"/>
      <c r="R32" s="29"/>
      <c r="S32" s="17"/>
      <c r="T32" s="54"/>
      <c r="U32" s="200" t="str">
        <f>IF(U30="","",VLOOKUP(U30,'【記載例】シフト記号表（勤務時間帯）'!$D$6:$Z$47,23,FALSE))</f>
        <v/>
      </c>
      <c r="V32" s="201">
        <f>IF(V30="","",VLOOKUP(V30,'【記載例】シフト記号表（勤務時間帯）'!$D$6:$Z$47,23,FALSE))</f>
        <v>3.9999999999999991</v>
      </c>
      <c r="W32" s="201">
        <f>IF(W30="","",VLOOKUP(W30,'【記載例】シフト記号表（勤務時間帯）'!$D$6:$Z$47,23,FALSE))</f>
        <v>6</v>
      </c>
      <c r="X32" s="201" t="str">
        <f>IF(X30="","",VLOOKUP(X30,'【記載例】シフト記号表（勤務時間帯）'!$D$6:$Z$47,23,FALSE))</f>
        <v>-</v>
      </c>
      <c r="Y32" s="201" t="str">
        <f>IF(Y30="","",VLOOKUP(Y30,'【記載例】シフト記号表（勤務時間帯）'!$D$6:$Z$47,23,FALSE))</f>
        <v/>
      </c>
      <c r="Z32" s="201">
        <f>IF(Z30="","",VLOOKUP(Z30,'【記載例】シフト記号表（勤務時間帯）'!$D$6:$Z$47,23,FALSE))</f>
        <v>3.9999999999999991</v>
      </c>
      <c r="AA32" s="202">
        <f>IF(AA30="","",VLOOKUP(AA30,'【記載例】シフト記号表（勤務時間帯）'!$D$6:$Z$47,23,FALSE))</f>
        <v>6</v>
      </c>
      <c r="AB32" s="200" t="str">
        <f>IF(AB30="","",VLOOKUP(AB30,'【記載例】シフト記号表（勤務時間帯）'!$D$6:$Z$47,23,FALSE))</f>
        <v/>
      </c>
      <c r="AC32" s="201" t="str">
        <f>IF(AC30="","",VLOOKUP(AC30,'【記載例】シフト記号表（勤務時間帯）'!$D$6:$Z$47,23,FALSE))</f>
        <v>-</v>
      </c>
      <c r="AD32" s="201">
        <f>IF(AD30="","",VLOOKUP(AD30,'【記載例】シフト記号表（勤務時間帯）'!$D$6:$Z$47,23,FALSE))</f>
        <v>3.9999999999999991</v>
      </c>
      <c r="AE32" s="201">
        <f>IF(AE30="","",VLOOKUP(AE30,'【記載例】シフト記号表（勤務時間帯）'!$D$6:$Z$47,23,FALSE))</f>
        <v>6</v>
      </c>
      <c r="AF32" s="201" t="str">
        <f>IF(AF30="","",VLOOKUP(AF30,'【記載例】シフト記号表（勤務時間帯）'!$D$6:$Z$47,23,FALSE))</f>
        <v/>
      </c>
      <c r="AG32" s="201" t="str">
        <f>IF(AG30="","",VLOOKUP(AG30,'【記載例】シフト記号表（勤務時間帯）'!$D$6:$Z$47,23,FALSE))</f>
        <v>-</v>
      </c>
      <c r="AH32" s="202" t="str">
        <f>IF(AH30="","",VLOOKUP(AH30,'【記載例】シフト記号表（勤務時間帯）'!$D$6:$Z$47,23,FALSE))</f>
        <v>-</v>
      </c>
      <c r="AI32" s="200" t="str">
        <f>IF(AI30="","",VLOOKUP(AI30,'【記載例】シフト記号表（勤務時間帯）'!$D$6:$Z$47,23,FALSE))</f>
        <v/>
      </c>
      <c r="AJ32" s="201" t="str">
        <f>IF(AJ30="","",VLOOKUP(AJ30,'【記載例】シフト記号表（勤務時間帯）'!$D$6:$Z$47,23,FALSE))</f>
        <v>-</v>
      </c>
      <c r="AK32" s="201" t="str">
        <f>IF(AK30="","",VLOOKUP(AK30,'【記載例】シフト記号表（勤務時間帯）'!$D$6:$Z$47,23,FALSE))</f>
        <v>-</v>
      </c>
      <c r="AL32" s="201">
        <f>IF(AL30="","",VLOOKUP(AL30,'【記載例】シフト記号表（勤務時間帯）'!$D$6:$Z$47,23,FALSE))</f>
        <v>3.9999999999999991</v>
      </c>
      <c r="AM32" s="201">
        <f>IF(AM30="","",VLOOKUP(AM30,'【記載例】シフト記号表（勤務時間帯）'!$D$6:$Z$47,23,FALSE))</f>
        <v>6</v>
      </c>
      <c r="AN32" s="201" t="str">
        <f>IF(AN30="","",VLOOKUP(AN30,'【記載例】シフト記号表（勤務時間帯）'!$D$6:$Z$47,23,FALSE))</f>
        <v/>
      </c>
      <c r="AO32" s="202" t="str">
        <f>IF(AO30="","",VLOOKUP(AO30,'【記載例】シフト記号表（勤務時間帯）'!$D$6:$Z$47,23,FALSE))</f>
        <v>-</v>
      </c>
      <c r="AP32" s="200" t="str">
        <f>IF(AP30="","",VLOOKUP(AP30,'【記載例】シフト記号表（勤務時間帯）'!$D$6:$Z$47,23,FALSE))</f>
        <v>-</v>
      </c>
      <c r="AQ32" s="201" t="str">
        <f>IF(AQ30="","",VLOOKUP(AQ30,'【記載例】シフト記号表（勤務時間帯）'!$D$6:$Z$47,23,FALSE))</f>
        <v>-</v>
      </c>
      <c r="AR32" s="201">
        <f>IF(AR30="","",VLOOKUP(AR30,'【記載例】シフト記号表（勤務時間帯）'!$D$6:$Z$47,23,FALSE))</f>
        <v>3.9999999999999991</v>
      </c>
      <c r="AS32" s="201">
        <f>IF(AS30="","",VLOOKUP(AS30,'【記載例】シフト記号表（勤務時間帯）'!$D$6:$Z$47,23,FALSE))</f>
        <v>6</v>
      </c>
      <c r="AT32" s="201" t="str">
        <f>IF(AT30="","",VLOOKUP(AT30,'【記載例】シフト記号表（勤務時間帯）'!$D$6:$Z$47,23,FALSE))</f>
        <v/>
      </c>
      <c r="AU32" s="201" t="str">
        <f>IF(AU30="","",VLOOKUP(AU30,'【記載例】シフト記号表（勤務時間帯）'!$D$6:$Z$47,23,FALSE))</f>
        <v/>
      </c>
      <c r="AV32" s="202" t="str">
        <f>IF(AV30="","",VLOOKUP(AV30,'【記載例】シフト記号表（勤務時間帯）'!$D$6:$Z$47,23,FALSE))</f>
        <v>-</v>
      </c>
      <c r="AW32" s="200" t="str">
        <f>IF(AW30="","",VLOOKUP(AW30,'【記載例】シフト記号表（勤務時間帯）'!$D$6:$Z$47,23,FALSE))</f>
        <v/>
      </c>
      <c r="AX32" s="201" t="str">
        <f>IF(AX30="","",VLOOKUP(AX30,'【記載例】シフト記号表（勤務時間帯）'!$D$6:$Z$47,23,FALSE))</f>
        <v/>
      </c>
      <c r="AY32" s="201" t="str">
        <f>IF(AY30="","",VLOOKUP(AY30,'【記載例】シフト記号表（勤務時間帯）'!$D$6:$Z$47,23,FALSE))</f>
        <v/>
      </c>
      <c r="AZ32" s="284">
        <f>IF($BC$3="４週",SUM(U32:AV32),IF($BC$3="暦月",SUM(U32:AY32),""))</f>
        <v>50</v>
      </c>
      <c r="BA32" s="285"/>
      <c r="BB32" s="286">
        <f>IF($BC$3="４週",AZ32/4,IF($BC$3="暦月",(AZ32/($BC$8/7)),""))</f>
        <v>11.29032258064516</v>
      </c>
      <c r="BC32" s="285"/>
      <c r="BD32" s="287"/>
      <c r="BE32" s="288"/>
      <c r="BF32" s="288"/>
      <c r="BG32" s="288"/>
      <c r="BH32" s="289"/>
    </row>
    <row r="33" spans="2:60" ht="20.25" customHeight="1" x14ac:dyDescent="0.4">
      <c r="B33" s="129"/>
      <c r="C33" s="290" t="s">
        <v>85</v>
      </c>
      <c r="D33" s="291"/>
      <c r="E33" s="292"/>
      <c r="F33" s="124"/>
      <c r="G33" s="126"/>
      <c r="H33" s="299" t="s">
        <v>105</v>
      </c>
      <c r="I33" s="302" t="s">
        <v>19</v>
      </c>
      <c r="J33" s="303"/>
      <c r="K33" s="303"/>
      <c r="L33" s="304"/>
      <c r="M33" s="311" t="s">
        <v>124</v>
      </c>
      <c r="N33" s="312"/>
      <c r="O33" s="313"/>
      <c r="P33" s="21" t="s">
        <v>18</v>
      </c>
      <c r="Q33" s="27"/>
      <c r="R33" s="27"/>
      <c r="S33" s="15"/>
      <c r="T33" s="55"/>
      <c r="U33" s="203" t="s">
        <v>204</v>
      </c>
      <c r="V33" s="204" t="s">
        <v>150</v>
      </c>
      <c r="W33" s="204"/>
      <c r="X33" s="204" t="s">
        <v>150</v>
      </c>
      <c r="Y33" s="204" t="s">
        <v>204</v>
      </c>
      <c r="Z33" s="204" t="s">
        <v>204</v>
      </c>
      <c r="AA33" s="205"/>
      <c r="AB33" s="203" t="s">
        <v>204</v>
      </c>
      <c r="AC33" s="204" t="s">
        <v>204</v>
      </c>
      <c r="AD33" s="204" t="s">
        <v>204</v>
      </c>
      <c r="AE33" s="204" t="s">
        <v>204</v>
      </c>
      <c r="AF33" s="204" t="s">
        <v>204</v>
      </c>
      <c r="AG33" s="204"/>
      <c r="AH33" s="205"/>
      <c r="AI33" s="203" t="s">
        <v>204</v>
      </c>
      <c r="AJ33" s="204"/>
      <c r="AK33" s="204" t="s">
        <v>150</v>
      </c>
      <c r="AL33" s="204"/>
      <c r="AM33" s="204" t="s">
        <v>204</v>
      </c>
      <c r="AN33" s="204" t="s">
        <v>204</v>
      </c>
      <c r="AO33" s="205" t="s">
        <v>204</v>
      </c>
      <c r="AP33" s="203" t="s">
        <v>204</v>
      </c>
      <c r="AQ33" s="204"/>
      <c r="AR33" s="204"/>
      <c r="AS33" s="204" t="s">
        <v>204</v>
      </c>
      <c r="AT33" s="204" t="s">
        <v>204</v>
      </c>
      <c r="AU33" s="204" t="s">
        <v>204</v>
      </c>
      <c r="AV33" s="205" t="s">
        <v>204</v>
      </c>
      <c r="AW33" s="203"/>
      <c r="AX33" s="204"/>
      <c r="AY33" s="204"/>
      <c r="AZ33" s="320"/>
      <c r="BA33" s="274"/>
      <c r="BB33" s="273"/>
      <c r="BC33" s="274"/>
      <c r="BD33" s="275"/>
      <c r="BE33" s="276"/>
      <c r="BF33" s="276"/>
      <c r="BG33" s="276"/>
      <c r="BH33" s="277"/>
    </row>
    <row r="34" spans="2:60" ht="20.25" customHeight="1" x14ac:dyDescent="0.4">
      <c r="B34" s="125">
        <f>B31+1</f>
        <v>5</v>
      </c>
      <c r="C34" s="293"/>
      <c r="D34" s="294"/>
      <c r="E34" s="295"/>
      <c r="F34" s="124" t="str">
        <f>C33</f>
        <v>介護従業者</v>
      </c>
      <c r="G34" s="126"/>
      <c r="H34" s="300"/>
      <c r="I34" s="305"/>
      <c r="J34" s="306"/>
      <c r="K34" s="306"/>
      <c r="L34" s="307"/>
      <c r="M34" s="314"/>
      <c r="N34" s="315"/>
      <c r="O34" s="316"/>
      <c r="P34" s="23" t="s">
        <v>72</v>
      </c>
      <c r="Q34" s="24"/>
      <c r="R34" s="24"/>
      <c r="S34" s="19"/>
      <c r="T34" s="53"/>
      <c r="U34" s="197">
        <f>IF(U33="","",VLOOKUP(U33,'【記載例】シフト記号表（勤務時間帯）'!$D$6:$X$47,21,FALSE))</f>
        <v>8</v>
      </c>
      <c r="V34" s="198">
        <f>IF(V33="","",VLOOKUP(V33,'【記載例】シフト記号表（勤務時間帯）'!$D$6:$X$47,21,FALSE))</f>
        <v>7.9999999999999982</v>
      </c>
      <c r="W34" s="198" t="str">
        <f>IF(W33="","",VLOOKUP(W33,'【記載例】シフト記号表（勤務時間帯）'!$D$6:$X$47,21,FALSE))</f>
        <v/>
      </c>
      <c r="X34" s="198">
        <f>IF(X33="","",VLOOKUP(X33,'【記載例】シフト記号表（勤務時間帯）'!$D$6:$X$47,21,FALSE))</f>
        <v>7.9999999999999982</v>
      </c>
      <c r="Y34" s="198">
        <f>IF(Y33="","",VLOOKUP(Y33,'【記載例】シフト記号表（勤務時間帯）'!$D$6:$X$47,21,FALSE))</f>
        <v>8</v>
      </c>
      <c r="Z34" s="198">
        <f>IF(Z33="","",VLOOKUP(Z33,'【記載例】シフト記号表（勤務時間帯）'!$D$6:$X$47,21,FALSE))</f>
        <v>8</v>
      </c>
      <c r="AA34" s="199" t="str">
        <f>IF(AA33="","",VLOOKUP(AA33,'【記載例】シフト記号表（勤務時間帯）'!$D$6:$X$47,21,FALSE))</f>
        <v/>
      </c>
      <c r="AB34" s="197">
        <f>IF(AB33="","",VLOOKUP(AB33,'【記載例】シフト記号表（勤務時間帯）'!$D$6:$X$47,21,FALSE))</f>
        <v>8</v>
      </c>
      <c r="AC34" s="198">
        <f>IF(AC33="","",VLOOKUP(AC33,'【記載例】シフト記号表（勤務時間帯）'!$D$6:$X$47,21,FALSE))</f>
        <v>8</v>
      </c>
      <c r="AD34" s="198">
        <f>IF(AD33="","",VLOOKUP(AD33,'【記載例】シフト記号表（勤務時間帯）'!$D$6:$X$47,21,FALSE))</f>
        <v>8</v>
      </c>
      <c r="AE34" s="198">
        <f>IF(AE33="","",VLOOKUP(AE33,'【記載例】シフト記号表（勤務時間帯）'!$D$6:$X$47,21,FALSE))</f>
        <v>8</v>
      </c>
      <c r="AF34" s="198">
        <f>IF(AF33="","",VLOOKUP(AF33,'【記載例】シフト記号表（勤務時間帯）'!$D$6:$X$47,21,FALSE))</f>
        <v>8</v>
      </c>
      <c r="AG34" s="198" t="str">
        <f>IF(AG33="","",VLOOKUP(AG33,'【記載例】シフト記号表（勤務時間帯）'!$D$6:$X$47,21,FALSE))</f>
        <v/>
      </c>
      <c r="AH34" s="199" t="str">
        <f>IF(AH33="","",VLOOKUP(AH33,'【記載例】シフト記号表（勤務時間帯）'!$D$6:$X$47,21,FALSE))</f>
        <v/>
      </c>
      <c r="AI34" s="197">
        <f>IF(AI33="","",VLOOKUP(AI33,'【記載例】シフト記号表（勤務時間帯）'!$D$6:$X$47,21,FALSE))</f>
        <v>8</v>
      </c>
      <c r="AJ34" s="198" t="str">
        <f>IF(AJ33="","",VLOOKUP(AJ33,'【記載例】シフト記号表（勤務時間帯）'!$D$6:$X$47,21,FALSE))</f>
        <v/>
      </c>
      <c r="AK34" s="198">
        <f>IF(AK33="","",VLOOKUP(AK33,'【記載例】シフト記号表（勤務時間帯）'!$D$6:$X$47,21,FALSE))</f>
        <v>7.9999999999999982</v>
      </c>
      <c r="AL34" s="198" t="str">
        <f>IF(AL33="","",VLOOKUP(AL33,'【記載例】シフト記号表（勤務時間帯）'!$D$6:$X$47,21,FALSE))</f>
        <v/>
      </c>
      <c r="AM34" s="198">
        <f>IF(AM33="","",VLOOKUP(AM33,'【記載例】シフト記号表（勤務時間帯）'!$D$6:$X$47,21,FALSE))</f>
        <v>8</v>
      </c>
      <c r="AN34" s="198">
        <f>IF(AN33="","",VLOOKUP(AN33,'【記載例】シフト記号表（勤務時間帯）'!$D$6:$X$47,21,FALSE))</f>
        <v>8</v>
      </c>
      <c r="AO34" s="199">
        <f>IF(AO33="","",VLOOKUP(AO33,'【記載例】シフト記号表（勤務時間帯）'!$D$6:$X$47,21,FALSE))</f>
        <v>8</v>
      </c>
      <c r="AP34" s="197">
        <f>IF(AP33="","",VLOOKUP(AP33,'【記載例】シフト記号表（勤務時間帯）'!$D$6:$X$47,21,FALSE))</f>
        <v>8</v>
      </c>
      <c r="AQ34" s="198" t="str">
        <f>IF(AQ33="","",VLOOKUP(AQ33,'【記載例】シフト記号表（勤務時間帯）'!$D$6:$X$47,21,FALSE))</f>
        <v/>
      </c>
      <c r="AR34" s="198" t="str">
        <f>IF(AR33="","",VLOOKUP(AR33,'【記載例】シフト記号表（勤務時間帯）'!$D$6:$X$47,21,FALSE))</f>
        <v/>
      </c>
      <c r="AS34" s="198">
        <f>IF(AS33="","",VLOOKUP(AS33,'【記載例】シフト記号表（勤務時間帯）'!$D$6:$X$47,21,FALSE))</f>
        <v>8</v>
      </c>
      <c r="AT34" s="198">
        <f>IF(AT33="","",VLOOKUP(AT33,'【記載例】シフト記号表（勤務時間帯）'!$D$6:$X$47,21,FALSE))</f>
        <v>8</v>
      </c>
      <c r="AU34" s="198">
        <f>IF(AU33="","",VLOOKUP(AU33,'【記載例】シフト記号表（勤務時間帯）'!$D$6:$X$47,21,FALSE))</f>
        <v>8</v>
      </c>
      <c r="AV34" s="199">
        <f>IF(AV33="","",VLOOKUP(AV33,'【記載例】シフト記号表（勤務時間帯）'!$D$6:$X$47,21,FALSE))</f>
        <v>8</v>
      </c>
      <c r="AW34" s="197" t="str">
        <f>IF(AW33="","",VLOOKUP(AW33,'【記載例】シフト記号表（勤務時間帯）'!$D$6:$X$47,21,FALSE))</f>
        <v/>
      </c>
      <c r="AX34" s="198" t="str">
        <f>IF(AX33="","",VLOOKUP(AX33,'【記載例】シフト記号表（勤務時間帯）'!$D$6:$X$47,21,FALSE))</f>
        <v/>
      </c>
      <c r="AY34" s="198" t="str">
        <f>IF(AY33="","",VLOOKUP(AY33,'【記載例】シフト記号表（勤務時間帯）'!$D$6:$X$47,21,FALSE))</f>
        <v/>
      </c>
      <c r="AZ34" s="281">
        <f>IF($BC$3="４週",SUM(U34:AV34),IF($BC$3="暦月",SUM(U34:AY34),""))</f>
        <v>160</v>
      </c>
      <c r="BA34" s="282"/>
      <c r="BB34" s="283">
        <f>IF($BC$3="４週",AZ34/4,IF($BC$3="暦月",(AZ34/($BC$8/7)),""))</f>
        <v>36.129032258064512</v>
      </c>
      <c r="BC34" s="282"/>
      <c r="BD34" s="278"/>
      <c r="BE34" s="279"/>
      <c r="BF34" s="279"/>
      <c r="BG34" s="279"/>
      <c r="BH34" s="280"/>
    </row>
    <row r="35" spans="2:60" ht="20.25" customHeight="1" x14ac:dyDescent="0.4">
      <c r="B35" s="127"/>
      <c r="C35" s="321"/>
      <c r="D35" s="322"/>
      <c r="E35" s="323"/>
      <c r="F35" s="170"/>
      <c r="G35" s="128" t="str">
        <f>C33</f>
        <v>介護従業者</v>
      </c>
      <c r="H35" s="324"/>
      <c r="I35" s="325"/>
      <c r="J35" s="326"/>
      <c r="K35" s="326"/>
      <c r="L35" s="327"/>
      <c r="M35" s="328"/>
      <c r="N35" s="329"/>
      <c r="O35" s="330"/>
      <c r="P35" s="25" t="s">
        <v>73</v>
      </c>
      <c r="Q35" s="26"/>
      <c r="R35" s="26"/>
      <c r="S35" s="18"/>
      <c r="T35" s="57"/>
      <c r="U35" s="200" t="str">
        <f>IF(U33="","",VLOOKUP(U33,'【記載例】シフト記号表（勤務時間帯）'!$D$6:$Z$47,23,FALSE))</f>
        <v>-</v>
      </c>
      <c r="V35" s="201" t="str">
        <f>IF(V33="","",VLOOKUP(V33,'【記載例】シフト記号表（勤務時間帯）'!$D$6:$Z$47,23,FALSE))</f>
        <v>-</v>
      </c>
      <c r="W35" s="201" t="str">
        <f>IF(W33="","",VLOOKUP(W33,'【記載例】シフト記号表（勤務時間帯）'!$D$6:$Z$47,23,FALSE))</f>
        <v/>
      </c>
      <c r="X35" s="201" t="str">
        <f>IF(X33="","",VLOOKUP(X33,'【記載例】シフト記号表（勤務時間帯）'!$D$6:$Z$47,23,FALSE))</f>
        <v>-</v>
      </c>
      <c r="Y35" s="201" t="str">
        <f>IF(Y33="","",VLOOKUP(Y33,'【記載例】シフト記号表（勤務時間帯）'!$D$6:$Z$47,23,FALSE))</f>
        <v>-</v>
      </c>
      <c r="Z35" s="201" t="str">
        <f>IF(Z33="","",VLOOKUP(Z33,'【記載例】シフト記号表（勤務時間帯）'!$D$6:$Z$47,23,FALSE))</f>
        <v>-</v>
      </c>
      <c r="AA35" s="202" t="str">
        <f>IF(AA33="","",VLOOKUP(AA33,'【記載例】シフト記号表（勤務時間帯）'!$D$6:$Z$47,23,FALSE))</f>
        <v/>
      </c>
      <c r="AB35" s="200" t="str">
        <f>IF(AB33="","",VLOOKUP(AB33,'【記載例】シフト記号表（勤務時間帯）'!$D$6:$Z$47,23,FALSE))</f>
        <v>-</v>
      </c>
      <c r="AC35" s="201" t="str">
        <f>IF(AC33="","",VLOOKUP(AC33,'【記載例】シフト記号表（勤務時間帯）'!$D$6:$Z$47,23,FALSE))</f>
        <v>-</v>
      </c>
      <c r="AD35" s="201" t="str">
        <f>IF(AD33="","",VLOOKUP(AD33,'【記載例】シフト記号表（勤務時間帯）'!$D$6:$Z$47,23,FALSE))</f>
        <v>-</v>
      </c>
      <c r="AE35" s="201" t="str">
        <f>IF(AE33="","",VLOOKUP(AE33,'【記載例】シフト記号表（勤務時間帯）'!$D$6:$Z$47,23,FALSE))</f>
        <v>-</v>
      </c>
      <c r="AF35" s="201" t="str">
        <f>IF(AF33="","",VLOOKUP(AF33,'【記載例】シフト記号表（勤務時間帯）'!$D$6:$Z$47,23,FALSE))</f>
        <v>-</v>
      </c>
      <c r="AG35" s="201" t="str">
        <f>IF(AG33="","",VLOOKUP(AG33,'【記載例】シフト記号表（勤務時間帯）'!$D$6:$Z$47,23,FALSE))</f>
        <v/>
      </c>
      <c r="AH35" s="202" t="str">
        <f>IF(AH33="","",VLOOKUP(AH33,'【記載例】シフト記号表（勤務時間帯）'!$D$6:$Z$47,23,FALSE))</f>
        <v/>
      </c>
      <c r="AI35" s="200" t="str">
        <f>IF(AI33="","",VLOOKUP(AI33,'【記載例】シフト記号表（勤務時間帯）'!$D$6:$Z$47,23,FALSE))</f>
        <v>-</v>
      </c>
      <c r="AJ35" s="201" t="str">
        <f>IF(AJ33="","",VLOOKUP(AJ33,'【記載例】シフト記号表（勤務時間帯）'!$D$6:$Z$47,23,FALSE))</f>
        <v/>
      </c>
      <c r="AK35" s="201" t="str">
        <f>IF(AK33="","",VLOOKUP(AK33,'【記載例】シフト記号表（勤務時間帯）'!$D$6:$Z$47,23,FALSE))</f>
        <v>-</v>
      </c>
      <c r="AL35" s="201" t="str">
        <f>IF(AL33="","",VLOOKUP(AL33,'【記載例】シフト記号表（勤務時間帯）'!$D$6:$Z$47,23,FALSE))</f>
        <v/>
      </c>
      <c r="AM35" s="201" t="str">
        <f>IF(AM33="","",VLOOKUP(AM33,'【記載例】シフト記号表（勤務時間帯）'!$D$6:$Z$47,23,FALSE))</f>
        <v>-</v>
      </c>
      <c r="AN35" s="201" t="str">
        <f>IF(AN33="","",VLOOKUP(AN33,'【記載例】シフト記号表（勤務時間帯）'!$D$6:$Z$47,23,FALSE))</f>
        <v>-</v>
      </c>
      <c r="AO35" s="202" t="str">
        <f>IF(AO33="","",VLOOKUP(AO33,'【記載例】シフト記号表（勤務時間帯）'!$D$6:$Z$47,23,FALSE))</f>
        <v>-</v>
      </c>
      <c r="AP35" s="200" t="str">
        <f>IF(AP33="","",VLOOKUP(AP33,'【記載例】シフト記号表（勤務時間帯）'!$D$6:$Z$47,23,FALSE))</f>
        <v>-</v>
      </c>
      <c r="AQ35" s="201" t="str">
        <f>IF(AQ33="","",VLOOKUP(AQ33,'【記載例】シフト記号表（勤務時間帯）'!$D$6:$Z$47,23,FALSE))</f>
        <v/>
      </c>
      <c r="AR35" s="201" t="str">
        <f>IF(AR33="","",VLOOKUP(AR33,'【記載例】シフト記号表（勤務時間帯）'!$D$6:$Z$47,23,FALSE))</f>
        <v/>
      </c>
      <c r="AS35" s="201" t="str">
        <f>IF(AS33="","",VLOOKUP(AS33,'【記載例】シフト記号表（勤務時間帯）'!$D$6:$Z$47,23,FALSE))</f>
        <v>-</v>
      </c>
      <c r="AT35" s="201" t="str">
        <f>IF(AT33="","",VLOOKUP(AT33,'【記載例】シフト記号表（勤務時間帯）'!$D$6:$Z$47,23,FALSE))</f>
        <v>-</v>
      </c>
      <c r="AU35" s="201" t="str">
        <f>IF(AU33="","",VLOOKUP(AU33,'【記載例】シフト記号表（勤務時間帯）'!$D$6:$Z$47,23,FALSE))</f>
        <v>-</v>
      </c>
      <c r="AV35" s="202" t="str">
        <f>IF(AV33="","",VLOOKUP(AV33,'【記載例】シフト記号表（勤務時間帯）'!$D$6:$Z$47,23,FALSE))</f>
        <v>-</v>
      </c>
      <c r="AW35" s="200" t="str">
        <f>IF(AW33="","",VLOOKUP(AW33,'【記載例】シフト記号表（勤務時間帯）'!$D$6:$Z$47,23,FALSE))</f>
        <v/>
      </c>
      <c r="AX35" s="201" t="str">
        <f>IF(AX33="","",VLOOKUP(AX33,'【記載例】シフト記号表（勤務時間帯）'!$D$6:$Z$47,23,FALSE))</f>
        <v/>
      </c>
      <c r="AY35" s="201" t="str">
        <f>IF(AY33="","",VLOOKUP(AY33,'【記載例】シフト記号表（勤務時間帯）'!$D$6:$Z$47,23,FALSE))</f>
        <v/>
      </c>
      <c r="AZ35" s="284">
        <f>IF($BC$3="４週",SUM(U35:AV35),IF($BC$3="暦月",SUM(U35:AY35),""))</f>
        <v>0</v>
      </c>
      <c r="BA35" s="285"/>
      <c r="BB35" s="286">
        <f>IF($BC$3="４週",AZ35/4,IF($BC$3="暦月",(AZ35/($BC$8/7)),""))</f>
        <v>0</v>
      </c>
      <c r="BC35" s="285"/>
      <c r="BD35" s="287"/>
      <c r="BE35" s="288"/>
      <c r="BF35" s="288"/>
      <c r="BG35" s="288"/>
      <c r="BH35" s="289"/>
    </row>
    <row r="36" spans="2:60" ht="20.25" customHeight="1" x14ac:dyDescent="0.4">
      <c r="B36" s="129"/>
      <c r="C36" s="290" t="s">
        <v>85</v>
      </c>
      <c r="D36" s="291"/>
      <c r="E36" s="292"/>
      <c r="F36" s="124"/>
      <c r="G36" s="126"/>
      <c r="H36" s="299" t="s">
        <v>105</v>
      </c>
      <c r="I36" s="302" t="s">
        <v>106</v>
      </c>
      <c r="J36" s="303"/>
      <c r="K36" s="303"/>
      <c r="L36" s="304"/>
      <c r="M36" s="311" t="s">
        <v>125</v>
      </c>
      <c r="N36" s="312"/>
      <c r="O36" s="313"/>
      <c r="P36" s="21" t="s">
        <v>18</v>
      </c>
      <c r="Q36" s="28"/>
      <c r="R36" s="28"/>
      <c r="S36" s="16"/>
      <c r="T36" s="58"/>
      <c r="U36" s="203" t="s">
        <v>203</v>
      </c>
      <c r="V36" s="204"/>
      <c r="W36" s="204" t="s">
        <v>150</v>
      </c>
      <c r="X36" s="204"/>
      <c r="Y36" s="204" t="s">
        <v>159</v>
      </c>
      <c r="Z36" s="204" t="s">
        <v>160</v>
      </c>
      <c r="AA36" s="205" t="s">
        <v>204</v>
      </c>
      <c r="AB36" s="203"/>
      <c r="AC36" s="204" t="s">
        <v>159</v>
      </c>
      <c r="AD36" s="204" t="s">
        <v>160</v>
      </c>
      <c r="AE36" s="204" t="s">
        <v>204</v>
      </c>
      <c r="AF36" s="204"/>
      <c r="AG36" s="204" t="s">
        <v>159</v>
      </c>
      <c r="AH36" s="205" t="s">
        <v>160</v>
      </c>
      <c r="AI36" s="203"/>
      <c r="AJ36" s="204" t="s">
        <v>152</v>
      </c>
      <c r="AK36" s="204" t="s">
        <v>152</v>
      </c>
      <c r="AL36" s="204" t="s">
        <v>204</v>
      </c>
      <c r="AM36" s="204" t="s">
        <v>152</v>
      </c>
      <c r="AN36" s="204"/>
      <c r="AO36" s="205" t="s">
        <v>159</v>
      </c>
      <c r="AP36" s="203" t="s">
        <v>160</v>
      </c>
      <c r="AQ36" s="204" t="s">
        <v>204</v>
      </c>
      <c r="AR36" s="204" t="s">
        <v>152</v>
      </c>
      <c r="AS36" s="204"/>
      <c r="AT36" s="204" t="s">
        <v>152</v>
      </c>
      <c r="AU36" s="204" t="s">
        <v>204</v>
      </c>
      <c r="AV36" s="205"/>
      <c r="AW36" s="203"/>
      <c r="AX36" s="204"/>
      <c r="AY36" s="204"/>
      <c r="AZ36" s="320"/>
      <c r="BA36" s="274"/>
      <c r="BB36" s="273"/>
      <c r="BC36" s="274"/>
      <c r="BD36" s="275"/>
      <c r="BE36" s="276"/>
      <c r="BF36" s="276"/>
      <c r="BG36" s="276"/>
      <c r="BH36" s="277"/>
    </row>
    <row r="37" spans="2:60" ht="20.25" customHeight="1" x14ac:dyDescent="0.4">
      <c r="B37" s="125">
        <f>B34+1</f>
        <v>6</v>
      </c>
      <c r="C37" s="293"/>
      <c r="D37" s="294"/>
      <c r="E37" s="295"/>
      <c r="F37" s="124" t="str">
        <f>C36</f>
        <v>介護従業者</v>
      </c>
      <c r="G37" s="126"/>
      <c r="H37" s="300"/>
      <c r="I37" s="305"/>
      <c r="J37" s="306"/>
      <c r="K37" s="306"/>
      <c r="L37" s="307"/>
      <c r="M37" s="314"/>
      <c r="N37" s="315"/>
      <c r="O37" s="316"/>
      <c r="P37" s="23" t="s">
        <v>72</v>
      </c>
      <c r="Q37" s="24"/>
      <c r="R37" s="24"/>
      <c r="S37" s="19"/>
      <c r="T37" s="53"/>
      <c r="U37" s="197">
        <f>IF(U36="","",VLOOKUP(U36,'【記載例】シフト記号表（勤務時間帯）'!$D$6:$X$47,21,FALSE))</f>
        <v>7.9999999999999982</v>
      </c>
      <c r="V37" s="198" t="str">
        <f>IF(V36="","",VLOOKUP(V36,'【記載例】シフト記号表（勤務時間帯）'!$D$6:$X$47,21,FALSE))</f>
        <v/>
      </c>
      <c r="W37" s="198">
        <f>IF(W36="","",VLOOKUP(W36,'【記載例】シフト記号表（勤務時間帯）'!$D$6:$X$47,21,FALSE))</f>
        <v>7.9999999999999982</v>
      </c>
      <c r="X37" s="198" t="str">
        <f>IF(X36="","",VLOOKUP(X36,'【記載例】シフト記号表（勤務時間帯）'!$D$6:$X$47,21,FALSE))</f>
        <v/>
      </c>
      <c r="Y37" s="198">
        <f>IF(Y36="","",VLOOKUP(Y36,'【記載例】シフト記号表（勤務時間帯）'!$D$6:$X$47,21,FALSE))</f>
        <v>3</v>
      </c>
      <c r="Z37" s="198">
        <f>IF(Z36="","",VLOOKUP(Z36,'【記載例】シフト記号表（勤務時間帯）'!$D$6:$X$47,21,FALSE))</f>
        <v>3</v>
      </c>
      <c r="AA37" s="199">
        <f>IF(AA36="","",VLOOKUP(AA36,'【記載例】シフト記号表（勤務時間帯）'!$D$6:$X$47,21,FALSE))</f>
        <v>8</v>
      </c>
      <c r="AB37" s="197" t="str">
        <f>IF(AB36="","",VLOOKUP(AB36,'【記載例】シフト記号表（勤務時間帯）'!$D$6:$X$47,21,FALSE))</f>
        <v/>
      </c>
      <c r="AC37" s="198">
        <f>IF(AC36="","",VLOOKUP(AC36,'【記載例】シフト記号表（勤務時間帯）'!$D$6:$X$47,21,FALSE))</f>
        <v>3</v>
      </c>
      <c r="AD37" s="198">
        <f>IF(AD36="","",VLOOKUP(AD36,'【記載例】シフト記号表（勤務時間帯）'!$D$6:$X$47,21,FALSE))</f>
        <v>3</v>
      </c>
      <c r="AE37" s="198">
        <f>IF(AE36="","",VLOOKUP(AE36,'【記載例】シフト記号表（勤務時間帯）'!$D$6:$X$47,21,FALSE))</f>
        <v>8</v>
      </c>
      <c r="AF37" s="198" t="str">
        <f>IF(AF36="","",VLOOKUP(AF36,'【記載例】シフト記号表（勤務時間帯）'!$D$6:$X$47,21,FALSE))</f>
        <v/>
      </c>
      <c r="AG37" s="198">
        <f>IF(AG36="","",VLOOKUP(AG36,'【記載例】シフト記号表（勤務時間帯）'!$D$6:$X$47,21,FALSE))</f>
        <v>3</v>
      </c>
      <c r="AH37" s="199">
        <f>IF(AH36="","",VLOOKUP(AH36,'【記載例】シフト記号表（勤務時間帯）'!$D$6:$X$47,21,FALSE))</f>
        <v>3</v>
      </c>
      <c r="AI37" s="197" t="str">
        <f>IF(AI36="","",VLOOKUP(AI36,'【記載例】シフト記号表（勤務時間帯）'!$D$6:$X$47,21,FALSE))</f>
        <v/>
      </c>
      <c r="AJ37" s="198">
        <f>IF(AJ36="","",VLOOKUP(AJ36,'【記載例】シフト記号表（勤務時間帯）'!$D$6:$X$47,21,FALSE))</f>
        <v>8</v>
      </c>
      <c r="AK37" s="198">
        <f>IF(AK36="","",VLOOKUP(AK36,'【記載例】シフト記号表（勤務時間帯）'!$D$6:$X$47,21,FALSE))</f>
        <v>8</v>
      </c>
      <c r="AL37" s="198">
        <f>IF(AL36="","",VLOOKUP(AL36,'【記載例】シフト記号表（勤務時間帯）'!$D$6:$X$47,21,FALSE))</f>
        <v>8</v>
      </c>
      <c r="AM37" s="198">
        <f>IF(AM36="","",VLOOKUP(AM36,'【記載例】シフト記号表（勤務時間帯）'!$D$6:$X$47,21,FALSE))</f>
        <v>8</v>
      </c>
      <c r="AN37" s="198" t="str">
        <f>IF(AN36="","",VLOOKUP(AN36,'【記載例】シフト記号表（勤務時間帯）'!$D$6:$X$47,21,FALSE))</f>
        <v/>
      </c>
      <c r="AO37" s="199">
        <f>IF(AO36="","",VLOOKUP(AO36,'【記載例】シフト記号表（勤務時間帯）'!$D$6:$X$47,21,FALSE))</f>
        <v>3</v>
      </c>
      <c r="AP37" s="197">
        <f>IF(AP36="","",VLOOKUP(AP36,'【記載例】シフト記号表（勤務時間帯）'!$D$6:$X$47,21,FALSE))</f>
        <v>3</v>
      </c>
      <c r="AQ37" s="198">
        <f>IF(AQ36="","",VLOOKUP(AQ36,'【記載例】シフト記号表（勤務時間帯）'!$D$6:$X$47,21,FALSE))</f>
        <v>8</v>
      </c>
      <c r="AR37" s="198">
        <f>IF(AR36="","",VLOOKUP(AR36,'【記載例】シフト記号表（勤務時間帯）'!$D$6:$X$47,21,FALSE))</f>
        <v>8</v>
      </c>
      <c r="AS37" s="198" t="str">
        <f>IF(AS36="","",VLOOKUP(AS36,'【記載例】シフト記号表（勤務時間帯）'!$D$6:$X$47,21,FALSE))</f>
        <v/>
      </c>
      <c r="AT37" s="198">
        <f>IF(AT36="","",VLOOKUP(AT36,'【記載例】シフト記号表（勤務時間帯）'!$D$6:$X$47,21,FALSE))</f>
        <v>8</v>
      </c>
      <c r="AU37" s="198">
        <f>IF(AU36="","",VLOOKUP(AU36,'【記載例】シフト記号表（勤務時間帯）'!$D$6:$X$47,21,FALSE))</f>
        <v>8</v>
      </c>
      <c r="AV37" s="199" t="str">
        <f>IF(AV36="","",VLOOKUP(AV36,'【記載例】シフト記号表（勤務時間帯）'!$D$6:$X$47,21,FALSE))</f>
        <v/>
      </c>
      <c r="AW37" s="197" t="str">
        <f>IF(AW36="","",VLOOKUP(AW36,'【記載例】シフト記号表（勤務時間帯）'!$D$6:$X$47,21,FALSE))</f>
        <v/>
      </c>
      <c r="AX37" s="198" t="str">
        <f>IF(AX36="","",VLOOKUP(AX36,'【記載例】シフト記号表（勤務時間帯）'!$D$6:$X$47,21,FALSE))</f>
        <v/>
      </c>
      <c r="AY37" s="198" t="str">
        <f>IF(AY36="","",VLOOKUP(AY36,'【記載例】シフト記号表（勤務時間帯）'!$D$6:$X$47,21,FALSE))</f>
        <v/>
      </c>
      <c r="AZ37" s="281">
        <f>IF($BC$3="４週",SUM(U37:AV37),IF($BC$3="暦月",SUM(U37:AY37),""))</f>
        <v>120</v>
      </c>
      <c r="BA37" s="282"/>
      <c r="BB37" s="283">
        <f>IF($BC$3="４週",AZ37/4,IF($BC$3="暦月",(AZ37/($BC$8/7)),""))</f>
        <v>27.096774193548384</v>
      </c>
      <c r="BC37" s="282"/>
      <c r="BD37" s="278"/>
      <c r="BE37" s="279"/>
      <c r="BF37" s="279"/>
      <c r="BG37" s="279"/>
      <c r="BH37" s="280"/>
    </row>
    <row r="38" spans="2:60" ht="20.25" customHeight="1" x14ac:dyDescent="0.4">
      <c r="B38" s="127"/>
      <c r="C38" s="321"/>
      <c r="D38" s="322"/>
      <c r="E38" s="323"/>
      <c r="F38" s="170"/>
      <c r="G38" s="128" t="str">
        <f>C36</f>
        <v>介護従業者</v>
      </c>
      <c r="H38" s="324"/>
      <c r="I38" s="325"/>
      <c r="J38" s="326"/>
      <c r="K38" s="326"/>
      <c r="L38" s="327"/>
      <c r="M38" s="328"/>
      <c r="N38" s="329"/>
      <c r="O38" s="330"/>
      <c r="P38" s="25" t="s">
        <v>73</v>
      </c>
      <c r="Q38" s="29"/>
      <c r="R38" s="29"/>
      <c r="S38" s="17"/>
      <c r="T38" s="54"/>
      <c r="U38" s="200" t="str">
        <f>IF(U36="","",VLOOKUP(U36,'【記載例】シフト記号表（勤務時間帯）'!$D$6:$Z$47,23,FALSE))</f>
        <v>-</v>
      </c>
      <c r="V38" s="201" t="str">
        <f>IF(V36="","",VLOOKUP(V36,'【記載例】シフト記号表（勤務時間帯）'!$D$6:$Z$47,23,FALSE))</f>
        <v/>
      </c>
      <c r="W38" s="201" t="str">
        <f>IF(W36="","",VLOOKUP(W36,'【記載例】シフト記号表（勤務時間帯）'!$D$6:$Z$47,23,FALSE))</f>
        <v>-</v>
      </c>
      <c r="X38" s="201" t="str">
        <f>IF(X36="","",VLOOKUP(X36,'【記載例】シフト記号表（勤務時間帯）'!$D$6:$Z$47,23,FALSE))</f>
        <v/>
      </c>
      <c r="Y38" s="201">
        <f>IF(Y36="","",VLOOKUP(Y36,'【記載例】シフト記号表（勤務時間帯）'!$D$6:$Z$47,23,FALSE))</f>
        <v>3.9999999999999991</v>
      </c>
      <c r="Z38" s="201">
        <f>IF(Z36="","",VLOOKUP(Z36,'【記載例】シフト記号表（勤務時間帯）'!$D$6:$Z$47,23,FALSE))</f>
        <v>6</v>
      </c>
      <c r="AA38" s="202" t="str">
        <f>IF(AA36="","",VLOOKUP(AA36,'【記載例】シフト記号表（勤務時間帯）'!$D$6:$Z$47,23,FALSE))</f>
        <v>-</v>
      </c>
      <c r="AB38" s="200" t="str">
        <f>IF(AB36="","",VLOOKUP(AB36,'【記載例】シフト記号表（勤務時間帯）'!$D$6:$Z$47,23,FALSE))</f>
        <v/>
      </c>
      <c r="AC38" s="201">
        <f>IF(AC36="","",VLOOKUP(AC36,'【記載例】シフト記号表（勤務時間帯）'!$D$6:$Z$47,23,FALSE))</f>
        <v>3.9999999999999991</v>
      </c>
      <c r="AD38" s="201">
        <f>IF(AD36="","",VLOOKUP(AD36,'【記載例】シフト記号表（勤務時間帯）'!$D$6:$Z$47,23,FALSE))</f>
        <v>6</v>
      </c>
      <c r="AE38" s="201" t="str">
        <f>IF(AE36="","",VLOOKUP(AE36,'【記載例】シフト記号表（勤務時間帯）'!$D$6:$Z$47,23,FALSE))</f>
        <v>-</v>
      </c>
      <c r="AF38" s="201" t="str">
        <f>IF(AF36="","",VLOOKUP(AF36,'【記載例】シフト記号表（勤務時間帯）'!$D$6:$Z$47,23,FALSE))</f>
        <v/>
      </c>
      <c r="AG38" s="201">
        <f>IF(AG36="","",VLOOKUP(AG36,'【記載例】シフト記号表（勤務時間帯）'!$D$6:$Z$47,23,FALSE))</f>
        <v>3.9999999999999991</v>
      </c>
      <c r="AH38" s="202">
        <f>IF(AH36="","",VLOOKUP(AH36,'【記載例】シフト記号表（勤務時間帯）'!$D$6:$Z$47,23,FALSE))</f>
        <v>6</v>
      </c>
      <c r="AI38" s="200" t="str">
        <f>IF(AI36="","",VLOOKUP(AI36,'【記載例】シフト記号表（勤務時間帯）'!$D$6:$Z$47,23,FALSE))</f>
        <v/>
      </c>
      <c r="AJ38" s="201" t="str">
        <f>IF(AJ36="","",VLOOKUP(AJ36,'【記載例】シフト記号表（勤務時間帯）'!$D$6:$Z$47,23,FALSE))</f>
        <v>-</v>
      </c>
      <c r="AK38" s="201" t="str">
        <f>IF(AK36="","",VLOOKUP(AK36,'【記載例】シフト記号表（勤務時間帯）'!$D$6:$Z$47,23,FALSE))</f>
        <v>-</v>
      </c>
      <c r="AL38" s="201" t="str">
        <f>IF(AL36="","",VLOOKUP(AL36,'【記載例】シフト記号表（勤務時間帯）'!$D$6:$Z$47,23,FALSE))</f>
        <v>-</v>
      </c>
      <c r="AM38" s="201" t="str">
        <f>IF(AM36="","",VLOOKUP(AM36,'【記載例】シフト記号表（勤務時間帯）'!$D$6:$Z$47,23,FALSE))</f>
        <v>-</v>
      </c>
      <c r="AN38" s="201" t="str">
        <f>IF(AN36="","",VLOOKUP(AN36,'【記載例】シフト記号表（勤務時間帯）'!$D$6:$Z$47,23,FALSE))</f>
        <v/>
      </c>
      <c r="AO38" s="202">
        <f>IF(AO36="","",VLOOKUP(AO36,'【記載例】シフト記号表（勤務時間帯）'!$D$6:$Z$47,23,FALSE))</f>
        <v>3.9999999999999991</v>
      </c>
      <c r="AP38" s="200">
        <f>IF(AP36="","",VLOOKUP(AP36,'【記載例】シフト記号表（勤務時間帯）'!$D$6:$Z$47,23,FALSE))</f>
        <v>6</v>
      </c>
      <c r="AQ38" s="201" t="str">
        <f>IF(AQ36="","",VLOOKUP(AQ36,'【記載例】シフト記号表（勤務時間帯）'!$D$6:$Z$47,23,FALSE))</f>
        <v>-</v>
      </c>
      <c r="AR38" s="201" t="str">
        <f>IF(AR36="","",VLOOKUP(AR36,'【記載例】シフト記号表（勤務時間帯）'!$D$6:$Z$47,23,FALSE))</f>
        <v>-</v>
      </c>
      <c r="AS38" s="201" t="str">
        <f>IF(AS36="","",VLOOKUP(AS36,'【記載例】シフト記号表（勤務時間帯）'!$D$6:$Z$47,23,FALSE))</f>
        <v/>
      </c>
      <c r="AT38" s="201" t="str">
        <f>IF(AT36="","",VLOOKUP(AT36,'【記載例】シフト記号表（勤務時間帯）'!$D$6:$Z$47,23,FALSE))</f>
        <v>-</v>
      </c>
      <c r="AU38" s="201" t="str">
        <f>IF(AU36="","",VLOOKUP(AU36,'【記載例】シフト記号表（勤務時間帯）'!$D$6:$Z$47,23,FALSE))</f>
        <v>-</v>
      </c>
      <c r="AV38" s="202" t="str">
        <f>IF(AV36="","",VLOOKUP(AV36,'【記載例】シフト記号表（勤務時間帯）'!$D$6:$Z$47,23,FALSE))</f>
        <v/>
      </c>
      <c r="AW38" s="200" t="str">
        <f>IF(AW36="","",VLOOKUP(AW36,'【記載例】シフト記号表（勤務時間帯）'!$D$6:$Z$47,23,FALSE))</f>
        <v/>
      </c>
      <c r="AX38" s="201" t="str">
        <f>IF(AX36="","",VLOOKUP(AX36,'【記載例】シフト記号表（勤務時間帯）'!$D$6:$Z$47,23,FALSE))</f>
        <v/>
      </c>
      <c r="AY38" s="201" t="str">
        <f>IF(AY36="","",VLOOKUP(AY36,'【記載例】シフト記号表（勤務時間帯）'!$D$6:$Z$47,23,FALSE))</f>
        <v/>
      </c>
      <c r="AZ38" s="284">
        <f>IF($BC$3="４週",SUM(U38:AV38),IF($BC$3="暦月",SUM(U38:AY38),""))</f>
        <v>40</v>
      </c>
      <c r="BA38" s="285"/>
      <c r="BB38" s="286">
        <f>IF($BC$3="４週",AZ38/4,IF($BC$3="暦月",(AZ38/($BC$8/7)),""))</f>
        <v>9.0322580645161281</v>
      </c>
      <c r="BC38" s="285"/>
      <c r="BD38" s="287"/>
      <c r="BE38" s="288"/>
      <c r="BF38" s="288"/>
      <c r="BG38" s="288"/>
      <c r="BH38" s="289"/>
    </row>
    <row r="39" spans="2:60" ht="20.25" customHeight="1" x14ac:dyDescent="0.4">
      <c r="B39" s="129"/>
      <c r="C39" s="290" t="s">
        <v>85</v>
      </c>
      <c r="D39" s="291"/>
      <c r="E39" s="292"/>
      <c r="F39" s="124"/>
      <c r="G39" s="126"/>
      <c r="H39" s="299" t="s">
        <v>105</v>
      </c>
      <c r="I39" s="302" t="s">
        <v>106</v>
      </c>
      <c r="J39" s="303"/>
      <c r="K39" s="303"/>
      <c r="L39" s="304"/>
      <c r="M39" s="311" t="s">
        <v>126</v>
      </c>
      <c r="N39" s="312"/>
      <c r="O39" s="313"/>
      <c r="P39" s="21" t="s">
        <v>18</v>
      </c>
      <c r="Q39" s="27"/>
      <c r="R39" s="27"/>
      <c r="S39" s="15"/>
      <c r="T39" s="55"/>
      <c r="U39" s="203"/>
      <c r="V39" s="204" t="s">
        <v>150</v>
      </c>
      <c r="W39" s="204" t="s">
        <v>159</v>
      </c>
      <c r="X39" s="204" t="s">
        <v>160</v>
      </c>
      <c r="Y39" s="204" t="s">
        <v>203</v>
      </c>
      <c r="Z39" s="204"/>
      <c r="AA39" s="205" t="s">
        <v>150</v>
      </c>
      <c r="AB39" s="203" t="s">
        <v>204</v>
      </c>
      <c r="AC39" s="204" t="s">
        <v>204</v>
      </c>
      <c r="AD39" s="204"/>
      <c r="AE39" s="204"/>
      <c r="AF39" s="204" t="s">
        <v>159</v>
      </c>
      <c r="AG39" s="204" t="s">
        <v>160</v>
      </c>
      <c r="AH39" s="205" t="s">
        <v>204</v>
      </c>
      <c r="AI39" s="203" t="s">
        <v>203</v>
      </c>
      <c r="AJ39" s="204"/>
      <c r="AK39" s="204" t="s">
        <v>159</v>
      </c>
      <c r="AL39" s="204" t="s">
        <v>160</v>
      </c>
      <c r="AM39" s="204"/>
      <c r="AN39" s="204" t="s">
        <v>150</v>
      </c>
      <c r="AO39" s="205" t="s">
        <v>150</v>
      </c>
      <c r="AP39" s="203" t="s">
        <v>152</v>
      </c>
      <c r="AQ39" s="204"/>
      <c r="AR39" s="204" t="s">
        <v>150</v>
      </c>
      <c r="AS39" s="204" t="s">
        <v>151</v>
      </c>
      <c r="AT39" s="204" t="s">
        <v>159</v>
      </c>
      <c r="AU39" s="204" t="s">
        <v>160</v>
      </c>
      <c r="AV39" s="205"/>
      <c r="AW39" s="203"/>
      <c r="AX39" s="204"/>
      <c r="AY39" s="204"/>
      <c r="AZ39" s="320"/>
      <c r="BA39" s="274"/>
      <c r="BB39" s="273"/>
      <c r="BC39" s="274"/>
      <c r="BD39" s="275"/>
      <c r="BE39" s="276"/>
      <c r="BF39" s="276"/>
      <c r="BG39" s="276"/>
      <c r="BH39" s="277"/>
    </row>
    <row r="40" spans="2:60" ht="20.25" customHeight="1" x14ac:dyDescent="0.4">
      <c r="B40" s="125">
        <f>B37+1</f>
        <v>7</v>
      </c>
      <c r="C40" s="293"/>
      <c r="D40" s="294"/>
      <c r="E40" s="295"/>
      <c r="F40" s="124" t="str">
        <f>C39</f>
        <v>介護従業者</v>
      </c>
      <c r="G40" s="126"/>
      <c r="H40" s="300"/>
      <c r="I40" s="305"/>
      <c r="J40" s="306"/>
      <c r="K40" s="306"/>
      <c r="L40" s="307"/>
      <c r="M40" s="314"/>
      <c r="N40" s="315"/>
      <c r="O40" s="316"/>
      <c r="P40" s="23" t="s">
        <v>72</v>
      </c>
      <c r="Q40" s="24"/>
      <c r="R40" s="24"/>
      <c r="S40" s="19"/>
      <c r="T40" s="53"/>
      <c r="U40" s="197" t="str">
        <f>IF(U39="","",VLOOKUP(U39,'【記載例】シフト記号表（勤務時間帯）'!$D$6:$X$47,21,FALSE))</f>
        <v/>
      </c>
      <c r="V40" s="198">
        <f>IF(V39="","",VLOOKUP(V39,'【記載例】シフト記号表（勤務時間帯）'!$D$6:$X$47,21,FALSE))</f>
        <v>7.9999999999999982</v>
      </c>
      <c r="W40" s="198">
        <f>IF(W39="","",VLOOKUP(W39,'【記載例】シフト記号表（勤務時間帯）'!$D$6:$X$47,21,FALSE))</f>
        <v>3</v>
      </c>
      <c r="X40" s="198">
        <f>IF(X39="","",VLOOKUP(X39,'【記載例】シフト記号表（勤務時間帯）'!$D$6:$X$47,21,FALSE))</f>
        <v>3</v>
      </c>
      <c r="Y40" s="198">
        <f>IF(Y39="","",VLOOKUP(Y39,'【記載例】シフト記号表（勤務時間帯）'!$D$6:$X$47,21,FALSE))</f>
        <v>7.9999999999999982</v>
      </c>
      <c r="Z40" s="198" t="str">
        <f>IF(Z39="","",VLOOKUP(Z39,'【記載例】シフト記号表（勤務時間帯）'!$D$6:$X$47,21,FALSE))</f>
        <v/>
      </c>
      <c r="AA40" s="199">
        <f>IF(AA39="","",VLOOKUP(AA39,'【記載例】シフト記号表（勤務時間帯）'!$D$6:$X$47,21,FALSE))</f>
        <v>7.9999999999999982</v>
      </c>
      <c r="AB40" s="197">
        <f>IF(AB39="","",VLOOKUP(AB39,'【記載例】シフト記号表（勤務時間帯）'!$D$6:$X$47,21,FALSE))</f>
        <v>8</v>
      </c>
      <c r="AC40" s="198">
        <f>IF(AC39="","",VLOOKUP(AC39,'【記載例】シフト記号表（勤務時間帯）'!$D$6:$X$47,21,FALSE))</f>
        <v>8</v>
      </c>
      <c r="AD40" s="198" t="str">
        <f>IF(AD39="","",VLOOKUP(AD39,'【記載例】シフト記号表（勤務時間帯）'!$D$6:$X$47,21,FALSE))</f>
        <v/>
      </c>
      <c r="AE40" s="198" t="str">
        <f>IF(AE39="","",VLOOKUP(AE39,'【記載例】シフト記号表（勤務時間帯）'!$D$6:$X$47,21,FALSE))</f>
        <v/>
      </c>
      <c r="AF40" s="198">
        <f>IF(AF39="","",VLOOKUP(AF39,'【記載例】シフト記号表（勤務時間帯）'!$D$6:$X$47,21,FALSE))</f>
        <v>3</v>
      </c>
      <c r="AG40" s="198">
        <f>IF(AG39="","",VLOOKUP(AG39,'【記載例】シフト記号表（勤務時間帯）'!$D$6:$X$47,21,FALSE))</f>
        <v>3</v>
      </c>
      <c r="AH40" s="199">
        <f>IF(AH39="","",VLOOKUP(AH39,'【記載例】シフト記号表（勤務時間帯）'!$D$6:$X$47,21,FALSE))</f>
        <v>8</v>
      </c>
      <c r="AI40" s="197">
        <f>IF(AI39="","",VLOOKUP(AI39,'【記載例】シフト記号表（勤務時間帯）'!$D$6:$X$47,21,FALSE))</f>
        <v>7.9999999999999982</v>
      </c>
      <c r="AJ40" s="198" t="str">
        <f>IF(AJ39="","",VLOOKUP(AJ39,'【記載例】シフト記号表（勤務時間帯）'!$D$6:$X$47,21,FALSE))</f>
        <v/>
      </c>
      <c r="AK40" s="198">
        <f>IF(AK39="","",VLOOKUP(AK39,'【記載例】シフト記号表（勤務時間帯）'!$D$6:$X$47,21,FALSE))</f>
        <v>3</v>
      </c>
      <c r="AL40" s="198">
        <f>IF(AL39="","",VLOOKUP(AL39,'【記載例】シフト記号表（勤務時間帯）'!$D$6:$X$47,21,FALSE))</f>
        <v>3</v>
      </c>
      <c r="AM40" s="198" t="str">
        <f>IF(AM39="","",VLOOKUP(AM39,'【記載例】シフト記号表（勤務時間帯）'!$D$6:$X$47,21,FALSE))</f>
        <v/>
      </c>
      <c r="AN40" s="198">
        <f>IF(AN39="","",VLOOKUP(AN39,'【記載例】シフト記号表（勤務時間帯）'!$D$6:$X$47,21,FALSE))</f>
        <v>7.9999999999999982</v>
      </c>
      <c r="AO40" s="199">
        <f>IF(AO39="","",VLOOKUP(AO39,'【記載例】シフト記号表（勤務時間帯）'!$D$6:$X$47,21,FALSE))</f>
        <v>7.9999999999999982</v>
      </c>
      <c r="AP40" s="197">
        <f>IF(AP39="","",VLOOKUP(AP39,'【記載例】シフト記号表（勤務時間帯）'!$D$6:$X$47,21,FALSE))</f>
        <v>8</v>
      </c>
      <c r="AQ40" s="198" t="str">
        <f>IF(AQ39="","",VLOOKUP(AQ39,'【記載例】シフト記号表（勤務時間帯）'!$D$6:$X$47,21,FALSE))</f>
        <v/>
      </c>
      <c r="AR40" s="198">
        <f>IF(AR39="","",VLOOKUP(AR39,'【記載例】シフト記号表（勤務時間帯）'!$D$6:$X$47,21,FALSE))</f>
        <v>7.9999999999999982</v>
      </c>
      <c r="AS40" s="198">
        <f>IF(AS39="","",VLOOKUP(AS39,'【記載例】シフト記号表（勤務時間帯）'!$D$6:$X$47,21,FALSE))</f>
        <v>8</v>
      </c>
      <c r="AT40" s="198">
        <f>IF(AT39="","",VLOOKUP(AT39,'【記載例】シフト記号表（勤務時間帯）'!$D$6:$X$47,21,FALSE))</f>
        <v>3</v>
      </c>
      <c r="AU40" s="198">
        <f>IF(AU39="","",VLOOKUP(AU39,'【記載例】シフト記号表（勤務時間帯）'!$D$6:$X$47,21,FALSE))</f>
        <v>3</v>
      </c>
      <c r="AV40" s="199" t="str">
        <f>IF(AV39="","",VLOOKUP(AV39,'【記載例】シフト記号表（勤務時間帯）'!$D$6:$X$47,21,FALSE))</f>
        <v/>
      </c>
      <c r="AW40" s="197" t="str">
        <f>IF(AW39="","",VLOOKUP(AW39,'【記載例】シフト記号表（勤務時間帯）'!$D$6:$X$47,21,FALSE))</f>
        <v/>
      </c>
      <c r="AX40" s="198" t="str">
        <f>IF(AX39="","",VLOOKUP(AX39,'【記載例】シフト記号表（勤務時間帯）'!$D$6:$X$47,21,FALSE))</f>
        <v/>
      </c>
      <c r="AY40" s="198" t="str">
        <f>IF(AY39="","",VLOOKUP(AY39,'【記載例】シフト記号表（勤務時間帯）'!$D$6:$X$47,21,FALSE))</f>
        <v/>
      </c>
      <c r="AZ40" s="281">
        <f>IF($BC$3="４週",SUM(U40:AV40),IF($BC$3="暦月",SUM(U40:AY40),""))</f>
        <v>119.99999999999999</v>
      </c>
      <c r="BA40" s="282"/>
      <c r="BB40" s="283">
        <f>IF($BC$3="４週",AZ40/4,IF($BC$3="暦月",(AZ40/($BC$8/7)),""))</f>
        <v>27.096774193548381</v>
      </c>
      <c r="BC40" s="282"/>
      <c r="BD40" s="278"/>
      <c r="BE40" s="279"/>
      <c r="BF40" s="279"/>
      <c r="BG40" s="279"/>
      <c r="BH40" s="280"/>
    </row>
    <row r="41" spans="2:60" ht="20.25" customHeight="1" x14ac:dyDescent="0.4">
      <c r="B41" s="127"/>
      <c r="C41" s="321"/>
      <c r="D41" s="322"/>
      <c r="E41" s="323"/>
      <c r="F41" s="170"/>
      <c r="G41" s="128" t="str">
        <f>C39</f>
        <v>介護従業者</v>
      </c>
      <c r="H41" s="324"/>
      <c r="I41" s="325"/>
      <c r="J41" s="326"/>
      <c r="K41" s="326"/>
      <c r="L41" s="327"/>
      <c r="M41" s="328"/>
      <c r="N41" s="329"/>
      <c r="O41" s="330"/>
      <c r="P41" s="25" t="s">
        <v>73</v>
      </c>
      <c r="Q41" s="28"/>
      <c r="R41" s="28"/>
      <c r="S41" s="16"/>
      <c r="T41" s="56"/>
      <c r="U41" s="200" t="str">
        <f>IF(U39="","",VLOOKUP(U39,'【記載例】シフト記号表（勤務時間帯）'!$D$6:$Z$47,23,FALSE))</f>
        <v/>
      </c>
      <c r="V41" s="201" t="str">
        <f>IF(V39="","",VLOOKUP(V39,'【記載例】シフト記号表（勤務時間帯）'!$D$6:$Z$47,23,FALSE))</f>
        <v>-</v>
      </c>
      <c r="W41" s="201">
        <f>IF(W39="","",VLOOKUP(W39,'【記載例】シフト記号表（勤務時間帯）'!$D$6:$Z$47,23,FALSE))</f>
        <v>3.9999999999999991</v>
      </c>
      <c r="X41" s="201">
        <f>IF(X39="","",VLOOKUP(X39,'【記載例】シフト記号表（勤務時間帯）'!$D$6:$Z$47,23,FALSE))</f>
        <v>6</v>
      </c>
      <c r="Y41" s="201" t="str">
        <f>IF(Y39="","",VLOOKUP(Y39,'【記載例】シフト記号表（勤務時間帯）'!$D$6:$Z$47,23,FALSE))</f>
        <v>-</v>
      </c>
      <c r="Z41" s="201" t="str">
        <f>IF(Z39="","",VLOOKUP(Z39,'【記載例】シフト記号表（勤務時間帯）'!$D$6:$Z$47,23,FALSE))</f>
        <v/>
      </c>
      <c r="AA41" s="202" t="str">
        <f>IF(AA39="","",VLOOKUP(AA39,'【記載例】シフト記号表（勤務時間帯）'!$D$6:$Z$47,23,FALSE))</f>
        <v>-</v>
      </c>
      <c r="AB41" s="200" t="str">
        <f>IF(AB39="","",VLOOKUP(AB39,'【記載例】シフト記号表（勤務時間帯）'!$D$6:$Z$47,23,FALSE))</f>
        <v>-</v>
      </c>
      <c r="AC41" s="201" t="str">
        <f>IF(AC39="","",VLOOKUP(AC39,'【記載例】シフト記号表（勤務時間帯）'!$D$6:$Z$47,23,FALSE))</f>
        <v>-</v>
      </c>
      <c r="AD41" s="201" t="str">
        <f>IF(AD39="","",VLOOKUP(AD39,'【記載例】シフト記号表（勤務時間帯）'!$D$6:$Z$47,23,FALSE))</f>
        <v/>
      </c>
      <c r="AE41" s="201" t="str">
        <f>IF(AE39="","",VLOOKUP(AE39,'【記載例】シフト記号表（勤務時間帯）'!$D$6:$Z$47,23,FALSE))</f>
        <v/>
      </c>
      <c r="AF41" s="201">
        <f>IF(AF39="","",VLOOKUP(AF39,'【記載例】シフト記号表（勤務時間帯）'!$D$6:$Z$47,23,FALSE))</f>
        <v>3.9999999999999991</v>
      </c>
      <c r="AG41" s="201">
        <f>IF(AG39="","",VLOOKUP(AG39,'【記載例】シフト記号表（勤務時間帯）'!$D$6:$Z$47,23,FALSE))</f>
        <v>6</v>
      </c>
      <c r="AH41" s="202" t="str">
        <f>IF(AH39="","",VLOOKUP(AH39,'【記載例】シフト記号表（勤務時間帯）'!$D$6:$Z$47,23,FALSE))</f>
        <v>-</v>
      </c>
      <c r="AI41" s="200" t="str">
        <f>IF(AI39="","",VLOOKUP(AI39,'【記載例】シフト記号表（勤務時間帯）'!$D$6:$Z$47,23,FALSE))</f>
        <v>-</v>
      </c>
      <c r="AJ41" s="201" t="str">
        <f>IF(AJ39="","",VLOOKUP(AJ39,'【記載例】シフト記号表（勤務時間帯）'!$D$6:$Z$47,23,FALSE))</f>
        <v/>
      </c>
      <c r="AK41" s="201">
        <f>IF(AK39="","",VLOOKUP(AK39,'【記載例】シフト記号表（勤務時間帯）'!$D$6:$Z$47,23,FALSE))</f>
        <v>3.9999999999999991</v>
      </c>
      <c r="AL41" s="201">
        <f>IF(AL39="","",VLOOKUP(AL39,'【記載例】シフト記号表（勤務時間帯）'!$D$6:$Z$47,23,FALSE))</f>
        <v>6</v>
      </c>
      <c r="AM41" s="201" t="str">
        <f>IF(AM39="","",VLOOKUP(AM39,'【記載例】シフト記号表（勤務時間帯）'!$D$6:$Z$47,23,FALSE))</f>
        <v/>
      </c>
      <c r="AN41" s="201" t="str">
        <f>IF(AN39="","",VLOOKUP(AN39,'【記載例】シフト記号表（勤務時間帯）'!$D$6:$Z$47,23,FALSE))</f>
        <v>-</v>
      </c>
      <c r="AO41" s="202" t="str">
        <f>IF(AO39="","",VLOOKUP(AO39,'【記載例】シフト記号表（勤務時間帯）'!$D$6:$Z$47,23,FALSE))</f>
        <v>-</v>
      </c>
      <c r="AP41" s="200" t="str">
        <f>IF(AP39="","",VLOOKUP(AP39,'【記載例】シフト記号表（勤務時間帯）'!$D$6:$Z$47,23,FALSE))</f>
        <v>-</v>
      </c>
      <c r="AQ41" s="201" t="str">
        <f>IF(AQ39="","",VLOOKUP(AQ39,'【記載例】シフト記号表（勤務時間帯）'!$D$6:$Z$47,23,FALSE))</f>
        <v/>
      </c>
      <c r="AR41" s="201" t="str">
        <f>IF(AR39="","",VLOOKUP(AR39,'【記載例】シフト記号表（勤務時間帯）'!$D$6:$Z$47,23,FALSE))</f>
        <v>-</v>
      </c>
      <c r="AS41" s="201" t="str">
        <f>IF(AS39="","",VLOOKUP(AS39,'【記載例】シフト記号表（勤務時間帯）'!$D$6:$Z$47,23,FALSE))</f>
        <v>-</v>
      </c>
      <c r="AT41" s="201">
        <f>IF(AT39="","",VLOOKUP(AT39,'【記載例】シフト記号表（勤務時間帯）'!$D$6:$Z$47,23,FALSE))</f>
        <v>3.9999999999999991</v>
      </c>
      <c r="AU41" s="201">
        <f>IF(AU39="","",VLOOKUP(AU39,'【記載例】シフト記号表（勤務時間帯）'!$D$6:$Z$47,23,FALSE))</f>
        <v>6</v>
      </c>
      <c r="AV41" s="202" t="str">
        <f>IF(AV39="","",VLOOKUP(AV39,'【記載例】シフト記号表（勤務時間帯）'!$D$6:$Z$47,23,FALSE))</f>
        <v/>
      </c>
      <c r="AW41" s="200" t="str">
        <f>IF(AW39="","",VLOOKUP(AW39,'【記載例】シフト記号表（勤務時間帯）'!$D$6:$Z$47,23,FALSE))</f>
        <v/>
      </c>
      <c r="AX41" s="201" t="str">
        <f>IF(AX39="","",VLOOKUP(AX39,'【記載例】シフト記号表（勤務時間帯）'!$D$6:$Z$47,23,FALSE))</f>
        <v/>
      </c>
      <c r="AY41" s="201" t="str">
        <f>IF(AY39="","",VLOOKUP(AY39,'【記載例】シフト記号表（勤務時間帯）'!$D$6:$Z$47,23,FALSE))</f>
        <v/>
      </c>
      <c r="AZ41" s="284">
        <f>IF($BC$3="４週",SUM(U41:AV41),IF($BC$3="暦月",SUM(U41:AY41),""))</f>
        <v>40</v>
      </c>
      <c r="BA41" s="285"/>
      <c r="BB41" s="286">
        <f>IF($BC$3="４週",AZ41/4,IF($BC$3="暦月",(AZ41/($BC$8/7)),""))</f>
        <v>9.0322580645161281</v>
      </c>
      <c r="BC41" s="285"/>
      <c r="BD41" s="287"/>
      <c r="BE41" s="288"/>
      <c r="BF41" s="288"/>
      <c r="BG41" s="288"/>
      <c r="BH41" s="289"/>
    </row>
    <row r="42" spans="2:60" ht="20.25" customHeight="1" x14ac:dyDescent="0.4">
      <c r="B42" s="129"/>
      <c r="C42" s="290" t="s">
        <v>85</v>
      </c>
      <c r="D42" s="291"/>
      <c r="E42" s="292"/>
      <c r="F42" s="124"/>
      <c r="G42" s="126"/>
      <c r="H42" s="299" t="s">
        <v>105</v>
      </c>
      <c r="I42" s="302" t="s">
        <v>80</v>
      </c>
      <c r="J42" s="303"/>
      <c r="K42" s="303"/>
      <c r="L42" s="304"/>
      <c r="M42" s="311" t="s">
        <v>127</v>
      </c>
      <c r="N42" s="312"/>
      <c r="O42" s="313"/>
      <c r="P42" s="21" t="s">
        <v>18</v>
      </c>
      <c r="Q42" s="27"/>
      <c r="R42" s="27"/>
      <c r="S42" s="15"/>
      <c r="T42" s="55"/>
      <c r="U42" s="203" t="s">
        <v>150</v>
      </c>
      <c r="V42" s="204"/>
      <c r="W42" s="204" t="s">
        <v>151</v>
      </c>
      <c r="X42" s="204" t="s">
        <v>159</v>
      </c>
      <c r="Y42" s="204" t="s">
        <v>160</v>
      </c>
      <c r="Z42" s="204" t="s">
        <v>203</v>
      </c>
      <c r="AA42" s="205"/>
      <c r="AB42" s="203" t="s">
        <v>150</v>
      </c>
      <c r="AC42" s="204"/>
      <c r="AD42" s="204" t="s">
        <v>152</v>
      </c>
      <c r="AE42" s="204" t="s">
        <v>159</v>
      </c>
      <c r="AF42" s="204" t="s">
        <v>160</v>
      </c>
      <c r="AG42" s="204"/>
      <c r="AH42" s="205" t="s">
        <v>150</v>
      </c>
      <c r="AI42" s="203" t="s">
        <v>159</v>
      </c>
      <c r="AJ42" s="204" t="s">
        <v>160</v>
      </c>
      <c r="AK42" s="204"/>
      <c r="AL42" s="204" t="s">
        <v>150</v>
      </c>
      <c r="AM42" s="204" t="s">
        <v>150</v>
      </c>
      <c r="AN42" s="204" t="s">
        <v>204</v>
      </c>
      <c r="AO42" s="205"/>
      <c r="AP42" s="203" t="s">
        <v>159</v>
      </c>
      <c r="AQ42" s="204" t="s">
        <v>160</v>
      </c>
      <c r="AR42" s="204"/>
      <c r="AS42" s="204" t="s">
        <v>150</v>
      </c>
      <c r="AT42" s="204"/>
      <c r="AU42" s="204" t="s">
        <v>159</v>
      </c>
      <c r="AV42" s="205" t="s">
        <v>160</v>
      </c>
      <c r="AW42" s="203"/>
      <c r="AX42" s="204"/>
      <c r="AY42" s="204"/>
      <c r="AZ42" s="320"/>
      <c r="BA42" s="274"/>
      <c r="BB42" s="273"/>
      <c r="BC42" s="274"/>
      <c r="BD42" s="275"/>
      <c r="BE42" s="276"/>
      <c r="BF42" s="276"/>
      <c r="BG42" s="276"/>
      <c r="BH42" s="277"/>
    </row>
    <row r="43" spans="2:60" ht="20.25" customHeight="1" x14ac:dyDescent="0.4">
      <c r="B43" s="125">
        <f>B40+1</f>
        <v>8</v>
      </c>
      <c r="C43" s="293"/>
      <c r="D43" s="294"/>
      <c r="E43" s="295"/>
      <c r="F43" s="124" t="str">
        <f>C42</f>
        <v>介護従業者</v>
      </c>
      <c r="G43" s="126"/>
      <c r="H43" s="300"/>
      <c r="I43" s="305"/>
      <c r="J43" s="306"/>
      <c r="K43" s="306"/>
      <c r="L43" s="307"/>
      <c r="M43" s="314"/>
      <c r="N43" s="315"/>
      <c r="O43" s="316"/>
      <c r="P43" s="23" t="s">
        <v>72</v>
      </c>
      <c r="Q43" s="24"/>
      <c r="R43" s="24"/>
      <c r="S43" s="19"/>
      <c r="T43" s="53"/>
      <c r="U43" s="197">
        <f>IF(U42="","",VLOOKUP(U42,'【記載例】シフト記号表（勤務時間帯）'!$D$6:$X$47,21,FALSE))</f>
        <v>7.9999999999999982</v>
      </c>
      <c r="V43" s="198" t="str">
        <f>IF(V42="","",VLOOKUP(V42,'【記載例】シフト記号表（勤務時間帯）'!$D$6:$X$47,21,FALSE))</f>
        <v/>
      </c>
      <c r="W43" s="198">
        <f>IF(W42="","",VLOOKUP(W42,'【記載例】シフト記号表（勤務時間帯）'!$D$6:$X$47,21,FALSE))</f>
        <v>8</v>
      </c>
      <c r="X43" s="198">
        <f>IF(X42="","",VLOOKUP(X42,'【記載例】シフト記号表（勤務時間帯）'!$D$6:$X$47,21,FALSE))</f>
        <v>3</v>
      </c>
      <c r="Y43" s="198">
        <f>IF(Y42="","",VLOOKUP(Y42,'【記載例】シフト記号表（勤務時間帯）'!$D$6:$X$47,21,FALSE))</f>
        <v>3</v>
      </c>
      <c r="Z43" s="198">
        <f>IF(Z42="","",VLOOKUP(Z42,'【記載例】シフト記号表（勤務時間帯）'!$D$6:$X$47,21,FALSE))</f>
        <v>7.9999999999999982</v>
      </c>
      <c r="AA43" s="199" t="str">
        <f>IF(AA42="","",VLOOKUP(AA42,'【記載例】シフト記号表（勤務時間帯）'!$D$6:$X$47,21,FALSE))</f>
        <v/>
      </c>
      <c r="AB43" s="197">
        <f>IF(AB42="","",VLOOKUP(AB42,'【記載例】シフト記号表（勤務時間帯）'!$D$6:$X$47,21,FALSE))</f>
        <v>7.9999999999999982</v>
      </c>
      <c r="AC43" s="198" t="str">
        <f>IF(AC42="","",VLOOKUP(AC42,'【記載例】シフト記号表（勤務時間帯）'!$D$6:$X$47,21,FALSE))</f>
        <v/>
      </c>
      <c r="AD43" s="198">
        <f>IF(AD42="","",VLOOKUP(AD42,'【記載例】シフト記号表（勤務時間帯）'!$D$6:$X$47,21,FALSE))</f>
        <v>8</v>
      </c>
      <c r="AE43" s="198">
        <f>IF(AE42="","",VLOOKUP(AE42,'【記載例】シフト記号表（勤務時間帯）'!$D$6:$X$47,21,FALSE))</f>
        <v>3</v>
      </c>
      <c r="AF43" s="198">
        <f>IF(AF42="","",VLOOKUP(AF42,'【記載例】シフト記号表（勤務時間帯）'!$D$6:$X$47,21,FALSE))</f>
        <v>3</v>
      </c>
      <c r="AG43" s="198" t="str">
        <f>IF(AG42="","",VLOOKUP(AG42,'【記載例】シフト記号表（勤務時間帯）'!$D$6:$X$47,21,FALSE))</f>
        <v/>
      </c>
      <c r="AH43" s="199">
        <f>IF(AH42="","",VLOOKUP(AH42,'【記載例】シフト記号表（勤務時間帯）'!$D$6:$X$47,21,FALSE))</f>
        <v>7.9999999999999982</v>
      </c>
      <c r="AI43" s="197">
        <f>IF(AI42="","",VLOOKUP(AI42,'【記載例】シフト記号表（勤務時間帯）'!$D$6:$X$47,21,FALSE))</f>
        <v>3</v>
      </c>
      <c r="AJ43" s="198">
        <f>IF(AJ42="","",VLOOKUP(AJ42,'【記載例】シフト記号表（勤務時間帯）'!$D$6:$X$47,21,FALSE))</f>
        <v>3</v>
      </c>
      <c r="AK43" s="198" t="str">
        <f>IF(AK42="","",VLOOKUP(AK42,'【記載例】シフト記号表（勤務時間帯）'!$D$6:$X$47,21,FALSE))</f>
        <v/>
      </c>
      <c r="AL43" s="198">
        <f>IF(AL42="","",VLOOKUP(AL42,'【記載例】シフト記号表（勤務時間帯）'!$D$6:$X$47,21,FALSE))</f>
        <v>7.9999999999999982</v>
      </c>
      <c r="AM43" s="198">
        <f>IF(AM42="","",VLOOKUP(AM42,'【記載例】シフト記号表（勤務時間帯）'!$D$6:$X$47,21,FALSE))</f>
        <v>7.9999999999999982</v>
      </c>
      <c r="AN43" s="198">
        <f>IF(AN42="","",VLOOKUP(AN42,'【記載例】シフト記号表（勤務時間帯）'!$D$6:$X$47,21,FALSE))</f>
        <v>8</v>
      </c>
      <c r="AO43" s="199" t="str">
        <f>IF(AO42="","",VLOOKUP(AO42,'【記載例】シフト記号表（勤務時間帯）'!$D$6:$X$47,21,FALSE))</f>
        <v/>
      </c>
      <c r="AP43" s="197">
        <f>IF(AP42="","",VLOOKUP(AP42,'【記載例】シフト記号表（勤務時間帯）'!$D$6:$X$47,21,FALSE))</f>
        <v>3</v>
      </c>
      <c r="AQ43" s="198">
        <f>IF(AQ42="","",VLOOKUP(AQ42,'【記載例】シフト記号表（勤務時間帯）'!$D$6:$X$47,21,FALSE))</f>
        <v>3</v>
      </c>
      <c r="AR43" s="198" t="str">
        <f>IF(AR42="","",VLOOKUP(AR42,'【記載例】シフト記号表（勤務時間帯）'!$D$6:$X$47,21,FALSE))</f>
        <v/>
      </c>
      <c r="AS43" s="198">
        <f>IF(AS42="","",VLOOKUP(AS42,'【記載例】シフト記号表（勤務時間帯）'!$D$6:$X$47,21,FALSE))</f>
        <v>7.9999999999999982</v>
      </c>
      <c r="AT43" s="198" t="str">
        <f>IF(AT42="","",VLOOKUP(AT42,'【記載例】シフト記号表（勤務時間帯）'!$D$6:$X$47,21,FALSE))</f>
        <v/>
      </c>
      <c r="AU43" s="198">
        <f>IF(AU42="","",VLOOKUP(AU42,'【記載例】シフト記号表（勤務時間帯）'!$D$6:$X$47,21,FALSE))</f>
        <v>3</v>
      </c>
      <c r="AV43" s="199">
        <f>IF(AV42="","",VLOOKUP(AV42,'【記載例】シフト記号表（勤務時間帯）'!$D$6:$X$47,21,FALSE))</f>
        <v>3</v>
      </c>
      <c r="AW43" s="197" t="str">
        <f>IF(AW42="","",VLOOKUP(AW42,'【記載例】シフト記号表（勤務時間帯）'!$D$6:$X$47,21,FALSE))</f>
        <v/>
      </c>
      <c r="AX43" s="198" t="str">
        <f>IF(AX42="","",VLOOKUP(AX42,'【記載例】シフト記号表（勤務時間帯）'!$D$6:$X$47,21,FALSE))</f>
        <v/>
      </c>
      <c r="AY43" s="198" t="str">
        <f>IF(AY42="","",VLOOKUP(AY42,'【記載例】シフト記号表（勤務時間帯）'!$D$6:$X$47,21,FALSE))</f>
        <v/>
      </c>
      <c r="AZ43" s="281">
        <f>IF($BC$3="４週",SUM(U43:AV43),IF($BC$3="暦月",SUM(U43:AY43),""))</f>
        <v>110</v>
      </c>
      <c r="BA43" s="282"/>
      <c r="BB43" s="283">
        <f>IF($BC$3="４週",AZ43/4,IF($BC$3="暦月",(AZ43/($BC$8/7)),""))</f>
        <v>24.838709677419352</v>
      </c>
      <c r="BC43" s="282"/>
      <c r="BD43" s="278"/>
      <c r="BE43" s="279"/>
      <c r="BF43" s="279"/>
      <c r="BG43" s="279"/>
      <c r="BH43" s="280"/>
    </row>
    <row r="44" spans="2:60" ht="20.25" customHeight="1" x14ac:dyDescent="0.4">
      <c r="B44" s="127"/>
      <c r="C44" s="321"/>
      <c r="D44" s="322"/>
      <c r="E44" s="323"/>
      <c r="F44" s="170"/>
      <c r="G44" s="128" t="str">
        <f>C42</f>
        <v>介護従業者</v>
      </c>
      <c r="H44" s="324"/>
      <c r="I44" s="325"/>
      <c r="J44" s="326"/>
      <c r="K44" s="326"/>
      <c r="L44" s="327"/>
      <c r="M44" s="328"/>
      <c r="N44" s="329"/>
      <c r="O44" s="330"/>
      <c r="P44" s="25" t="s">
        <v>73</v>
      </c>
      <c r="Q44" s="29"/>
      <c r="R44" s="29"/>
      <c r="S44" s="17"/>
      <c r="T44" s="54"/>
      <c r="U44" s="200" t="str">
        <f>IF(U42="","",VLOOKUP(U42,'【記載例】シフト記号表（勤務時間帯）'!$D$6:$Z$47,23,FALSE))</f>
        <v>-</v>
      </c>
      <c r="V44" s="201" t="str">
        <f>IF(V42="","",VLOOKUP(V42,'【記載例】シフト記号表（勤務時間帯）'!$D$6:$Z$47,23,FALSE))</f>
        <v/>
      </c>
      <c r="W44" s="201" t="str">
        <f>IF(W42="","",VLOOKUP(W42,'【記載例】シフト記号表（勤務時間帯）'!$D$6:$Z$47,23,FALSE))</f>
        <v>-</v>
      </c>
      <c r="X44" s="201">
        <f>IF(X42="","",VLOOKUP(X42,'【記載例】シフト記号表（勤務時間帯）'!$D$6:$Z$47,23,FALSE))</f>
        <v>3.9999999999999991</v>
      </c>
      <c r="Y44" s="201">
        <f>IF(Y42="","",VLOOKUP(Y42,'【記載例】シフト記号表（勤務時間帯）'!$D$6:$Z$47,23,FALSE))</f>
        <v>6</v>
      </c>
      <c r="Z44" s="201" t="str">
        <f>IF(Z42="","",VLOOKUP(Z42,'【記載例】シフト記号表（勤務時間帯）'!$D$6:$Z$47,23,FALSE))</f>
        <v>-</v>
      </c>
      <c r="AA44" s="202" t="str">
        <f>IF(AA42="","",VLOOKUP(AA42,'【記載例】シフト記号表（勤務時間帯）'!$D$6:$Z$47,23,FALSE))</f>
        <v/>
      </c>
      <c r="AB44" s="200" t="str">
        <f>IF(AB42="","",VLOOKUP(AB42,'【記載例】シフト記号表（勤務時間帯）'!$D$6:$Z$47,23,FALSE))</f>
        <v>-</v>
      </c>
      <c r="AC44" s="201" t="str">
        <f>IF(AC42="","",VLOOKUP(AC42,'【記載例】シフト記号表（勤務時間帯）'!$D$6:$Z$47,23,FALSE))</f>
        <v/>
      </c>
      <c r="AD44" s="201" t="str">
        <f>IF(AD42="","",VLOOKUP(AD42,'【記載例】シフト記号表（勤務時間帯）'!$D$6:$Z$47,23,FALSE))</f>
        <v>-</v>
      </c>
      <c r="AE44" s="201">
        <f>IF(AE42="","",VLOOKUP(AE42,'【記載例】シフト記号表（勤務時間帯）'!$D$6:$Z$47,23,FALSE))</f>
        <v>3.9999999999999991</v>
      </c>
      <c r="AF44" s="201">
        <f>IF(AF42="","",VLOOKUP(AF42,'【記載例】シフト記号表（勤務時間帯）'!$D$6:$Z$47,23,FALSE))</f>
        <v>6</v>
      </c>
      <c r="AG44" s="201" t="str">
        <f>IF(AG42="","",VLOOKUP(AG42,'【記載例】シフト記号表（勤務時間帯）'!$D$6:$Z$47,23,FALSE))</f>
        <v/>
      </c>
      <c r="AH44" s="202" t="str">
        <f>IF(AH42="","",VLOOKUP(AH42,'【記載例】シフト記号表（勤務時間帯）'!$D$6:$Z$47,23,FALSE))</f>
        <v>-</v>
      </c>
      <c r="AI44" s="200">
        <f>IF(AI42="","",VLOOKUP(AI42,'【記載例】シフト記号表（勤務時間帯）'!$D$6:$Z$47,23,FALSE))</f>
        <v>3.9999999999999991</v>
      </c>
      <c r="AJ44" s="201">
        <f>IF(AJ42="","",VLOOKUP(AJ42,'【記載例】シフト記号表（勤務時間帯）'!$D$6:$Z$47,23,FALSE))</f>
        <v>6</v>
      </c>
      <c r="AK44" s="201" t="str">
        <f>IF(AK42="","",VLOOKUP(AK42,'【記載例】シフト記号表（勤務時間帯）'!$D$6:$Z$47,23,FALSE))</f>
        <v/>
      </c>
      <c r="AL44" s="201" t="str">
        <f>IF(AL42="","",VLOOKUP(AL42,'【記載例】シフト記号表（勤務時間帯）'!$D$6:$Z$47,23,FALSE))</f>
        <v>-</v>
      </c>
      <c r="AM44" s="201" t="str">
        <f>IF(AM42="","",VLOOKUP(AM42,'【記載例】シフト記号表（勤務時間帯）'!$D$6:$Z$47,23,FALSE))</f>
        <v>-</v>
      </c>
      <c r="AN44" s="201" t="str">
        <f>IF(AN42="","",VLOOKUP(AN42,'【記載例】シフト記号表（勤務時間帯）'!$D$6:$Z$47,23,FALSE))</f>
        <v>-</v>
      </c>
      <c r="AO44" s="202" t="str">
        <f>IF(AO42="","",VLOOKUP(AO42,'【記載例】シフト記号表（勤務時間帯）'!$D$6:$Z$47,23,FALSE))</f>
        <v/>
      </c>
      <c r="AP44" s="200">
        <f>IF(AP42="","",VLOOKUP(AP42,'【記載例】シフト記号表（勤務時間帯）'!$D$6:$Z$47,23,FALSE))</f>
        <v>3.9999999999999991</v>
      </c>
      <c r="AQ44" s="201">
        <f>IF(AQ42="","",VLOOKUP(AQ42,'【記載例】シフト記号表（勤務時間帯）'!$D$6:$Z$47,23,FALSE))</f>
        <v>6</v>
      </c>
      <c r="AR44" s="201" t="str">
        <f>IF(AR42="","",VLOOKUP(AR42,'【記載例】シフト記号表（勤務時間帯）'!$D$6:$Z$47,23,FALSE))</f>
        <v/>
      </c>
      <c r="AS44" s="201" t="str">
        <f>IF(AS42="","",VLOOKUP(AS42,'【記載例】シフト記号表（勤務時間帯）'!$D$6:$Z$47,23,FALSE))</f>
        <v>-</v>
      </c>
      <c r="AT44" s="201" t="str">
        <f>IF(AT42="","",VLOOKUP(AT42,'【記載例】シフト記号表（勤務時間帯）'!$D$6:$Z$47,23,FALSE))</f>
        <v/>
      </c>
      <c r="AU44" s="201">
        <f>IF(AU42="","",VLOOKUP(AU42,'【記載例】シフト記号表（勤務時間帯）'!$D$6:$Z$47,23,FALSE))</f>
        <v>3.9999999999999991</v>
      </c>
      <c r="AV44" s="202">
        <f>IF(AV42="","",VLOOKUP(AV42,'【記載例】シフト記号表（勤務時間帯）'!$D$6:$Z$47,23,FALSE))</f>
        <v>6</v>
      </c>
      <c r="AW44" s="200" t="str">
        <f>IF(AW42="","",VLOOKUP(AW42,'【記載例】シフト記号表（勤務時間帯）'!$D$6:$Z$47,23,FALSE))</f>
        <v/>
      </c>
      <c r="AX44" s="201" t="str">
        <f>IF(AX42="","",VLOOKUP(AX42,'【記載例】シフト記号表（勤務時間帯）'!$D$6:$Z$47,23,FALSE))</f>
        <v/>
      </c>
      <c r="AY44" s="201" t="str">
        <f>IF(AY42="","",VLOOKUP(AY42,'【記載例】シフト記号表（勤務時間帯）'!$D$6:$Z$47,23,FALSE))</f>
        <v/>
      </c>
      <c r="AZ44" s="284">
        <f>IF($BC$3="４週",SUM(U44:AV44),IF($BC$3="暦月",SUM(U44:AY44),""))</f>
        <v>50</v>
      </c>
      <c r="BA44" s="285"/>
      <c r="BB44" s="286">
        <f>IF($BC$3="４週",AZ44/4,IF($BC$3="暦月",(AZ44/($BC$8/7)),""))</f>
        <v>11.29032258064516</v>
      </c>
      <c r="BC44" s="285"/>
      <c r="BD44" s="287"/>
      <c r="BE44" s="288"/>
      <c r="BF44" s="288"/>
      <c r="BG44" s="288"/>
      <c r="BH44" s="289"/>
    </row>
    <row r="45" spans="2:60" ht="20.25" customHeight="1" x14ac:dyDescent="0.4">
      <c r="B45" s="129"/>
      <c r="C45" s="290" t="s">
        <v>85</v>
      </c>
      <c r="D45" s="291"/>
      <c r="E45" s="292"/>
      <c r="F45" s="124"/>
      <c r="G45" s="126"/>
      <c r="H45" s="299" t="s">
        <v>105</v>
      </c>
      <c r="I45" s="302" t="s">
        <v>79</v>
      </c>
      <c r="J45" s="303"/>
      <c r="K45" s="303"/>
      <c r="L45" s="304"/>
      <c r="M45" s="311" t="s">
        <v>128</v>
      </c>
      <c r="N45" s="312"/>
      <c r="O45" s="313"/>
      <c r="P45" s="21" t="s">
        <v>18</v>
      </c>
      <c r="Q45" s="27"/>
      <c r="R45" s="27"/>
      <c r="S45" s="15"/>
      <c r="T45" s="55"/>
      <c r="U45" s="203" t="s">
        <v>160</v>
      </c>
      <c r="V45" s="204" t="s">
        <v>206</v>
      </c>
      <c r="W45" s="204" t="s">
        <v>152</v>
      </c>
      <c r="X45" s="204"/>
      <c r="Y45" s="204"/>
      <c r="Z45" s="204" t="s">
        <v>204</v>
      </c>
      <c r="AA45" s="205" t="s">
        <v>159</v>
      </c>
      <c r="AB45" s="203" t="s">
        <v>160</v>
      </c>
      <c r="AC45" s="204"/>
      <c r="AD45" s="204"/>
      <c r="AE45" s="204" t="s">
        <v>150</v>
      </c>
      <c r="AF45" s="204" t="s">
        <v>152</v>
      </c>
      <c r="AG45" s="204" t="s">
        <v>152</v>
      </c>
      <c r="AH45" s="205" t="s">
        <v>159</v>
      </c>
      <c r="AI45" s="203" t="s">
        <v>160</v>
      </c>
      <c r="AJ45" s="204" t="s">
        <v>152</v>
      </c>
      <c r="AK45" s="204"/>
      <c r="AL45" s="204" t="s">
        <v>151</v>
      </c>
      <c r="AM45" s="204" t="s">
        <v>159</v>
      </c>
      <c r="AN45" s="204" t="s">
        <v>160</v>
      </c>
      <c r="AO45" s="205"/>
      <c r="AP45" s="203"/>
      <c r="AQ45" s="204" t="s">
        <v>159</v>
      </c>
      <c r="AR45" s="204" t="s">
        <v>160</v>
      </c>
      <c r="AS45" s="204"/>
      <c r="AT45" s="204" t="s">
        <v>150</v>
      </c>
      <c r="AU45" s="204" t="s">
        <v>151</v>
      </c>
      <c r="AV45" s="205" t="s">
        <v>159</v>
      </c>
      <c r="AW45" s="203"/>
      <c r="AX45" s="204"/>
      <c r="AY45" s="204"/>
      <c r="AZ45" s="320"/>
      <c r="BA45" s="274"/>
      <c r="BB45" s="273"/>
      <c r="BC45" s="274"/>
      <c r="BD45" s="275"/>
      <c r="BE45" s="276"/>
      <c r="BF45" s="276"/>
      <c r="BG45" s="276"/>
      <c r="BH45" s="277"/>
    </row>
    <row r="46" spans="2:60" ht="20.25" customHeight="1" x14ac:dyDescent="0.4">
      <c r="B46" s="125">
        <f>B43+1</f>
        <v>9</v>
      </c>
      <c r="C46" s="293"/>
      <c r="D46" s="294"/>
      <c r="E46" s="295"/>
      <c r="F46" s="124" t="str">
        <f>C45</f>
        <v>介護従業者</v>
      </c>
      <c r="G46" s="126"/>
      <c r="H46" s="300"/>
      <c r="I46" s="305"/>
      <c r="J46" s="306"/>
      <c r="K46" s="306"/>
      <c r="L46" s="307"/>
      <c r="M46" s="314"/>
      <c r="N46" s="315"/>
      <c r="O46" s="316"/>
      <c r="P46" s="23" t="s">
        <v>72</v>
      </c>
      <c r="Q46" s="24"/>
      <c r="R46" s="24"/>
      <c r="S46" s="19"/>
      <c r="T46" s="53"/>
      <c r="U46" s="197">
        <f>IF(U45="","",VLOOKUP(U45,'【記載例】シフト記号表（勤務時間帯）'!$D$6:$X$47,21,FALSE))</f>
        <v>3</v>
      </c>
      <c r="V46" s="198">
        <f>IF(V45="","",VLOOKUP(V45,'【記載例】シフト記号表（勤務時間帯）'!$D$6:$X$47,21,FALSE))</f>
        <v>8</v>
      </c>
      <c r="W46" s="198">
        <f>IF(W45="","",VLOOKUP(W45,'【記載例】シフト記号表（勤務時間帯）'!$D$6:$X$47,21,FALSE))</f>
        <v>8</v>
      </c>
      <c r="X46" s="198" t="str">
        <f>IF(X45="","",VLOOKUP(X45,'【記載例】シフト記号表（勤務時間帯）'!$D$6:$X$47,21,FALSE))</f>
        <v/>
      </c>
      <c r="Y46" s="198" t="str">
        <f>IF(Y45="","",VLOOKUP(Y45,'【記載例】シフト記号表（勤務時間帯）'!$D$6:$X$47,21,FALSE))</f>
        <v/>
      </c>
      <c r="Z46" s="198">
        <f>IF(Z45="","",VLOOKUP(Z45,'【記載例】シフト記号表（勤務時間帯）'!$D$6:$X$47,21,FALSE))</f>
        <v>8</v>
      </c>
      <c r="AA46" s="199">
        <f>IF(AA45="","",VLOOKUP(AA45,'【記載例】シフト記号表（勤務時間帯）'!$D$6:$X$47,21,FALSE))</f>
        <v>3</v>
      </c>
      <c r="AB46" s="197">
        <f>IF(AB45="","",VLOOKUP(AB45,'【記載例】シフト記号表（勤務時間帯）'!$D$6:$X$47,21,FALSE))</f>
        <v>3</v>
      </c>
      <c r="AC46" s="198" t="str">
        <f>IF(AC45="","",VLOOKUP(AC45,'【記載例】シフト記号表（勤務時間帯）'!$D$6:$X$47,21,FALSE))</f>
        <v/>
      </c>
      <c r="AD46" s="198" t="str">
        <f>IF(AD45="","",VLOOKUP(AD45,'【記載例】シフト記号表（勤務時間帯）'!$D$6:$X$47,21,FALSE))</f>
        <v/>
      </c>
      <c r="AE46" s="198">
        <f>IF(AE45="","",VLOOKUP(AE45,'【記載例】シフト記号表（勤務時間帯）'!$D$6:$X$47,21,FALSE))</f>
        <v>7.9999999999999982</v>
      </c>
      <c r="AF46" s="198">
        <f>IF(AF45="","",VLOOKUP(AF45,'【記載例】シフト記号表（勤務時間帯）'!$D$6:$X$47,21,FALSE))</f>
        <v>8</v>
      </c>
      <c r="AG46" s="198">
        <f>IF(AG45="","",VLOOKUP(AG45,'【記載例】シフト記号表（勤務時間帯）'!$D$6:$X$47,21,FALSE))</f>
        <v>8</v>
      </c>
      <c r="AH46" s="199">
        <f>IF(AH45="","",VLOOKUP(AH45,'【記載例】シフト記号表（勤務時間帯）'!$D$6:$X$47,21,FALSE))</f>
        <v>3</v>
      </c>
      <c r="AI46" s="197">
        <f>IF(AI45="","",VLOOKUP(AI45,'【記載例】シフト記号表（勤務時間帯）'!$D$6:$X$47,21,FALSE))</f>
        <v>3</v>
      </c>
      <c r="AJ46" s="198">
        <f>IF(AJ45="","",VLOOKUP(AJ45,'【記載例】シフト記号表（勤務時間帯）'!$D$6:$X$47,21,FALSE))</f>
        <v>8</v>
      </c>
      <c r="AK46" s="198" t="str">
        <f>IF(AK45="","",VLOOKUP(AK45,'【記載例】シフト記号表（勤務時間帯）'!$D$6:$X$47,21,FALSE))</f>
        <v/>
      </c>
      <c r="AL46" s="198">
        <f>IF(AL45="","",VLOOKUP(AL45,'【記載例】シフト記号表（勤務時間帯）'!$D$6:$X$47,21,FALSE))</f>
        <v>8</v>
      </c>
      <c r="AM46" s="198">
        <f>IF(AM45="","",VLOOKUP(AM45,'【記載例】シフト記号表（勤務時間帯）'!$D$6:$X$47,21,FALSE))</f>
        <v>3</v>
      </c>
      <c r="AN46" s="198">
        <f>IF(AN45="","",VLOOKUP(AN45,'【記載例】シフト記号表（勤務時間帯）'!$D$6:$X$47,21,FALSE))</f>
        <v>3</v>
      </c>
      <c r="AO46" s="199" t="str">
        <f>IF(AO45="","",VLOOKUP(AO45,'【記載例】シフト記号表（勤務時間帯）'!$D$6:$X$47,21,FALSE))</f>
        <v/>
      </c>
      <c r="AP46" s="197" t="str">
        <f>IF(AP45="","",VLOOKUP(AP45,'【記載例】シフト記号表（勤務時間帯）'!$D$6:$X$47,21,FALSE))</f>
        <v/>
      </c>
      <c r="AQ46" s="198">
        <f>IF(AQ45="","",VLOOKUP(AQ45,'【記載例】シフト記号表（勤務時間帯）'!$D$6:$X$47,21,FALSE))</f>
        <v>3</v>
      </c>
      <c r="AR46" s="198">
        <f>IF(AR45="","",VLOOKUP(AR45,'【記載例】シフト記号表（勤務時間帯）'!$D$6:$X$47,21,FALSE))</f>
        <v>3</v>
      </c>
      <c r="AS46" s="198" t="str">
        <f>IF(AS45="","",VLOOKUP(AS45,'【記載例】シフト記号表（勤務時間帯）'!$D$6:$X$47,21,FALSE))</f>
        <v/>
      </c>
      <c r="AT46" s="198">
        <f>IF(AT45="","",VLOOKUP(AT45,'【記載例】シフト記号表（勤務時間帯）'!$D$6:$X$47,21,FALSE))</f>
        <v>7.9999999999999982</v>
      </c>
      <c r="AU46" s="198">
        <f>IF(AU45="","",VLOOKUP(AU45,'【記載例】シフト記号表（勤務時間帯）'!$D$6:$X$47,21,FALSE))</f>
        <v>8</v>
      </c>
      <c r="AV46" s="199">
        <f>IF(AV45="","",VLOOKUP(AV45,'【記載例】シフト記号表（勤務時間帯）'!$D$6:$X$47,21,FALSE))</f>
        <v>3</v>
      </c>
      <c r="AW46" s="197" t="str">
        <f>IF(AW45="","",VLOOKUP(AW45,'【記載例】シフト記号表（勤務時間帯）'!$D$6:$X$47,21,FALSE))</f>
        <v/>
      </c>
      <c r="AX46" s="198" t="str">
        <f>IF(AX45="","",VLOOKUP(AX45,'【記載例】シフト記号表（勤務時間帯）'!$D$6:$X$47,21,FALSE))</f>
        <v/>
      </c>
      <c r="AY46" s="198" t="str">
        <f>IF(AY45="","",VLOOKUP(AY45,'【記載例】シフト記号表（勤務時間帯）'!$D$6:$X$47,21,FALSE))</f>
        <v/>
      </c>
      <c r="AZ46" s="281">
        <f>IF($BC$3="４週",SUM(U46:AV46),IF($BC$3="暦月",SUM(U46:AY46),""))</f>
        <v>110</v>
      </c>
      <c r="BA46" s="282"/>
      <c r="BB46" s="283">
        <f>IF($BC$3="４週",AZ46/4,IF($BC$3="暦月",(AZ46/($BC$8/7)),""))</f>
        <v>24.838709677419352</v>
      </c>
      <c r="BC46" s="282"/>
      <c r="BD46" s="278"/>
      <c r="BE46" s="279"/>
      <c r="BF46" s="279"/>
      <c r="BG46" s="279"/>
      <c r="BH46" s="280"/>
    </row>
    <row r="47" spans="2:60" ht="20.25" customHeight="1" x14ac:dyDescent="0.4">
      <c r="B47" s="127"/>
      <c r="C47" s="321"/>
      <c r="D47" s="322"/>
      <c r="E47" s="323"/>
      <c r="F47" s="170"/>
      <c r="G47" s="128" t="str">
        <f>C45</f>
        <v>介護従業者</v>
      </c>
      <c r="H47" s="324"/>
      <c r="I47" s="325"/>
      <c r="J47" s="326"/>
      <c r="K47" s="326"/>
      <c r="L47" s="327"/>
      <c r="M47" s="328"/>
      <c r="N47" s="329"/>
      <c r="O47" s="330"/>
      <c r="P47" s="25" t="s">
        <v>73</v>
      </c>
      <c r="Q47" s="26"/>
      <c r="R47" s="26"/>
      <c r="S47" s="18"/>
      <c r="T47" s="57"/>
      <c r="U47" s="200">
        <f>IF(U45="","",VLOOKUP(U45,'【記載例】シフト記号表（勤務時間帯）'!$D$6:$Z$47,23,FALSE))</f>
        <v>6</v>
      </c>
      <c r="V47" s="201" t="str">
        <f>IF(V45="","",VLOOKUP(V45,'【記載例】シフト記号表（勤務時間帯）'!$D$6:$Z$47,23,FALSE))</f>
        <v>-</v>
      </c>
      <c r="W47" s="201" t="str">
        <f>IF(W45="","",VLOOKUP(W45,'【記載例】シフト記号表（勤務時間帯）'!$D$6:$Z$47,23,FALSE))</f>
        <v>-</v>
      </c>
      <c r="X47" s="201" t="str">
        <f>IF(X45="","",VLOOKUP(X45,'【記載例】シフト記号表（勤務時間帯）'!$D$6:$Z$47,23,FALSE))</f>
        <v/>
      </c>
      <c r="Y47" s="201" t="str">
        <f>IF(Y45="","",VLOOKUP(Y45,'【記載例】シフト記号表（勤務時間帯）'!$D$6:$Z$47,23,FALSE))</f>
        <v/>
      </c>
      <c r="Z47" s="201" t="str">
        <f>IF(Z45="","",VLOOKUP(Z45,'【記載例】シフト記号表（勤務時間帯）'!$D$6:$Z$47,23,FALSE))</f>
        <v>-</v>
      </c>
      <c r="AA47" s="202">
        <f>IF(AA45="","",VLOOKUP(AA45,'【記載例】シフト記号表（勤務時間帯）'!$D$6:$Z$47,23,FALSE))</f>
        <v>3.9999999999999991</v>
      </c>
      <c r="AB47" s="200">
        <f>IF(AB45="","",VLOOKUP(AB45,'【記載例】シフト記号表（勤務時間帯）'!$D$6:$Z$47,23,FALSE))</f>
        <v>6</v>
      </c>
      <c r="AC47" s="201" t="str">
        <f>IF(AC45="","",VLOOKUP(AC45,'【記載例】シフト記号表（勤務時間帯）'!$D$6:$Z$47,23,FALSE))</f>
        <v/>
      </c>
      <c r="AD47" s="201" t="str">
        <f>IF(AD45="","",VLOOKUP(AD45,'【記載例】シフト記号表（勤務時間帯）'!$D$6:$Z$47,23,FALSE))</f>
        <v/>
      </c>
      <c r="AE47" s="201" t="str">
        <f>IF(AE45="","",VLOOKUP(AE45,'【記載例】シフト記号表（勤務時間帯）'!$D$6:$Z$47,23,FALSE))</f>
        <v>-</v>
      </c>
      <c r="AF47" s="201" t="str">
        <f>IF(AF45="","",VLOOKUP(AF45,'【記載例】シフト記号表（勤務時間帯）'!$D$6:$Z$47,23,FALSE))</f>
        <v>-</v>
      </c>
      <c r="AG47" s="201" t="str">
        <f>IF(AG45="","",VLOOKUP(AG45,'【記載例】シフト記号表（勤務時間帯）'!$D$6:$Z$47,23,FALSE))</f>
        <v>-</v>
      </c>
      <c r="AH47" s="202">
        <f>IF(AH45="","",VLOOKUP(AH45,'【記載例】シフト記号表（勤務時間帯）'!$D$6:$Z$47,23,FALSE))</f>
        <v>3.9999999999999991</v>
      </c>
      <c r="AI47" s="200">
        <f>IF(AI45="","",VLOOKUP(AI45,'【記載例】シフト記号表（勤務時間帯）'!$D$6:$Z$47,23,FALSE))</f>
        <v>6</v>
      </c>
      <c r="AJ47" s="201" t="str">
        <f>IF(AJ45="","",VLOOKUP(AJ45,'【記載例】シフト記号表（勤務時間帯）'!$D$6:$Z$47,23,FALSE))</f>
        <v>-</v>
      </c>
      <c r="AK47" s="201" t="str">
        <f>IF(AK45="","",VLOOKUP(AK45,'【記載例】シフト記号表（勤務時間帯）'!$D$6:$Z$47,23,FALSE))</f>
        <v/>
      </c>
      <c r="AL47" s="201" t="str">
        <f>IF(AL45="","",VLOOKUP(AL45,'【記載例】シフト記号表（勤務時間帯）'!$D$6:$Z$47,23,FALSE))</f>
        <v>-</v>
      </c>
      <c r="AM47" s="201">
        <f>IF(AM45="","",VLOOKUP(AM45,'【記載例】シフト記号表（勤務時間帯）'!$D$6:$Z$47,23,FALSE))</f>
        <v>3.9999999999999991</v>
      </c>
      <c r="AN47" s="201">
        <f>IF(AN45="","",VLOOKUP(AN45,'【記載例】シフト記号表（勤務時間帯）'!$D$6:$Z$47,23,FALSE))</f>
        <v>6</v>
      </c>
      <c r="AO47" s="202" t="str">
        <f>IF(AO45="","",VLOOKUP(AO45,'【記載例】シフト記号表（勤務時間帯）'!$D$6:$Z$47,23,FALSE))</f>
        <v/>
      </c>
      <c r="AP47" s="200" t="str">
        <f>IF(AP45="","",VLOOKUP(AP45,'【記載例】シフト記号表（勤務時間帯）'!$D$6:$Z$47,23,FALSE))</f>
        <v/>
      </c>
      <c r="AQ47" s="201">
        <f>IF(AQ45="","",VLOOKUP(AQ45,'【記載例】シフト記号表（勤務時間帯）'!$D$6:$Z$47,23,FALSE))</f>
        <v>3.9999999999999991</v>
      </c>
      <c r="AR47" s="201">
        <f>IF(AR45="","",VLOOKUP(AR45,'【記載例】シフト記号表（勤務時間帯）'!$D$6:$Z$47,23,FALSE))</f>
        <v>6</v>
      </c>
      <c r="AS47" s="201" t="str">
        <f>IF(AS45="","",VLOOKUP(AS45,'【記載例】シフト記号表（勤務時間帯）'!$D$6:$Z$47,23,FALSE))</f>
        <v/>
      </c>
      <c r="AT47" s="201" t="str">
        <f>IF(AT45="","",VLOOKUP(AT45,'【記載例】シフト記号表（勤務時間帯）'!$D$6:$Z$47,23,FALSE))</f>
        <v>-</v>
      </c>
      <c r="AU47" s="201" t="str">
        <f>IF(AU45="","",VLOOKUP(AU45,'【記載例】シフト記号表（勤務時間帯）'!$D$6:$Z$47,23,FALSE))</f>
        <v>-</v>
      </c>
      <c r="AV47" s="202">
        <f>IF(AV45="","",VLOOKUP(AV45,'【記載例】シフト記号表（勤務時間帯）'!$D$6:$Z$47,23,FALSE))</f>
        <v>3.9999999999999991</v>
      </c>
      <c r="AW47" s="200" t="str">
        <f>IF(AW45="","",VLOOKUP(AW45,'【記載例】シフト記号表（勤務時間帯）'!$D$6:$Z$47,23,FALSE))</f>
        <v/>
      </c>
      <c r="AX47" s="201" t="str">
        <f>IF(AX45="","",VLOOKUP(AX45,'【記載例】シフト記号表（勤務時間帯）'!$D$6:$Z$47,23,FALSE))</f>
        <v/>
      </c>
      <c r="AY47" s="201" t="str">
        <f>IF(AY45="","",VLOOKUP(AY45,'【記載例】シフト記号表（勤務時間帯）'!$D$6:$Z$47,23,FALSE))</f>
        <v/>
      </c>
      <c r="AZ47" s="284">
        <f>IF($BC$3="４週",SUM(U47:AV47),IF($BC$3="暦月",SUM(U47:AY47),""))</f>
        <v>50</v>
      </c>
      <c r="BA47" s="285"/>
      <c r="BB47" s="286">
        <f>IF($BC$3="４週",AZ47/4,IF($BC$3="暦月",(AZ47/($BC$8/7)),""))</f>
        <v>11.29032258064516</v>
      </c>
      <c r="BC47" s="285"/>
      <c r="BD47" s="287"/>
      <c r="BE47" s="288"/>
      <c r="BF47" s="288"/>
      <c r="BG47" s="288"/>
      <c r="BH47" s="289"/>
    </row>
    <row r="48" spans="2:60" ht="20.25" customHeight="1" x14ac:dyDescent="0.4">
      <c r="B48" s="129"/>
      <c r="C48" s="290" t="s">
        <v>85</v>
      </c>
      <c r="D48" s="291"/>
      <c r="E48" s="292"/>
      <c r="F48" s="124"/>
      <c r="G48" s="126"/>
      <c r="H48" s="299" t="s">
        <v>120</v>
      </c>
      <c r="I48" s="302" t="s">
        <v>19</v>
      </c>
      <c r="J48" s="303"/>
      <c r="K48" s="303"/>
      <c r="L48" s="304"/>
      <c r="M48" s="311" t="s">
        <v>129</v>
      </c>
      <c r="N48" s="312"/>
      <c r="O48" s="313"/>
      <c r="P48" s="21" t="s">
        <v>18</v>
      </c>
      <c r="Q48" s="28"/>
      <c r="R48" s="28"/>
      <c r="S48" s="16"/>
      <c r="T48" s="58"/>
      <c r="U48" s="203"/>
      <c r="V48" s="204"/>
      <c r="W48" s="204"/>
      <c r="X48" s="204" t="s">
        <v>203</v>
      </c>
      <c r="Y48" s="204" t="s">
        <v>207</v>
      </c>
      <c r="Z48" s="204"/>
      <c r="AA48" s="205"/>
      <c r="AB48" s="203"/>
      <c r="AC48" s="204"/>
      <c r="AD48" s="204"/>
      <c r="AE48" s="204" t="s">
        <v>150</v>
      </c>
      <c r="AF48" s="204" t="s">
        <v>207</v>
      </c>
      <c r="AG48" s="204"/>
      <c r="AH48" s="205"/>
      <c r="AI48" s="203"/>
      <c r="AJ48" s="204"/>
      <c r="AK48" s="204"/>
      <c r="AL48" s="204" t="s">
        <v>150</v>
      </c>
      <c r="AM48" s="204" t="s">
        <v>207</v>
      </c>
      <c r="AN48" s="204"/>
      <c r="AO48" s="205"/>
      <c r="AP48" s="203"/>
      <c r="AQ48" s="204"/>
      <c r="AR48" s="204"/>
      <c r="AS48" s="204" t="s">
        <v>203</v>
      </c>
      <c r="AT48" s="204" t="s">
        <v>207</v>
      </c>
      <c r="AU48" s="204"/>
      <c r="AV48" s="205"/>
      <c r="AW48" s="203"/>
      <c r="AX48" s="204"/>
      <c r="AY48" s="204"/>
      <c r="AZ48" s="320"/>
      <c r="BA48" s="274"/>
      <c r="BB48" s="273"/>
      <c r="BC48" s="274"/>
      <c r="BD48" s="275"/>
      <c r="BE48" s="276"/>
      <c r="BF48" s="276"/>
      <c r="BG48" s="276"/>
      <c r="BH48" s="277"/>
    </row>
    <row r="49" spans="2:60" ht="20.25" customHeight="1" x14ac:dyDescent="0.4">
      <c r="B49" s="125">
        <f>B46+1</f>
        <v>10</v>
      </c>
      <c r="C49" s="293"/>
      <c r="D49" s="294"/>
      <c r="E49" s="295"/>
      <c r="F49" s="124" t="str">
        <f>C48</f>
        <v>介護従業者</v>
      </c>
      <c r="G49" s="126"/>
      <c r="H49" s="300"/>
      <c r="I49" s="305"/>
      <c r="J49" s="306"/>
      <c r="K49" s="306"/>
      <c r="L49" s="307"/>
      <c r="M49" s="314"/>
      <c r="N49" s="315"/>
      <c r="O49" s="316"/>
      <c r="P49" s="23" t="s">
        <v>72</v>
      </c>
      <c r="Q49" s="24"/>
      <c r="R49" s="24"/>
      <c r="S49" s="19"/>
      <c r="T49" s="53"/>
      <c r="U49" s="197" t="str">
        <f>IF(U48="","",VLOOKUP(U48,'【記載例】シフト記号表（勤務時間帯）'!$D$6:$X$47,21,FALSE))</f>
        <v/>
      </c>
      <c r="V49" s="198" t="str">
        <f>IF(V48="","",VLOOKUP(V48,'【記載例】シフト記号表（勤務時間帯）'!$D$6:$X$47,21,FALSE))</f>
        <v/>
      </c>
      <c r="W49" s="198" t="str">
        <f>IF(W48="","",VLOOKUP(W48,'【記載例】シフト記号表（勤務時間帯）'!$D$6:$X$47,21,FALSE))</f>
        <v/>
      </c>
      <c r="X49" s="198">
        <f>IF(X48="","",VLOOKUP(X48,'【記載例】シフト記号表（勤務時間帯）'!$D$6:$X$47,21,FALSE))</f>
        <v>7.9999999999999982</v>
      </c>
      <c r="Y49" s="198">
        <f>IF(Y48="","",VLOOKUP(Y48,'【記載例】シフト記号表（勤務時間帯）'!$D$6:$X$47,21,FALSE))</f>
        <v>5.9999999999999982</v>
      </c>
      <c r="Z49" s="198" t="str">
        <f>IF(Z48="","",VLOOKUP(Z48,'【記載例】シフト記号表（勤務時間帯）'!$D$6:$X$47,21,FALSE))</f>
        <v/>
      </c>
      <c r="AA49" s="199" t="str">
        <f>IF(AA48="","",VLOOKUP(AA48,'【記載例】シフト記号表（勤務時間帯）'!$D$6:$X$47,21,FALSE))</f>
        <v/>
      </c>
      <c r="AB49" s="197" t="str">
        <f>IF(AB48="","",VLOOKUP(AB48,'【記載例】シフト記号表（勤務時間帯）'!$D$6:$X$47,21,FALSE))</f>
        <v/>
      </c>
      <c r="AC49" s="198" t="str">
        <f>IF(AC48="","",VLOOKUP(AC48,'【記載例】シフト記号表（勤務時間帯）'!$D$6:$X$47,21,FALSE))</f>
        <v/>
      </c>
      <c r="AD49" s="198" t="str">
        <f>IF(AD48="","",VLOOKUP(AD48,'【記載例】シフト記号表（勤務時間帯）'!$D$6:$X$47,21,FALSE))</f>
        <v/>
      </c>
      <c r="AE49" s="198">
        <f>IF(AE48="","",VLOOKUP(AE48,'【記載例】シフト記号表（勤務時間帯）'!$D$6:$X$47,21,FALSE))</f>
        <v>7.9999999999999982</v>
      </c>
      <c r="AF49" s="198">
        <f>IF(AF48="","",VLOOKUP(AF48,'【記載例】シフト記号表（勤務時間帯）'!$D$6:$X$47,21,FALSE))</f>
        <v>5.9999999999999982</v>
      </c>
      <c r="AG49" s="198" t="str">
        <f>IF(AG48="","",VLOOKUP(AG48,'【記載例】シフト記号表（勤務時間帯）'!$D$6:$X$47,21,FALSE))</f>
        <v/>
      </c>
      <c r="AH49" s="199" t="str">
        <f>IF(AH48="","",VLOOKUP(AH48,'【記載例】シフト記号表（勤務時間帯）'!$D$6:$X$47,21,FALSE))</f>
        <v/>
      </c>
      <c r="AI49" s="197" t="str">
        <f>IF(AI48="","",VLOOKUP(AI48,'【記載例】シフト記号表（勤務時間帯）'!$D$6:$X$47,21,FALSE))</f>
        <v/>
      </c>
      <c r="AJ49" s="198" t="str">
        <f>IF(AJ48="","",VLOOKUP(AJ48,'【記載例】シフト記号表（勤務時間帯）'!$D$6:$X$47,21,FALSE))</f>
        <v/>
      </c>
      <c r="AK49" s="198" t="str">
        <f>IF(AK48="","",VLOOKUP(AK48,'【記載例】シフト記号表（勤務時間帯）'!$D$6:$X$47,21,FALSE))</f>
        <v/>
      </c>
      <c r="AL49" s="198">
        <f>IF(AL48="","",VLOOKUP(AL48,'【記載例】シフト記号表（勤務時間帯）'!$D$6:$X$47,21,FALSE))</f>
        <v>7.9999999999999982</v>
      </c>
      <c r="AM49" s="198">
        <f>IF(AM48="","",VLOOKUP(AM48,'【記載例】シフト記号表（勤務時間帯）'!$D$6:$X$47,21,FALSE))</f>
        <v>5.9999999999999982</v>
      </c>
      <c r="AN49" s="198" t="str">
        <f>IF(AN48="","",VLOOKUP(AN48,'【記載例】シフト記号表（勤務時間帯）'!$D$6:$X$47,21,FALSE))</f>
        <v/>
      </c>
      <c r="AO49" s="199" t="str">
        <f>IF(AO48="","",VLOOKUP(AO48,'【記載例】シフト記号表（勤務時間帯）'!$D$6:$X$47,21,FALSE))</f>
        <v/>
      </c>
      <c r="AP49" s="197" t="str">
        <f>IF(AP48="","",VLOOKUP(AP48,'【記載例】シフト記号表（勤務時間帯）'!$D$6:$X$47,21,FALSE))</f>
        <v/>
      </c>
      <c r="AQ49" s="198" t="str">
        <f>IF(AQ48="","",VLOOKUP(AQ48,'【記載例】シフト記号表（勤務時間帯）'!$D$6:$X$47,21,FALSE))</f>
        <v/>
      </c>
      <c r="AR49" s="198" t="str">
        <f>IF(AR48="","",VLOOKUP(AR48,'【記載例】シフト記号表（勤務時間帯）'!$D$6:$X$47,21,FALSE))</f>
        <v/>
      </c>
      <c r="AS49" s="198">
        <f>IF(AS48="","",VLOOKUP(AS48,'【記載例】シフト記号表（勤務時間帯）'!$D$6:$X$47,21,FALSE))</f>
        <v>7.9999999999999982</v>
      </c>
      <c r="AT49" s="198">
        <f>IF(AT48="","",VLOOKUP(AT48,'【記載例】シフト記号表（勤務時間帯）'!$D$6:$X$47,21,FALSE))</f>
        <v>5.9999999999999982</v>
      </c>
      <c r="AU49" s="198" t="str">
        <f>IF(AU48="","",VLOOKUP(AU48,'【記載例】シフト記号表（勤務時間帯）'!$D$6:$X$47,21,FALSE))</f>
        <v/>
      </c>
      <c r="AV49" s="199" t="str">
        <f>IF(AV48="","",VLOOKUP(AV48,'【記載例】シフト記号表（勤務時間帯）'!$D$6:$X$47,21,FALSE))</f>
        <v/>
      </c>
      <c r="AW49" s="197" t="str">
        <f>IF(AW48="","",VLOOKUP(AW48,'【記載例】シフト記号表（勤務時間帯）'!$D$6:$X$47,21,FALSE))</f>
        <v/>
      </c>
      <c r="AX49" s="198" t="str">
        <f>IF(AX48="","",VLOOKUP(AX48,'【記載例】シフト記号表（勤務時間帯）'!$D$6:$X$47,21,FALSE))</f>
        <v/>
      </c>
      <c r="AY49" s="198" t="str">
        <f>IF(AY48="","",VLOOKUP(AY48,'【記載例】シフト記号表（勤務時間帯）'!$D$6:$X$47,21,FALSE))</f>
        <v/>
      </c>
      <c r="AZ49" s="281">
        <f>IF($BC$3="４週",SUM(U49:AV49),IF($BC$3="暦月",SUM(U49:AY49),""))</f>
        <v>55.999999999999993</v>
      </c>
      <c r="BA49" s="282"/>
      <c r="BB49" s="283">
        <f>IF($BC$3="４週",AZ49/4,IF($BC$3="暦月",(AZ49/($BC$8/7)),""))</f>
        <v>12.645161290322578</v>
      </c>
      <c r="BC49" s="282"/>
      <c r="BD49" s="278"/>
      <c r="BE49" s="279"/>
      <c r="BF49" s="279"/>
      <c r="BG49" s="279"/>
      <c r="BH49" s="280"/>
    </row>
    <row r="50" spans="2:60" ht="20.25" customHeight="1" x14ac:dyDescent="0.4">
      <c r="B50" s="127"/>
      <c r="C50" s="321"/>
      <c r="D50" s="322"/>
      <c r="E50" s="323"/>
      <c r="F50" s="170"/>
      <c r="G50" s="128" t="str">
        <f>C48</f>
        <v>介護従業者</v>
      </c>
      <c r="H50" s="324"/>
      <c r="I50" s="325"/>
      <c r="J50" s="326"/>
      <c r="K50" s="326"/>
      <c r="L50" s="327"/>
      <c r="M50" s="328"/>
      <c r="N50" s="329"/>
      <c r="O50" s="330"/>
      <c r="P50" s="41" t="s">
        <v>73</v>
      </c>
      <c r="Q50" s="42"/>
      <c r="R50" s="42"/>
      <c r="S50" s="43"/>
      <c r="T50" s="59"/>
      <c r="U50" s="200" t="str">
        <f>IF(U48="","",VLOOKUP(U48,'【記載例】シフト記号表（勤務時間帯）'!$D$6:$Z$47,23,FALSE))</f>
        <v/>
      </c>
      <c r="V50" s="201" t="str">
        <f>IF(V48="","",VLOOKUP(V48,'【記載例】シフト記号表（勤務時間帯）'!$D$6:$Z$47,23,FALSE))</f>
        <v/>
      </c>
      <c r="W50" s="201" t="str">
        <f>IF(W48="","",VLOOKUP(W48,'【記載例】シフト記号表（勤務時間帯）'!$D$6:$Z$47,23,FALSE))</f>
        <v/>
      </c>
      <c r="X50" s="201" t="str">
        <f>IF(X48="","",VLOOKUP(X48,'【記載例】シフト記号表（勤務時間帯）'!$D$6:$Z$47,23,FALSE))</f>
        <v>-</v>
      </c>
      <c r="Y50" s="201" t="str">
        <f>IF(Y48="","",VLOOKUP(Y48,'【記載例】シフト記号表（勤務時間帯）'!$D$6:$Z$47,23,FALSE))</f>
        <v>-</v>
      </c>
      <c r="Z50" s="201" t="str">
        <f>IF(Z48="","",VLOOKUP(Z48,'【記載例】シフト記号表（勤務時間帯）'!$D$6:$Z$47,23,FALSE))</f>
        <v/>
      </c>
      <c r="AA50" s="202" t="str">
        <f>IF(AA48="","",VLOOKUP(AA48,'【記載例】シフト記号表（勤務時間帯）'!$D$6:$Z$47,23,FALSE))</f>
        <v/>
      </c>
      <c r="AB50" s="200" t="str">
        <f>IF(AB48="","",VLOOKUP(AB48,'【記載例】シフト記号表（勤務時間帯）'!$D$6:$Z$47,23,FALSE))</f>
        <v/>
      </c>
      <c r="AC50" s="201" t="str">
        <f>IF(AC48="","",VLOOKUP(AC48,'【記載例】シフト記号表（勤務時間帯）'!$D$6:$Z$47,23,FALSE))</f>
        <v/>
      </c>
      <c r="AD50" s="201" t="str">
        <f>IF(AD48="","",VLOOKUP(AD48,'【記載例】シフト記号表（勤務時間帯）'!$D$6:$Z$47,23,FALSE))</f>
        <v/>
      </c>
      <c r="AE50" s="201" t="str">
        <f>IF(AE48="","",VLOOKUP(AE48,'【記載例】シフト記号表（勤務時間帯）'!$D$6:$Z$47,23,FALSE))</f>
        <v>-</v>
      </c>
      <c r="AF50" s="201" t="str">
        <f>IF(AF48="","",VLOOKUP(AF48,'【記載例】シフト記号表（勤務時間帯）'!$D$6:$Z$47,23,FALSE))</f>
        <v>-</v>
      </c>
      <c r="AG50" s="201" t="str">
        <f>IF(AG48="","",VLOOKUP(AG48,'【記載例】シフト記号表（勤務時間帯）'!$D$6:$Z$47,23,FALSE))</f>
        <v/>
      </c>
      <c r="AH50" s="202" t="str">
        <f>IF(AH48="","",VLOOKUP(AH48,'【記載例】シフト記号表（勤務時間帯）'!$D$6:$Z$47,23,FALSE))</f>
        <v/>
      </c>
      <c r="AI50" s="200" t="str">
        <f>IF(AI48="","",VLOOKUP(AI48,'【記載例】シフト記号表（勤務時間帯）'!$D$6:$Z$47,23,FALSE))</f>
        <v/>
      </c>
      <c r="AJ50" s="201" t="str">
        <f>IF(AJ48="","",VLOOKUP(AJ48,'【記載例】シフト記号表（勤務時間帯）'!$D$6:$Z$47,23,FALSE))</f>
        <v/>
      </c>
      <c r="AK50" s="201" t="str">
        <f>IF(AK48="","",VLOOKUP(AK48,'【記載例】シフト記号表（勤務時間帯）'!$D$6:$Z$47,23,FALSE))</f>
        <v/>
      </c>
      <c r="AL50" s="201" t="str">
        <f>IF(AL48="","",VLOOKUP(AL48,'【記載例】シフト記号表（勤務時間帯）'!$D$6:$Z$47,23,FALSE))</f>
        <v>-</v>
      </c>
      <c r="AM50" s="201" t="str">
        <f>IF(AM48="","",VLOOKUP(AM48,'【記載例】シフト記号表（勤務時間帯）'!$D$6:$Z$47,23,FALSE))</f>
        <v>-</v>
      </c>
      <c r="AN50" s="201" t="str">
        <f>IF(AN48="","",VLOOKUP(AN48,'【記載例】シフト記号表（勤務時間帯）'!$D$6:$Z$47,23,FALSE))</f>
        <v/>
      </c>
      <c r="AO50" s="202" t="str">
        <f>IF(AO48="","",VLOOKUP(AO48,'【記載例】シフト記号表（勤務時間帯）'!$D$6:$Z$47,23,FALSE))</f>
        <v/>
      </c>
      <c r="AP50" s="200" t="str">
        <f>IF(AP48="","",VLOOKUP(AP48,'【記載例】シフト記号表（勤務時間帯）'!$D$6:$Z$47,23,FALSE))</f>
        <v/>
      </c>
      <c r="AQ50" s="201" t="str">
        <f>IF(AQ48="","",VLOOKUP(AQ48,'【記載例】シフト記号表（勤務時間帯）'!$D$6:$Z$47,23,FALSE))</f>
        <v/>
      </c>
      <c r="AR50" s="201" t="str">
        <f>IF(AR48="","",VLOOKUP(AR48,'【記載例】シフト記号表（勤務時間帯）'!$D$6:$Z$47,23,FALSE))</f>
        <v/>
      </c>
      <c r="AS50" s="201" t="str">
        <f>IF(AS48="","",VLOOKUP(AS48,'【記載例】シフト記号表（勤務時間帯）'!$D$6:$Z$47,23,FALSE))</f>
        <v>-</v>
      </c>
      <c r="AT50" s="201" t="str">
        <f>IF(AT48="","",VLOOKUP(AT48,'【記載例】シフト記号表（勤務時間帯）'!$D$6:$Z$47,23,FALSE))</f>
        <v>-</v>
      </c>
      <c r="AU50" s="201" t="str">
        <f>IF(AU48="","",VLOOKUP(AU48,'【記載例】シフト記号表（勤務時間帯）'!$D$6:$Z$47,23,FALSE))</f>
        <v/>
      </c>
      <c r="AV50" s="202" t="str">
        <f>IF(AV48="","",VLOOKUP(AV48,'【記載例】シフト記号表（勤務時間帯）'!$D$6:$Z$47,23,FALSE))</f>
        <v/>
      </c>
      <c r="AW50" s="200" t="str">
        <f>IF(AW48="","",VLOOKUP(AW48,'【記載例】シフト記号表（勤務時間帯）'!$D$6:$Z$47,23,FALSE))</f>
        <v/>
      </c>
      <c r="AX50" s="201" t="str">
        <f>IF(AX48="","",VLOOKUP(AX48,'【記載例】シフト記号表（勤務時間帯）'!$D$6:$Z$47,23,FALSE))</f>
        <v/>
      </c>
      <c r="AY50" s="201" t="str">
        <f>IF(AY48="","",VLOOKUP(AY48,'【記載例】シフト記号表（勤務時間帯）'!$D$6:$Z$47,23,FALSE))</f>
        <v/>
      </c>
      <c r="AZ50" s="284">
        <f>IF($BC$3="４週",SUM(U50:AV50),IF($BC$3="暦月",SUM(U50:AY50),""))</f>
        <v>0</v>
      </c>
      <c r="BA50" s="285"/>
      <c r="BB50" s="286">
        <f>IF($BC$3="４週",AZ50/4,IF($BC$3="暦月",(AZ50/($BC$8/7)),""))</f>
        <v>0</v>
      </c>
      <c r="BC50" s="285"/>
      <c r="BD50" s="287"/>
      <c r="BE50" s="288"/>
      <c r="BF50" s="288"/>
      <c r="BG50" s="288"/>
      <c r="BH50" s="289"/>
    </row>
    <row r="51" spans="2:60" ht="20.25" customHeight="1" x14ac:dyDescent="0.4">
      <c r="B51" s="129"/>
      <c r="C51" s="290" t="s">
        <v>85</v>
      </c>
      <c r="D51" s="291"/>
      <c r="E51" s="292"/>
      <c r="F51" s="124"/>
      <c r="G51" s="126"/>
      <c r="H51" s="299" t="s">
        <v>120</v>
      </c>
      <c r="I51" s="302" t="s">
        <v>19</v>
      </c>
      <c r="J51" s="303"/>
      <c r="K51" s="303"/>
      <c r="L51" s="304"/>
      <c r="M51" s="311" t="s">
        <v>130</v>
      </c>
      <c r="N51" s="312"/>
      <c r="O51" s="313"/>
      <c r="P51" s="21" t="s">
        <v>18</v>
      </c>
      <c r="Q51" s="28"/>
      <c r="R51" s="28"/>
      <c r="S51" s="16"/>
      <c r="T51" s="58"/>
      <c r="U51" s="203"/>
      <c r="V51" s="204"/>
      <c r="W51" s="204"/>
      <c r="X51" s="204" t="s">
        <v>207</v>
      </c>
      <c r="Y51" s="204"/>
      <c r="Z51" s="204"/>
      <c r="AA51" s="205" t="s">
        <v>156</v>
      </c>
      <c r="AB51" s="203"/>
      <c r="AC51" s="204"/>
      <c r="AD51" s="204"/>
      <c r="AE51" s="204" t="s">
        <v>156</v>
      </c>
      <c r="AF51" s="204"/>
      <c r="AG51" s="204"/>
      <c r="AH51" s="205" t="s">
        <v>156</v>
      </c>
      <c r="AI51" s="203"/>
      <c r="AJ51" s="204"/>
      <c r="AK51" s="204"/>
      <c r="AL51" s="204" t="s">
        <v>156</v>
      </c>
      <c r="AM51" s="204"/>
      <c r="AN51" s="204"/>
      <c r="AO51" s="205" t="s">
        <v>156</v>
      </c>
      <c r="AP51" s="203"/>
      <c r="AQ51" s="204"/>
      <c r="AR51" s="204"/>
      <c r="AS51" s="204" t="s">
        <v>156</v>
      </c>
      <c r="AT51" s="204"/>
      <c r="AU51" s="204"/>
      <c r="AV51" s="205" t="s">
        <v>156</v>
      </c>
      <c r="AW51" s="203"/>
      <c r="AX51" s="204"/>
      <c r="AY51" s="204"/>
      <c r="AZ51" s="320"/>
      <c r="BA51" s="274"/>
      <c r="BB51" s="273"/>
      <c r="BC51" s="274"/>
      <c r="BD51" s="275"/>
      <c r="BE51" s="276"/>
      <c r="BF51" s="276"/>
      <c r="BG51" s="276"/>
      <c r="BH51" s="277"/>
    </row>
    <row r="52" spans="2:60" ht="20.25" customHeight="1" x14ac:dyDescent="0.4">
      <c r="B52" s="125">
        <f>B49+1</f>
        <v>11</v>
      </c>
      <c r="C52" s="293"/>
      <c r="D52" s="294"/>
      <c r="E52" s="295"/>
      <c r="F52" s="124" t="str">
        <f>C51</f>
        <v>介護従業者</v>
      </c>
      <c r="G52" s="126"/>
      <c r="H52" s="300"/>
      <c r="I52" s="305"/>
      <c r="J52" s="306"/>
      <c r="K52" s="306"/>
      <c r="L52" s="307"/>
      <c r="M52" s="314"/>
      <c r="N52" s="315"/>
      <c r="O52" s="316"/>
      <c r="P52" s="23" t="s">
        <v>72</v>
      </c>
      <c r="Q52" s="24"/>
      <c r="R52" s="24"/>
      <c r="S52" s="19"/>
      <c r="T52" s="53"/>
      <c r="U52" s="197" t="str">
        <f>IF(U51="","",VLOOKUP(U51,'【記載例】シフト記号表（勤務時間帯）'!$D$6:$X$47,21,FALSE))</f>
        <v/>
      </c>
      <c r="V52" s="198" t="str">
        <f>IF(V51="","",VLOOKUP(V51,'【記載例】シフト記号表（勤務時間帯）'!$D$6:$X$47,21,FALSE))</f>
        <v/>
      </c>
      <c r="W52" s="198" t="str">
        <f>IF(W51="","",VLOOKUP(W51,'【記載例】シフト記号表（勤務時間帯）'!$D$6:$X$47,21,FALSE))</f>
        <v/>
      </c>
      <c r="X52" s="198">
        <f>IF(X51="","",VLOOKUP(X51,'【記載例】シフト記号表（勤務時間帯）'!$D$6:$X$47,21,FALSE))</f>
        <v>5.9999999999999982</v>
      </c>
      <c r="Y52" s="198" t="str">
        <f>IF(Y51="","",VLOOKUP(Y51,'【記載例】シフト記号表（勤務時間帯）'!$D$6:$X$47,21,FALSE))</f>
        <v/>
      </c>
      <c r="Z52" s="198" t="str">
        <f>IF(Z51="","",VLOOKUP(Z51,'【記載例】シフト記号表（勤務時間帯）'!$D$6:$X$47,21,FALSE))</f>
        <v/>
      </c>
      <c r="AA52" s="199">
        <f>IF(AA51="","",VLOOKUP(AA51,'【記載例】シフト記号表（勤務時間帯）'!$D$6:$X$47,21,FALSE))</f>
        <v>5.9999999999999982</v>
      </c>
      <c r="AB52" s="197" t="str">
        <f>IF(AB51="","",VLOOKUP(AB51,'【記載例】シフト記号表（勤務時間帯）'!$D$6:$X$47,21,FALSE))</f>
        <v/>
      </c>
      <c r="AC52" s="198" t="str">
        <f>IF(AC51="","",VLOOKUP(AC51,'【記載例】シフト記号表（勤務時間帯）'!$D$6:$X$47,21,FALSE))</f>
        <v/>
      </c>
      <c r="AD52" s="198" t="str">
        <f>IF(AD51="","",VLOOKUP(AD51,'【記載例】シフト記号表（勤務時間帯）'!$D$6:$X$47,21,FALSE))</f>
        <v/>
      </c>
      <c r="AE52" s="198">
        <f>IF(AE51="","",VLOOKUP(AE51,'【記載例】シフト記号表（勤務時間帯）'!$D$6:$X$47,21,FALSE))</f>
        <v>5.9999999999999982</v>
      </c>
      <c r="AF52" s="198" t="str">
        <f>IF(AF51="","",VLOOKUP(AF51,'【記載例】シフト記号表（勤務時間帯）'!$D$6:$X$47,21,FALSE))</f>
        <v/>
      </c>
      <c r="AG52" s="198" t="str">
        <f>IF(AG51="","",VLOOKUP(AG51,'【記載例】シフト記号表（勤務時間帯）'!$D$6:$X$47,21,FALSE))</f>
        <v/>
      </c>
      <c r="AH52" s="199">
        <f>IF(AH51="","",VLOOKUP(AH51,'【記載例】シフト記号表（勤務時間帯）'!$D$6:$X$47,21,FALSE))</f>
        <v>5.9999999999999982</v>
      </c>
      <c r="AI52" s="197" t="str">
        <f>IF(AI51="","",VLOOKUP(AI51,'【記載例】シフト記号表（勤務時間帯）'!$D$6:$X$47,21,FALSE))</f>
        <v/>
      </c>
      <c r="AJ52" s="198" t="str">
        <f>IF(AJ51="","",VLOOKUP(AJ51,'【記載例】シフト記号表（勤務時間帯）'!$D$6:$X$47,21,FALSE))</f>
        <v/>
      </c>
      <c r="AK52" s="198" t="str">
        <f>IF(AK51="","",VLOOKUP(AK51,'【記載例】シフト記号表（勤務時間帯）'!$D$6:$X$47,21,FALSE))</f>
        <v/>
      </c>
      <c r="AL52" s="198">
        <f>IF(AL51="","",VLOOKUP(AL51,'【記載例】シフト記号表（勤務時間帯）'!$D$6:$X$47,21,FALSE))</f>
        <v>5.9999999999999982</v>
      </c>
      <c r="AM52" s="198" t="str">
        <f>IF(AM51="","",VLOOKUP(AM51,'【記載例】シフト記号表（勤務時間帯）'!$D$6:$X$47,21,FALSE))</f>
        <v/>
      </c>
      <c r="AN52" s="198" t="str">
        <f>IF(AN51="","",VLOOKUP(AN51,'【記載例】シフト記号表（勤務時間帯）'!$D$6:$X$47,21,FALSE))</f>
        <v/>
      </c>
      <c r="AO52" s="199">
        <f>IF(AO51="","",VLOOKUP(AO51,'【記載例】シフト記号表（勤務時間帯）'!$D$6:$X$47,21,FALSE))</f>
        <v>5.9999999999999982</v>
      </c>
      <c r="AP52" s="197" t="str">
        <f>IF(AP51="","",VLOOKUP(AP51,'【記載例】シフト記号表（勤務時間帯）'!$D$6:$X$47,21,FALSE))</f>
        <v/>
      </c>
      <c r="AQ52" s="198" t="str">
        <f>IF(AQ51="","",VLOOKUP(AQ51,'【記載例】シフト記号表（勤務時間帯）'!$D$6:$X$47,21,FALSE))</f>
        <v/>
      </c>
      <c r="AR52" s="198" t="str">
        <f>IF(AR51="","",VLOOKUP(AR51,'【記載例】シフト記号表（勤務時間帯）'!$D$6:$X$47,21,FALSE))</f>
        <v/>
      </c>
      <c r="AS52" s="198">
        <f>IF(AS51="","",VLOOKUP(AS51,'【記載例】シフト記号表（勤務時間帯）'!$D$6:$X$47,21,FALSE))</f>
        <v>5.9999999999999982</v>
      </c>
      <c r="AT52" s="198" t="str">
        <f>IF(AT51="","",VLOOKUP(AT51,'【記載例】シフト記号表（勤務時間帯）'!$D$6:$X$47,21,FALSE))</f>
        <v/>
      </c>
      <c r="AU52" s="198" t="str">
        <f>IF(AU51="","",VLOOKUP(AU51,'【記載例】シフト記号表（勤務時間帯）'!$D$6:$X$47,21,FALSE))</f>
        <v/>
      </c>
      <c r="AV52" s="199">
        <f>IF(AV51="","",VLOOKUP(AV51,'【記載例】シフト記号表（勤務時間帯）'!$D$6:$X$47,21,FALSE))</f>
        <v>5.9999999999999982</v>
      </c>
      <c r="AW52" s="197" t="str">
        <f>IF(AW51="","",VLOOKUP(AW51,'【記載例】シフト記号表（勤務時間帯）'!$D$6:$X$47,21,FALSE))</f>
        <v/>
      </c>
      <c r="AX52" s="198" t="str">
        <f>IF(AX51="","",VLOOKUP(AX51,'【記載例】シフト記号表（勤務時間帯）'!$D$6:$X$47,21,FALSE))</f>
        <v/>
      </c>
      <c r="AY52" s="198" t="str">
        <f>IF(AY51="","",VLOOKUP(AY51,'【記載例】シフト記号表（勤務時間帯）'!$D$6:$X$47,21,FALSE))</f>
        <v/>
      </c>
      <c r="AZ52" s="281">
        <f>IF($BC$3="４週",SUM(U52:AV52),IF($BC$3="暦月",SUM(U52:AY52),""))</f>
        <v>47.999999999999993</v>
      </c>
      <c r="BA52" s="282"/>
      <c r="BB52" s="283">
        <f>IF($BC$3="４週",AZ52/4,IF($BC$3="暦月",(AZ52/($BC$8/7)),""))</f>
        <v>10.838709677419352</v>
      </c>
      <c r="BC52" s="282"/>
      <c r="BD52" s="278"/>
      <c r="BE52" s="279"/>
      <c r="BF52" s="279"/>
      <c r="BG52" s="279"/>
      <c r="BH52" s="280"/>
    </row>
    <row r="53" spans="2:60" ht="20.25" customHeight="1" x14ac:dyDescent="0.4">
      <c r="B53" s="127"/>
      <c r="C53" s="321"/>
      <c r="D53" s="322"/>
      <c r="E53" s="323"/>
      <c r="F53" s="170"/>
      <c r="G53" s="128" t="str">
        <f>C51</f>
        <v>介護従業者</v>
      </c>
      <c r="H53" s="324"/>
      <c r="I53" s="325"/>
      <c r="J53" s="326"/>
      <c r="K53" s="326"/>
      <c r="L53" s="327"/>
      <c r="M53" s="328"/>
      <c r="N53" s="329"/>
      <c r="O53" s="330"/>
      <c r="P53" s="41" t="s">
        <v>73</v>
      </c>
      <c r="Q53" s="42"/>
      <c r="R53" s="42"/>
      <c r="S53" s="43"/>
      <c r="T53" s="59"/>
      <c r="U53" s="200" t="str">
        <f>IF(U51="","",VLOOKUP(U51,'【記載例】シフト記号表（勤務時間帯）'!$D$6:$Z$47,23,FALSE))</f>
        <v/>
      </c>
      <c r="V53" s="201" t="str">
        <f>IF(V51="","",VLOOKUP(V51,'【記載例】シフト記号表（勤務時間帯）'!$D$6:$Z$47,23,FALSE))</f>
        <v/>
      </c>
      <c r="W53" s="201" t="str">
        <f>IF(W51="","",VLOOKUP(W51,'【記載例】シフト記号表（勤務時間帯）'!$D$6:$Z$47,23,FALSE))</f>
        <v/>
      </c>
      <c r="X53" s="201" t="str">
        <f>IF(X51="","",VLOOKUP(X51,'【記載例】シフト記号表（勤務時間帯）'!$D$6:$Z$47,23,FALSE))</f>
        <v>-</v>
      </c>
      <c r="Y53" s="201" t="str">
        <f>IF(Y51="","",VLOOKUP(Y51,'【記載例】シフト記号表（勤務時間帯）'!$D$6:$Z$47,23,FALSE))</f>
        <v/>
      </c>
      <c r="Z53" s="201" t="str">
        <f>IF(Z51="","",VLOOKUP(Z51,'【記載例】シフト記号表（勤務時間帯）'!$D$6:$Z$47,23,FALSE))</f>
        <v/>
      </c>
      <c r="AA53" s="202" t="str">
        <f>IF(AA51="","",VLOOKUP(AA51,'【記載例】シフト記号表（勤務時間帯）'!$D$6:$Z$47,23,FALSE))</f>
        <v>-</v>
      </c>
      <c r="AB53" s="200" t="str">
        <f>IF(AB51="","",VLOOKUP(AB51,'【記載例】シフト記号表（勤務時間帯）'!$D$6:$Z$47,23,FALSE))</f>
        <v/>
      </c>
      <c r="AC53" s="201" t="str">
        <f>IF(AC51="","",VLOOKUP(AC51,'【記載例】シフト記号表（勤務時間帯）'!$D$6:$Z$47,23,FALSE))</f>
        <v/>
      </c>
      <c r="AD53" s="201" t="str">
        <f>IF(AD51="","",VLOOKUP(AD51,'【記載例】シフト記号表（勤務時間帯）'!$D$6:$Z$47,23,FALSE))</f>
        <v/>
      </c>
      <c r="AE53" s="201" t="str">
        <f>IF(AE51="","",VLOOKUP(AE51,'【記載例】シフト記号表（勤務時間帯）'!$D$6:$Z$47,23,FALSE))</f>
        <v>-</v>
      </c>
      <c r="AF53" s="201" t="str">
        <f>IF(AF51="","",VLOOKUP(AF51,'【記載例】シフト記号表（勤務時間帯）'!$D$6:$Z$47,23,FALSE))</f>
        <v/>
      </c>
      <c r="AG53" s="201" t="str">
        <f>IF(AG51="","",VLOOKUP(AG51,'【記載例】シフト記号表（勤務時間帯）'!$D$6:$Z$47,23,FALSE))</f>
        <v/>
      </c>
      <c r="AH53" s="202" t="str">
        <f>IF(AH51="","",VLOOKUP(AH51,'【記載例】シフト記号表（勤務時間帯）'!$D$6:$Z$47,23,FALSE))</f>
        <v>-</v>
      </c>
      <c r="AI53" s="200" t="str">
        <f>IF(AI51="","",VLOOKUP(AI51,'【記載例】シフト記号表（勤務時間帯）'!$D$6:$Z$47,23,FALSE))</f>
        <v/>
      </c>
      <c r="AJ53" s="201" t="str">
        <f>IF(AJ51="","",VLOOKUP(AJ51,'【記載例】シフト記号表（勤務時間帯）'!$D$6:$Z$47,23,FALSE))</f>
        <v/>
      </c>
      <c r="AK53" s="201" t="str">
        <f>IF(AK51="","",VLOOKUP(AK51,'【記載例】シフト記号表（勤務時間帯）'!$D$6:$Z$47,23,FALSE))</f>
        <v/>
      </c>
      <c r="AL53" s="201" t="str">
        <f>IF(AL51="","",VLOOKUP(AL51,'【記載例】シフト記号表（勤務時間帯）'!$D$6:$Z$47,23,FALSE))</f>
        <v>-</v>
      </c>
      <c r="AM53" s="201" t="str">
        <f>IF(AM51="","",VLOOKUP(AM51,'【記載例】シフト記号表（勤務時間帯）'!$D$6:$Z$47,23,FALSE))</f>
        <v/>
      </c>
      <c r="AN53" s="201" t="str">
        <f>IF(AN51="","",VLOOKUP(AN51,'【記載例】シフト記号表（勤務時間帯）'!$D$6:$Z$47,23,FALSE))</f>
        <v/>
      </c>
      <c r="AO53" s="202" t="str">
        <f>IF(AO51="","",VLOOKUP(AO51,'【記載例】シフト記号表（勤務時間帯）'!$D$6:$Z$47,23,FALSE))</f>
        <v>-</v>
      </c>
      <c r="AP53" s="200" t="str">
        <f>IF(AP51="","",VLOOKUP(AP51,'【記載例】シフト記号表（勤務時間帯）'!$D$6:$Z$47,23,FALSE))</f>
        <v/>
      </c>
      <c r="AQ53" s="201" t="str">
        <f>IF(AQ51="","",VLOOKUP(AQ51,'【記載例】シフト記号表（勤務時間帯）'!$D$6:$Z$47,23,FALSE))</f>
        <v/>
      </c>
      <c r="AR53" s="201" t="str">
        <f>IF(AR51="","",VLOOKUP(AR51,'【記載例】シフト記号表（勤務時間帯）'!$D$6:$Z$47,23,FALSE))</f>
        <v/>
      </c>
      <c r="AS53" s="201" t="str">
        <f>IF(AS51="","",VLOOKUP(AS51,'【記載例】シフト記号表（勤務時間帯）'!$D$6:$Z$47,23,FALSE))</f>
        <v>-</v>
      </c>
      <c r="AT53" s="201" t="str">
        <f>IF(AT51="","",VLOOKUP(AT51,'【記載例】シフト記号表（勤務時間帯）'!$D$6:$Z$47,23,FALSE))</f>
        <v/>
      </c>
      <c r="AU53" s="201" t="str">
        <f>IF(AU51="","",VLOOKUP(AU51,'【記載例】シフト記号表（勤務時間帯）'!$D$6:$Z$47,23,FALSE))</f>
        <v/>
      </c>
      <c r="AV53" s="202" t="str">
        <f>IF(AV51="","",VLOOKUP(AV51,'【記載例】シフト記号表（勤務時間帯）'!$D$6:$Z$47,23,FALSE))</f>
        <v>-</v>
      </c>
      <c r="AW53" s="200" t="str">
        <f>IF(AW51="","",VLOOKUP(AW51,'【記載例】シフト記号表（勤務時間帯）'!$D$6:$Z$47,23,FALSE))</f>
        <v/>
      </c>
      <c r="AX53" s="201" t="str">
        <f>IF(AX51="","",VLOOKUP(AX51,'【記載例】シフト記号表（勤務時間帯）'!$D$6:$Z$47,23,FALSE))</f>
        <v/>
      </c>
      <c r="AY53" s="201" t="str">
        <f>IF(AY51="","",VLOOKUP(AY51,'【記載例】シフト記号表（勤務時間帯）'!$D$6:$Z$47,23,FALSE))</f>
        <v/>
      </c>
      <c r="AZ53" s="284">
        <f>IF($BC$3="４週",SUM(U53:AV53),IF($BC$3="暦月",SUM(U53:AY53),""))</f>
        <v>0</v>
      </c>
      <c r="BA53" s="285"/>
      <c r="BB53" s="286">
        <f>IF($BC$3="４週",AZ53/4,IF($BC$3="暦月",(AZ53/($BC$8/7)),""))</f>
        <v>0</v>
      </c>
      <c r="BC53" s="285"/>
      <c r="BD53" s="287"/>
      <c r="BE53" s="288"/>
      <c r="BF53" s="288"/>
      <c r="BG53" s="288"/>
      <c r="BH53" s="289"/>
    </row>
    <row r="54" spans="2:60" ht="20.25" customHeight="1" x14ac:dyDescent="0.4">
      <c r="B54" s="129"/>
      <c r="C54" s="290" t="s">
        <v>85</v>
      </c>
      <c r="D54" s="291"/>
      <c r="E54" s="292"/>
      <c r="F54" s="124"/>
      <c r="G54" s="126"/>
      <c r="H54" s="299" t="s">
        <v>120</v>
      </c>
      <c r="I54" s="302" t="s">
        <v>106</v>
      </c>
      <c r="J54" s="303"/>
      <c r="K54" s="303"/>
      <c r="L54" s="304"/>
      <c r="M54" s="311" t="s">
        <v>131</v>
      </c>
      <c r="N54" s="312"/>
      <c r="O54" s="313"/>
      <c r="P54" s="21" t="s">
        <v>18</v>
      </c>
      <c r="Q54" s="28"/>
      <c r="R54" s="28"/>
      <c r="S54" s="16"/>
      <c r="T54" s="58"/>
      <c r="U54" s="203"/>
      <c r="V54" s="204" t="s">
        <v>150</v>
      </c>
      <c r="W54" s="204"/>
      <c r="X54" s="204"/>
      <c r="Y54" s="204" t="s">
        <v>203</v>
      </c>
      <c r="Z54" s="204"/>
      <c r="AA54" s="205"/>
      <c r="AB54" s="203"/>
      <c r="AC54" s="204" t="s">
        <v>150</v>
      </c>
      <c r="AD54" s="204"/>
      <c r="AE54" s="204"/>
      <c r="AF54" s="204" t="s">
        <v>203</v>
      </c>
      <c r="AG54" s="204"/>
      <c r="AH54" s="205"/>
      <c r="AI54" s="203"/>
      <c r="AJ54" s="204" t="s">
        <v>150</v>
      </c>
      <c r="AK54" s="204"/>
      <c r="AL54" s="204"/>
      <c r="AM54" s="204" t="s">
        <v>150</v>
      </c>
      <c r="AN54" s="204"/>
      <c r="AO54" s="205"/>
      <c r="AP54" s="203"/>
      <c r="AQ54" s="204" t="s">
        <v>203</v>
      </c>
      <c r="AR54" s="204"/>
      <c r="AS54" s="204"/>
      <c r="AT54" s="204" t="s">
        <v>203</v>
      </c>
      <c r="AU54" s="204"/>
      <c r="AV54" s="205"/>
      <c r="AW54" s="203"/>
      <c r="AX54" s="204"/>
      <c r="AY54" s="204"/>
      <c r="AZ54" s="320"/>
      <c r="BA54" s="274"/>
      <c r="BB54" s="273"/>
      <c r="BC54" s="274"/>
      <c r="BD54" s="275"/>
      <c r="BE54" s="276"/>
      <c r="BF54" s="276"/>
      <c r="BG54" s="276"/>
      <c r="BH54" s="277"/>
    </row>
    <row r="55" spans="2:60" ht="20.25" customHeight="1" x14ac:dyDescent="0.4">
      <c r="B55" s="125">
        <f>B52+1</f>
        <v>12</v>
      </c>
      <c r="C55" s="293"/>
      <c r="D55" s="294"/>
      <c r="E55" s="295"/>
      <c r="F55" s="124" t="str">
        <f>C54</f>
        <v>介護従業者</v>
      </c>
      <c r="G55" s="126"/>
      <c r="H55" s="300"/>
      <c r="I55" s="305"/>
      <c r="J55" s="306"/>
      <c r="K55" s="306"/>
      <c r="L55" s="307"/>
      <c r="M55" s="314"/>
      <c r="N55" s="315"/>
      <c r="O55" s="316"/>
      <c r="P55" s="23" t="s">
        <v>72</v>
      </c>
      <c r="Q55" s="24"/>
      <c r="R55" s="24"/>
      <c r="S55" s="19"/>
      <c r="T55" s="53"/>
      <c r="U55" s="197" t="str">
        <f>IF(U54="","",VLOOKUP(U54,'【記載例】シフト記号表（勤務時間帯）'!$D$6:$X$47,21,FALSE))</f>
        <v/>
      </c>
      <c r="V55" s="198">
        <f>IF(V54="","",VLOOKUP(V54,'【記載例】シフト記号表（勤務時間帯）'!$D$6:$X$47,21,FALSE))</f>
        <v>7.9999999999999982</v>
      </c>
      <c r="W55" s="198" t="str">
        <f>IF(W54="","",VLOOKUP(W54,'【記載例】シフト記号表（勤務時間帯）'!$D$6:$X$47,21,FALSE))</f>
        <v/>
      </c>
      <c r="X55" s="198" t="str">
        <f>IF(X54="","",VLOOKUP(X54,'【記載例】シフト記号表（勤務時間帯）'!$D$6:$X$47,21,FALSE))</f>
        <v/>
      </c>
      <c r="Y55" s="198">
        <f>IF(Y54="","",VLOOKUP(Y54,'【記載例】シフト記号表（勤務時間帯）'!$D$6:$X$47,21,FALSE))</f>
        <v>7.9999999999999982</v>
      </c>
      <c r="Z55" s="198" t="str">
        <f>IF(Z54="","",VLOOKUP(Z54,'【記載例】シフト記号表（勤務時間帯）'!$D$6:$X$47,21,FALSE))</f>
        <v/>
      </c>
      <c r="AA55" s="199" t="str">
        <f>IF(AA54="","",VLOOKUP(AA54,'【記載例】シフト記号表（勤務時間帯）'!$D$6:$X$47,21,FALSE))</f>
        <v/>
      </c>
      <c r="AB55" s="197" t="str">
        <f>IF(AB54="","",VLOOKUP(AB54,'【記載例】シフト記号表（勤務時間帯）'!$D$6:$X$47,21,FALSE))</f>
        <v/>
      </c>
      <c r="AC55" s="198">
        <f>IF(AC54="","",VLOOKUP(AC54,'【記載例】シフト記号表（勤務時間帯）'!$D$6:$X$47,21,FALSE))</f>
        <v>7.9999999999999982</v>
      </c>
      <c r="AD55" s="198" t="str">
        <f>IF(AD54="","",VLOOKUP(AD54,'【記載例】シフト記号表（勤務時間帯）'!$D$6:$X$47,21,FALSE))</f>
        <v/>
      </c>
      <c r="AE55" s="198" t="str">
        <f>IF(AE54="","",VLOOKUP(AE54,'【記載例】シフト記号表（勤務時間帯）'!$D$6:$X$47,21,FALSE))</f>
        <v/>
      </c>
      <c r="AF55" s="198">
        <f>IF(AF54="","",VLOOKUP(AF54,'【記載例】シフト記号表（勤務時間帯）'!$D$6:$X$47,21,FALSE))</f>
        <v>7.9999999999999982</v>
      </c>
      <c r="AG55" s="198" t="str">
        <f>IF(AG54="","",VLOOKUP(AG54,'【記載例】シフト記号表（勤務時間帯）'!$D$6:$X$47,21,FALSE))</f>
        <v/>
      </c>
      <c r="AH55" s="199" t="str">
        <f>IF(AH54="","",VLOOKUP(AH54,'【記載例】シフト記号表（勤務時間帯）'!$D$6:$X$47,21,FALSE))</f>
        <v/>
      </c>
      <c r="AI55" s="197" t="str">
        <f>IF(AI54="","",VLOOKUP(AI54,'【記載例】シフト記号表（勤務時間帯）'!$D$6:$X$47,21,FALSE))</f>
        <v/>
      </c>
      <c r="AJ55" s="198">
        <f>IF(AJ54="","",VLOOKUP(AJ54,'【記載例】シフト記号表（勤務時間帯）'!$D$6:$X$47,21,FALSE))</f>
        <v>7.9999999999999982</v>
      </c>
      <c r="AK55" s="198" t="str">
        <f>IF(AK54="","",VLOOKUP(AK54,'【記載例】シフト記号表（勤務時間帯）'!$D$6:$X$47,21,FALSE))</f>
        <v/>
      </c>
      <c r="AL55" s="198" t="str">
        <f>IF(AL54="","",VLOOKUP(AL54,'【記載例】シフト記号表（勤務時間帯）'!$D$6:$X$47,21,FALSE))</f>
        <v/>
      </c>
      <c r="AM55" s="198">
        <f>IF(AM54="","",VLOOKUP(AM54,'【記載例】シフト記号表（勤務時間帯）'!$D$6:$X$47,21,FALSE))</f>
        <v>7.9999999999999982</v>
      </c>
      <c r="AN55" s="198" t="str">
        <f>IF(AN54="","",VLOOKUP(AN54,'【記載例】シフト記号表（勤務時間帯）'!$D$6:$X$47,21,FALSE))</f>
        <v/>
      </c>
      <c r="AO55" s="199" t="str">
        <f>IF(AO54="","",VLOOKUP(AO54,'【記載例】シフト記号表（勤務時間帯）'!$D$6:$X$47,21,FALSE))</f>
        <v/>
      </c>
      <c r="AP55" s="197" t="str">
        <f>IF(AP54="","",VLOOKUP(AP54,'【記載例】シフト記号表（勤務時間帯）'!$D$6:$X$47,21,FALSE))</f>
        <v/>
      </c>
      <c r="AQ55" s="198">
        <f>IF(AQ54="","",VLOOKUP(AQ54,'【記載例】シフト記号表（勤務時間帯）'!$D$6:$X$47,21,FALSE))</f>
        <v>7.9999999999999982</v>
      </c>
      <c r="AR55" s="198" t="str">
        <f>IF(AR54="","",VLOOKUP(AR54,'【記載例】シフト記号表（勤務時間帯）'!$D$6:$X$47,21,FALSE))</f>
        <v/>
      </c>
      <c r="AS55" s="198" t="str">
        <f>IF(AS54="","",VLOOKUP(AS54,'【記載例】シフト記号表（勤務時間帯）'!$D$6:$X$47,21,FALSE))</f>
        <v/>
      </c>
      <c r="AT55" s="198">
        <f>IF(AT54="","",VLOOKUP(AT54,'【記載例】シフト記号表（勤務時間帯）'!$D$6:$X$47,21,FALSE))</f>
        <v>7.9999999999999982</v>
      </c>
      <c r="AU55" s="198" t="str">
        <f>IF(AU54="","",VLOOKUP(AU54,'【記載例】シフト記号表（勤務時間帯）'!$D$6:$X$47,21,FALSE))</f>
        <v/>
      </c>
      <c r="AV55" s="199" t="str">
        <f>IF(AV54="","",VLOOKUP(AV54,'【記載例】シフト記号表（勤務時間帯）'!$D$6:$X$47,21,FALSE))</f>
        <v/>
      </c>
      <c r="AW55" s="197" t="str">
        <f>IF(AW54="","",VLOOKUP(AW54,'【記載例】シフト記号表（勤務時間帯）'!$D$6:$X$47,21,FALSE))</f>
        <v/>
      </c>
      <c r="AX55" s="198" t="str">
        <f>IF(AX54="","",VLOOKUP(AX54,'【記載例】シフト記号表（勤務時間帯）'!$D$6:$X$47,21,FALSE))</f>
        <v/>
      </c>
      <c r="AY55" s="198" t="str">
        <f>IF(AY54="","",VLOOKUP(AY54,'【記載例】シフト記号表（勤務時間帯）'!$D$6:$X$47,21,FALSE))</f>
        <v/>
      </c>
      <c r="AZ55" s="281">
        <f>IF($BC$3="４週",SUM(U55:AV55),IF($BC$3="暦月",SUM(U55:AY55),""))</f>
        <v>63.999999999999993</v>
      </c>
      <c r="BA55" s="282"/>
      <c r="BB55" s="283">
        <f>IF($BC$3="４週",AZ55/4,IF($BC$3="暦月",(AZ55/($BC$8/7)),""))</f>
        <v>14.451612903225804</v>
      </c>
      <c r="BC55" s="282"/>
      <c r="BD55" s="278"/>
      <c r="BE55" s="279"/>
      <c r="BF55" s="279"/>
      <c r="BG55" s="279"/>
      <c r="BH55" s="280"/>
    </row>
    <row r="56" spans="2:60" ht="20.25" customHeight="1" x14ac:dyDescent="0.4">
      <c r="B56" s="127"/>
      <c r="C56" s="321"/>
      <c r="D56" s="322"/>
      <c r="E56" s="323"/>
      <c r="F56" s="170"/>
      <c r="G56" s="128" t="str">
        <f>C54</f>
        <v>介護従業者</v>
      </c>
      <c r="H56" s="324"/>
      <c r="I56" s="325"/>
      <c r="J56" s="326"/>
      <c r="K56" s="326"/>
      <c r="L56" s="327"/>
      <c r="M56" s="328"/>
      <c r="N56" s="329"/>
      <c r="O56" s="330"/>
      <c r="P56" s="41" t="s">
        <v>73</v>
      </c>
      <c r="Q56" s="42"/>
      <c r="R56" s="42"/>
      <c r="S56" s="43"/>
      <c r="T56" s="59"/>
      <c r="U56" s="200" t="str">
        <f>IF(U54="","",VLOOKUP(U54,'【記載例】シフト記号表（勤務時間帯）'!$D$6:$Z$47,23,FALSE))</f>
        <v/>
      </c>
      <c r="V56" s="201" t="str">
        <f>IF(V54="","",VLOOKUP(V54,'【記載例】シフト記号表（勤務時間帯）'!$D$6:$Z$47,23,FALSE))</f>
        <v>-</v>
      </c>
      <c r="W56" s="201" t="str">
        <f>IF(W54="","",VLOOKUP(W54,'【記載例】シフト記号表（勤務時間帯）'!$D$6:$Z$47,23,FALSE))</f>
        <v/>
      </c>
      <c r="X56" s="201" t="str">
        <f>IF(X54="","",VLOOKUP(X54,'【記載例】シフト記号表（勤務時間帯）'!$D$6:$Z$47,23,FALSE))</f>
        <v/>
      </c>
      <c r="Y56" s="201" t="str">
        <f>IF(Y54="","",VLOOKUP(Y54,'【記載例】シフト記号表（勤務時間帯）'!$D$6:$Z$47,23,FALSE))</f>
        <v>-</v>
      </c>
      <c r="Z56" s="201" t="str">
        <f>IF(Z54="","",VLOOKUP(Z54,'【記載例】シフト記号表（勤務時間帯）'!$D$6:$Z$47,23,FALSE))</f>
        <v/>
      </c>
      <c r="AA56" s="202" t="str">
        <f>IF(AA54="","",VLOOKUP(AA54,'【記載例】シフト記号表（勤務時間帯）'!$D$6:$Z$47,23,FALSE))</f>
        <v/>
      </c>
      <c r="AB56" s="200" t="str">
        <f>IF(AB54="","",VLOOKUP(AB54,'【記載例】シフト記号表（勤務時間帯）'!$D$6:$Z$47,23,FALSE))</f>
        <v/>
      </c>
      <c r="AC56" s="201" t="str">
        <f>IF(AC54="","",VLOOKUP(AC54,'【記載例】シフト記号表（勤務時間帯）'!$D$6:$Z$47,23,FALSE))</f>
        <v>-</v>
      </c>
      <c r="AD56" s="201" t="str">
        <f>IF(AD54="","",VLOOKUP(AD54,'【記載例】シフト記号表（勤務時間帯）'!$D$6:$Z$47,23,FALSE))</f>
        <v/>
      </c>
      <c r="AE56" s="201" t="str">
        <f>IF(AE54="","",VLOOKUP(AE54,'【記載例】シフト記号表（勤務時間帯）'!$D$6:$Z$47,23,FALSE))</f>
        <v/>
      </c>
      <c r="AF56" s="201" t="str">
        <f>IF(AF54="","",VLOOKUP(AF54,'【記載例】シフト記号表（勤務時間帯）'!$D$6:$Z$47,23,FALSE))</f>
        <v>-</v>
      </c>
      <c r="AG56" s="201" t="str">
        <f>IF(AG54="","",VLOOKUP(AG54,'【記載例】シフト記号表（勤務時間帯）'!$D$6:$Z$47,23,FALSE))</f>
        <v/>
      </c>
      <c r="AH56" s="202" t="str">
        <f>IF(AH54="","",VLOOKUP(AH54,'【記載例】シフト記号表（勤務時間帯）'!$D$6:$Z$47,23,FALSE))</f>
        <v/>
      </c>
      <c r="AI56" s="200" t="str">
        <f>IF(AI54="","",VLOOKUP(AI54,'【記載例】シフト記号表（勤務時間帯）'!$D$6:$Z$47,23,FALSE))</f>
        <v/>
      </c>
      <c r="AJ56" s="201" t="str">
        <f>IF(AJ54="","",VLOOKUP(AJ54,'【記載例】シフト記号表（勤務時間帯）'!$D$6:$Z$47,23,FALSE))</f>
        <v>-</v>
      </c>
      <c r="AK56" s="201" t="str">
        <f>IF(AK54="","",VLOOKUP(AK54,'【記載例】シフト記号表（勤務時間帯）'!$D$6:$Z$47,23,FALSE))</f>
        <v/>
      </c>
      <c r="AL56" s="201" t="str">
        <f>IF(AL54="","",VLOOKUP(AL54,'【記載例】シフト記号表（勤務時間帯）'!$D$6:$Z$47,23,FALSE))</f>
        <v/>
      </c>
      <c r="AM56" s="201" t="str">
        <f>IF(AM54="","",VLOOKUP(AM54,'【記載例】シフト記号表（勤務時間帯）'!$D$6:$Z$47,23,FALSE))</f>
        <v>-</v>
      </c>
      <c r="AN56" s="201" t="str">
        <f>IF(AN54="","",VLOOKUP(AN54,'【記載例】シフト記号表（勤務時間帯）'!$D$6:$Z$47,23,FALSE))</f>
        <v/>
      </c>
      <c r="AO56" s="202" t="str">
        <f>IF(AO54="","",VLOOKUP(AO54,'【記載例】シフト記号表（勤務時間帯）'!$D$6:$Z$47,23,FALSE))</f>
        <v/>
      </c>
      <c r="AP56" s="200" t="str">
        <f>IF(AP54="","",VLOOKUP(AP54,'【記載例】シフト記号表（勤務時間帯）'!$D$6:$Z$47,23,FALSE))</f>
        <v/>
      </c>
      <c r="AQ56" s="201" t="str">
        <f>IF(AQ54="","",VLOOKUP(AQ54,'【記載例】シフト記号表（勤務時間帯）'!$D$6:$Z$47,23,FALSE))</f>
        <v>-</v>
      </c>
      <c r="AR56" s="201" t="str">
        <f>IF(AR54="","",VLOOKUP(AR54,'【記載例】シフト記号表（勤務時間帯）'!$D$6:$Z$47,23,FALSE))</f>
        <v/>
      </c>
      <c r="AS56" s="201" t="str">
        <f>IF(AS54="","",VLOOKUP(AS54,'【記載例】シフト記号表（勤務時間帯）'!$D$6:$Z$47,23,FALSE))</f>
        <v/>
      </c>
      <c r="AT56" s="201" t="str">
        <f>IF(AT54="","",VLOOKUP(AT54,'【記載例】シフト記号表（勤務時間帯）'!$D$6:$Z$47,23,FALSE))</f>
        <v>-</v>
      </c>
      <c r="AU56" s="201" t="str">
        <f>IF(AU54="","",VLOOKUP(AU54,'【記載例】シフト記号表（勤務時間帯）'!$D$6:$Z$47,23,FALSE))</f>
        <v/>
      </c>
      <c r="AV56" s="202" t="str">
        <f>IF(AV54="","",VLOOKUP(AV54,'【記載例】シフト記号表（勤務時間帯）'!$D$6:$Z$47,23,FALSE))</f>
        <v/>
      </c>
      <c r="AW56" s="200" t="str">
        <f>IF(AW54="","",VLOOKUP(AW54,'【記載例】シフト記号表（勤務時間帯）'!$D$6:$Z$47,23,FALSE))</f>
        <v/>
      </c>
      <c r="AX56" s="201" t="str">
        <f>IF(AX54="","",VLOOKUP(AX54,'【記載例】シフト記号表（勤務時間帯）'!$D$6:$Z$47,23,FALSE))</f>
        <v/>
      </c>
      <c r="AY56" s="201" t="str">
        <f>IF(AY54="","",VLOOKUP(AY54,'【記載例】シフト記号表（勤務時間帯）'!$D$6:$Z$47,23,FALSE))</f>
        <v/>
      </c>
      <c r="AZ56" s="284">
        <f>IF($BC$3="４週",SUM(U56:AV56),IF($BC$3="暦月",SUM(U56:AY56),""))</f>
        <v>0</v>
      </c>
      <c r="BA56" s="285"/>
      <c r="BB56" s="286">
        <f>IF($BC$3="４週",AZ56/4,IF($BC$3="暦月",(AZ56/($BC$8/7)),""))</f>
        <v>0</v>
      </c>
      <c r="BC56" s="285"/>
      <c r="BD56" s="287"/>
      <c r="BE56" s="288"/>
      <c r="BF56" s="288"/>
      <c r="BG56" s="288"/>
      <c r="BH56" s="289"/>
    </row>
    <row r="57" spans="2:60" ht="20.25" customHeight="1" x14ac:dyDescent="0.4">
      <c r="B57" s="129"/>
      <c r="C57" s="290" t="s">
        <v>85</v>
      </c>
      <c r="D57" s="291"/>
      <c r="E57" s="292"/>
      <c r="F57" s="124"/>
      <c r="G57" s="126"/>
      <c r="H57" s="299" t="s">
        <v>120</v>
      </c>
      <c r="I57" s="302" t="s">
        <v>106</v>
      </c>
      <c r="J57" s="303"/>
      <c r="K57" s="303"/>
      <c r="L57" s="304"/>
      <c r="M57" s="311" t="s">
        <v>132</v>
      </c>
      <c r="N57" s="312"/>
      <c r="O57" s="313"/>
      <c r="P57" s="21" t="s">
        <v>18</v>
      </c>
      <c r="Q57" s="28"/>
      <c r="R57" s="28"/>
      <c r="S57" s="16"/>
      <c r="T57" s="58"/>
      <c r="U57" s="203" t="s">
        <v>208</v>
      </c>
      <c r="V57" s="204"/>
      <c r="W57" s="204"/>
      <c r="X57" s="204"/>
      <c r="Y57" s="204"/>
      <c r="Z57" s="204" t="s">
        <v>155</v>
      </c>
      <c r="AA57" s="205"/>
      <c r="AB57" s="203" t="s">
        <v>208</v>
      </c>
      <c r="AC57" s="204"/>
      <c r="AD57" s="204"/>
      <c r="AE57" s="204"/>
      <c r="AF57" s="204"/>
      <c r="AG57" s="204" t="s">
        <v>155</v>
      </c>
      <c r="AH57" s="205"/>
      <c r="AI57" s="203" t="s">
        <v>208</v>
      </c>
      <c r="AJ57" s="204"/>
      <c r="AK57" s="204"/>
      <c r="AL57" s="204"/>
      <c r="AM57" s="204"/>
      <c r="AN57" s="204" t="s">
        <v>155</v>
      </c>
      <c r="AO57" s="205"/>
      <c r="AP57" s="203" t="s">
        <v>208</v>
      </c>
      <c r="AQ57" s="204"/>
      <c r="AR57" s="204"/>
      <c r="AS57" s="204"/>
      <c r="AT57" s="204"/>
      <c r="AU57" s="204" t="s">
        <v>155</v>
      </c>
      <c r="AV57" s="205"/>
      <c r="AW57" s="203"/>
      <c r="AX57" s="204"/>
      <c r="AY57" s="204"/>
      <c r="AZ57" s="320"/>
      <c r="BA57" s="274"/>
      <c r="BB57" s="273"/>
      <c r="BC57" s="274"/>
      <c r="BD57" s="275"/>
      <c r="BE57" s="276"/>
      <c r="BF57" s="276"/>
      <c r="BG57" s="276"/>
      <c r="BH57" s="277"/>
    </row>
    <row r="58" spans="2:60" ht="20.25" customHeight="1" x14ac:dyDescent="0.4">
      <c r="B58" s="125">
        <f>B55+1</f>
        <v>13</v>
      </c>
      <c r="C58" s="293"/>
      <c r="D58" s="294"/>
      <c r="E58" s="295"/>
      <c r="F58" s="124" t="str">
        <f>C57</f>
        <v>介護従業者</v>
      </c>
      <c r="G58" s="126"/>
      <c r="H58" s="300"/>
      <c r="I58" s="305"/>
      <c r="J58" s="306"/>
      <c r="K58" s="306"/>
      <c r="L58" s="307"/>
      <c r="M58" s="314"/>
      <c r="N58" s="315"/>
      <c r="O58" s="316"/>
      <c r="P58" s="23" t="s">
        <v>72</v>
      </c>
      <c r="Q58" s="24"/>
      <c r="R58" s="24"/>
      <c r="S58" s="19"/>
      <c r="T58" s="53"/>
      <c r="U58" s="197">
        <f>IF(U57="","",VLOOKUP(U57,'【記載例】シフト記号表（勤務時間帯）'!$D$6:$X$47,21,FALSE))</f>
        <v>6</v>
      </c>
      <c r="V58" s="198" t="str">
        <f>IF(V57="","",VLOOKUP(V57,'【記載例】シフト記号表（勤務時間帯）'!$D$6:$X$47,21,FALSE))</f>
        <v/>
      </c>
      <c r="W58" s="198" t="str">
        <f>IF(W57="","",VLOOKUP(W57,'【記載例】シフト記号表（勤務時間帯）'!$D$6:$X$47,21,FALSE))</f>
        <v/>
      </c>
      <c r="X58" s="198" t="str">
        <f>IF(X57="","",VLOOKUP(X57,'【記載例】シフト記号表（勤務時間帯）'!$D$6:$X$47,21,FALSE))</f>
        <v/>
      </c>
      <c r="Y58" s="198" t="str">
        <f>IF(Y57="","",VLOOKUP(Y57,'【記載例】シフト記号表（勤務時間帯）'!$D$6:$X$47,21,FALSE))</f>
        <v/>
      </c>
      <c r="Z58" s="198">
        <f>IF(Z57="","",VLOOKUP(Z57,'【記載例】シフト記号表（勤務時間帯）'!$D$6:$X$47,21,FALSE))</f>
        <v>6</v>
      </c>
      <c r="AA58" s="199" t="str">
        <f>IF(AA57="","",VLOOKUP(AA57,'【記載例】シフト記号表（勤務時間帯）'!$D$6:$X$47,21,FALSE))</f>
        <v/>
      </c>
      <c r="AB58" s="197">
        <f>IF(AB57="","",VLOOKUP(AB57,'【記載例】シフト記号表（勤務時間帯）'!$D$6:$X$47,21,FALSE))</f>
        <v>6</v>
      </c>
      <c r="AC58" s="198" t="str">
        <f>IF(AC57="","",VLOOKUP(AC57,'【記載例】シフト記号表（勤務時間帯）'!$D$6:$X$47,21,FALSE))</f>
        <v/>
      </c>
      <c r="AD58" s="198" t="str">
        <f>IF(AD57="","",VLOOKUP(AD57,'【記載例】シフト記号表（勤務時間帯）'!$D$6:$X$47,21,FALSE))</f>
        <v/>
      </c>
      <c r="AE58" s="198" t="str">
        <f>IF(AE57="","",VLOOKUP(AE57,'【記載例】シフト記号表（勤務時間帯）'!$D$6:$X$47,21,FALSE))</f>
        <v/>
      </c>
      <c r="AF58" s="198" t="str">
        <f>IF(AF57="","",VLOOKUP(AF57,'【記載例】シフト記号表（勤務時間帯）'!$D$6:$X$47,21,FALSE))</f>
        <v/>
      </c>
      <c r="AG58" s="198">
        <f>IF(AG57="","",VLOOKUP(AG57,'【記載例】シフト記号表（勤務時間帯）'!$D$6:$X$47,21,FALSE))</f>
        <v>6</v>
      </c>
      <c r="AH58" s="199" t="str">
        <f>IF(AH57="","",VLOOKUP(AH57,'【記載例】シフト記号表（勤務時間帯）'!$D$6:$X$47,21,FALSE))</f>
        <v/>
      </c>
      <c r="AI58" s="197">
        <f>IF(AI57="","",VLOOKUP(AI57,'【記載例】シフト記号表（勤務時間帯）'!$D$6:$X$47,21,FALSE))</f>
        <v>6</v>
      </c>
      <c r="AJ58" s="198" t="str">
        <f>IF(AJ57="","",VLOOKUP(AJ57,'【記載例】シフト記号表（勤務時間帯）'!$D$6:$X$47,21,FALSE))</f>
        <v/>
      </c>
      <c r="AK58" s="198" t="str">
        <f>IF(AK57="","",VLOOKUP(AK57,'【記載例】シフト記号表（勤務時間帯）'!$D$6:$X$47,21,FALSE))</f>
        <v/>
      </c>
      <c r="AL58" s="198" t="str">
        <f>IF(AL57="","",VLOOKUP(AL57,'【記載例】シフト記号表（勤務時間帯）'!$D$6:$X$47,21,FALSE))</f>
        <v/>
      </c>
      <c r="AM58" s="198" t="str">
        <f>IF(AM57="","",VLOOKUP(AM57,'【記載例】シフト記号表（勤務時間帯）'!$D$6:$X$47,21,FALSE))</f>
        <v/>
      </c>
      <c r="AN58" s="198">
        <f>IF(AN57="","",VLOOKUP(AN57,'【記載例】シフト記号表（勤務時間帯）'!$D$6:$X$47,21,FALSE))</f>
        <v>6</v>
      </c>
      <c r="AO58" s="199" t="str">
        <f>IF(AO57="","",VLOOKUP(AO57,'【記載例】シフト記号表（勤務時間帯）'!$D$6:$X$47,21,FALSE))</f>
        <v/>
      </c>
      <c r="AP58" s="197">
        <f>IF(AP57="","",VLOOKUP(AP57,'【記載例】シフト記号表（勤務時間帯）'!$D$6:$X$47,21,FALSE))</f>
        <v>6</v>
      </c>
      <c r="AQ58" s="198" t="str">
        <f>IF(AQ57="","",VLOOKUP(AQ57,'【記載例】シフト記号表（勤務時間帯）'!$D$6:$X$47,21,FALSE))</f>
        <v/>
      </c>
      <c r="AR58" s="198" t="str">
        <f>IF(AR57="","",VLOOKUP(AR57,'【記載例】シフト記号表（勤務時間帯）'!$D$6:$X$47,21,FALSE))</f>
        <v/>
      </c>
      <c r="AS58" s="198" t="str">
        <f>IF(AS57="","",VLOOKUP(AS57,'【記載例】シフト記号表（勤務時間帯）'!$D$6:$X$47,21,FALSE))</f>
        <v/>
      </c>
      <c r="AT58" s="198" t="str">
        <f>IF(AT57="","",VLOOKUP(AT57,'【記載例】シフト記号表（勤務時間帯）'!$D$6:$X$47,21,FALSE))</f>
        <v/>
      </c>
      <c r="AU58" s="198">
        <f>IF(AU57="","",VLOOKUP(AU57,'【記載例】シフト記号表（勤務時間帯）'!$D$6:$X$47,21,FALSE))</f>
        <v>6</v>
      </c>
      <c r="AV58" s="199" t="str">
        <f>IF(AV57="","",VLOOKUP(AV57,'【記載例】シフト記号表（勤務時間帯）'!$D$6:$X$47,21,FALSE))</f>
        <v/>
      </c>
      <c r="AW58" s="197" t="str">
        <f>IF(AW57="","",VLOOKUP(AW57,'【記載例】シフト記号表（勤務時間帯）'!$D$6:$X$47,21,FALSE))</f>
        <v/>
      </c>
      <c r="AX58" s="198" t="str">
        <f>IF(AX57="","",VLOOKUP(AX57,'【記載例】シフト記号表（勤務時間帯）'!$D$6:$X$47,21,FALSE))</f>
        <v/>
      </c>
      <c r="AY58" s="198" t="str">
        <f>IF(AY57="","",VLOOKUP(AY57,'【記載例】シフト記号表（勤務時間帯）'!$D$6:$X$47,21,FALSE))</f>
        <v/>
      </c>
      <c r="AZ58" s="281">
        <f>IF($BC$3="４週",SUM(U58:AV58),IF($BC$3="暦月",SUM(U58:AY58),""))</f>
        <v>48</v>
      </c>
      <c r="BA58" s="282"/>
      <c r="BB58" s="283">
        <f>IF($BC$3="４週",AZ58/4,IF($BC$3="暦月",(AZ58/($BC$8/7)),""))</f>
        <v>10.838709677419354</v>
      </c>
      <c r="BC58" s="282"/>
      <c r="BD58" s="278"/>
      <c r="BE58" s="279"/>
      <c r="BF58" s="279"/>
      <c r="BG58" s="279"/>
      <c r="BH58" s="280"/>
    </row>
    <row r="59" spans="2:60" ht="20.25" customHeight="1" x14ac:dyDescent="0.4">
      <c r="B59" s="127"/>
      <c r="C59" s="321"/>
      <c r="D59" s="322"/>
      <c r="E59" s="323"/>
      <c r="F59" s="170"/>
      <c r="G59" s="128" t="str">
        <f>C57</f>
        <v>介護従業者</v>
      </c>
      <c r="H59" s="324"/>
      <c r="I59" s="325"/>
      <c r="J59" s="326"/>
      <c r="K59" s="326"/>
      <c r="L59" s="327"/>
      <c r="M59" s="328"/>
      <c r="N59" s="329"/>
      <c r="O59" s="330"/>
      <c r="P59" s="41" t="s">
        <v>73</v>
      </c>
      <c r="Q59" s="42"/>
      <c r="R59" s="42"/>
      <c r="S59" s="43"/>
      <c r="T59" s="59"/>
      <c r="U59" s="200" t="str">
        <f>IF(U57="","",VLOOKUP(U57,'【記載例】シフト記号表（勤務時間帯）'!$D$6:$Z$47,23,FALSE))</f>
        <v>-</v>
      </c>
      <c r="V59" s="201" t="str">
        <f>IF(V57="","",VLOOKUP(V57,'【記載例】シフト記号表（勤務時間帯）'!$D$6:$Z$47,23,FALSE))</f>
        <v/>
      </c>
      <c r="W59" s="201" t="str">
        <f>IF(W57="","",VLOOKUP(W57,'【記載例】シフト記号表（勤務時間帯）'!$D$6:$Z$47,23,FALSE))</f>
        <v/>
      </c>
      <c r="X59" s="201" t="str">
        <f>IF(X57="","",VLOOKUP(X57,'【記載例】シフト記号表（勤務時間帯）'!$D$6:$Z$47,23,FALSE))</f>
        <v/>
      </c>
      <c r="Y59" s="201" t="str">
        <f>IF(Y57="","",VLOOKUP(Y57,'【記載例】シフト記号表（勤務時間帯）'!$D$6:$Z$47,23,FALSE))</f>
        <v/>
      </c>
      <c r="Z59" s="201" t="str">
        <f>IF(Z57="","",VLOOKUP(Z57,'【記載例】シフト記号表（勤務時間帯）'!$D$6:$Z$47,23,FALSE))</f>
        <v>-</v>
      </c>
      <c r="AA59" s="202" t="str">
        <f>IF(AA57="","",VLOOKUP(AA57,'【記載例】シフト記号表（勤務時間帯）'!$D$6:$Z$47,23,FALSE))</f>
        <v/>
      </c>
      <c r="AB59" s="200" t="str">
        <f>IF(AB57="","",VLOOKUP(AB57,'【記載例】シフト記号表（勤務時間帯）'!$D$6:$Z$47,23,FALSE))</f>
        <v>-</v>
      </c>
      <c r="AC59" s="201" t="str">
        <f>IF(AC57="","",VLOOKUP(AC57,'【記載例】シフト記号表（勤務時間帯）'!$D$6:$Z$47,23,FALSE))</f>
        <v/>
      </c>
      <c r="AD59" s="201" t="str">
        <f>IF(AD57="","",VLOOKUP(AD57,'【記載例】シフト記号表（勤務時間帯）'!$D$6:$Z$47,23,FALSE))</f>
        <v/>
      </c>
      <c r="AE59" s="201" t="str">
        <f>IF(AE57="","",VLOOKUP(AE57,'【記載例】シフト記号表（勤務時間帯）'!$D$6:$Z$47,23,FALSE))</f>
        <v/>
      </c>
      <c r="AF59" s="201" t="str">
        <f>IF(AF57="","",VLOOKUP(AF57,'【記載例】シフト記号表（勤務時間帯）'!$D$6:$Z$47,23,FALSE))</f>
        <v/>
      </c>
      <c r="AG59" s="201" t="str">
        <f>IF(AG57="","",VLOOKUP(AG57,'【記載例】シフト記号表（勤務時間帯）'!$D$6:$Z$47,23,FALSE))</f>
        <v>-</v>
      </c>
      <c r="AH59" s="202" t="str">
        <f>IF(AH57="","",VLOOKUP(AH57,'【記載例】シフト記号表（勤務時間帯）'!$D$6:$Z$47,23,FALSE))</f>
        <v/>
      </c>
      <c r="AI59" s="200" t="str">
        <f>IF(AI57="","",VLOOKUP(AI57,'【記載例】シフト記号表（勤務時間帯）'!$D$6:$Z$47,23,FALSE))</f>
        <v>-</v>
      </c>
      <c r="AJ59" s="201" t="str">
        <f>IF(AJ57="","",VLOOKUP(AJ57,'【記載例】シフト記号表（勤務時間帯）'!$D$6:$Z$47,23,FALSE))</f>
        <v/>
      </c>
      <c r="AK59" s="201" t="str">
        <f>IF(AK57="","",VLOOKUP(AK57,'【記載例】シフト記号表（勤務時間帯）'!$D$6:$Z$47,23,FALSE))</f>
        <v/>
      </c>
      <c r="AL59" s="201" t="str">
        <f>IF(AL57="","",VLOOKUP(AL57,'【記載例】シフト記号表（勤務時間帯）'!$D$6:$Z$47,23,FALSE))</f>
        <v/>
      </c>
      <c r="AM59" s="201" t="str">
        <f>IF(AM57="","",VLOOKUP(AM57,'【記載例】シフト記号表（勤務時間帯）'!$D$6:$Z$47,23,FALSE))</f>
        <v/>
      </c>
      <c r="AN59" s="201" t="str">
        <f>IF(AN57="","",VLOOKUP(AN57,'【記載例】シフト記号表（勤務時間帯）'!$D$6:$Z$47,23,FALSE))</f>
        <v>-</v>
      </c>
      <c r="AO59" s="202" t="str">
        <f>IF(AO57="","",VLOOKUP(AO57,'【記載例】シフト記号表（勤務時間帯）'!$D$6:$Z$47,23,FALSE))</f>
        <v/>
      </c>
      <c r="AP59" s="200" t="str">
        <f>IF(AP57="","",VLOOKUP(AP57,'【記載例】シフト記号表（勤務時間帯）'!$D$6:$Z$47,23,FALSE))</f>
        <v>-</v>
      </c>
      <c r="AQ59" s="201" t="str">
        <f>IF(AQ57="","",VLOOKUP(AQ57,'【記載例】シフト記号表（勤務時間帯）'!$D$6:$Z$47,23,FALSE))</f>
        <v/>
      </c>
      <c r="AR59" s="201" t="str">
        <f>IF(AR57="","",VLOOKUP(AR57,'【記載例】シフト記号表（勤務時間帯）'!$D$6:$Z$47,23,FALSE))</f>
        <v/>
      </c>
      <c r="AS59" s="201" t="str">
        <f>IF(AS57="","",VLOOKUP(AS57,'【記載例】シフト記号表（勤務時間帯）'!$D$6:$Z$47,23,FALSE))</f>
        <v/>
      </c>
      <c r="AT59" s="201" t="str">
        <f>IF(AT57="","",VLOOKUP(AT57,'【記載例】シフト記号表（勤務時間帯）'!$D$6:$Z$47,23,FALSE))</f>
        <v/>
      </c>
      <c r="AU59" s="201" t="str">
        <f>IF(AU57="","",VLOOKUP(AU57,'【記載例】シフト記号表（勤務時間帯）'!$D$6:$Z$47,23,FALSE))</f>
        <v>-</v>
      </c>
      <c r="AV59" s="202" t="str">
        <f>IF(AV57="","",VLOOKUP(AV57,'【記載例】シフト記号表（勤務時間帯）'!$D$6:$Z$47,23,FALSE))</f>
        <v/>
      </c>
      <c r="AW59" s="200" t="str">
        <f>IF(AW57="","",VLOOKUP(AW57,'【記載例】シフト記号表（勤務時間帯）'!$D$6:$Z$47,23,FALSE))</f>
        <v/>
      </c>
      <c r="AX59" s="201" t="str">
        <f>IF(AX57="","",VLOOKUP(AX57,'【記載例】シフト記号表（勤務時間帯）'!$D$6:$Z$47,23,FALSE))</f>
        <v/>
      </c>
      <c r="AY59" s="201" t="str">
        <f>IF(AY57="","",VLOOKUP(AY57,'【記載例】シフト記号表（勤務時間帯）'!$D$6:$Z$47,23,FALSE))</f>
        <v/>
      </c>
      <c r="AZ59" s="284">
        <f>IF($BC$3="４週",SUM(U59:AV59),IF($BC$3="暦月",SUM(U59:AY59),""))</f>
        <v>0</v>
      </c>
      <c r="BA59" s="285"/>
      <c r="BB59" s="286">
        <f>IF($BC$3="４週",AZ59/4,IF($BC$3="暦月",(AZ59/($BC$8/7)),""))</f>
        <v>0</v>
      </c>
      <c r="BC59" s="285"/>
      <c r="BD59" s="287"/>
      <c r="BE59" s="288"/>
      <c r="BF59" s="288"/>
      <c r="BG59" s="288"/>
      <c r="BH59" s="289"/>
    </row>
    <row r="60" spans="2:60" ht="20.25" customHeight="1" x14ac:dyDescent="0.4">
      <c r="B60" s="129"/>
      <c r="C60" s="290" t="s">
        <v>85</v>
      </c>
      <c r="D60" s="291"/>
      <c r="E60" s="292"/>
      <c r="F60" s="124"/>
      <c r="G60" s="126"/>
      <c r="H60" s="299" t="s">
        <v>120</v>
      </c>
      <c r="I60" s="302" t="s">
        <v>106</v>
      </c>
      <c r="J60" s="303"/>
      <c r="K60" s="303"/>
      <c r="L60" s="304"/>
      <c r="M60" s="311" t="s">
        <v>133</v>
      </c>
      <c r="N60" s="312"/>
      <c r="O60" s="313"/>
      <c r="P60" s="21" t="s">
        <v>18</v>
      </c>
      <c r="Q60" s="28"/>
      <c r="R60" s="28"/>
      <c r="S60" s="16"/>
      <c r="T60" s="58"/>
      <c r="U60" s="203" t="s">
        <v>158</v>
      </c>
      <c r="V60" s="204" t="s">
        <v>158</v>
      </c>
      <c r="W60" s="204" t="s">
        <v>209</v>
      </c>
      <c r="X60" s="204"/>
      <c r="Y60" s="204"/>
      <c r="Z60" s="204"/>
      <c r="AA60" s="205" t="s">
        <v>158</v>
      </c>
      <c r="AB60" s="203" t="s">
        <v>209</v>
      </c>
      <c r="AC60" s="204" t="s">
        <v>158</v>
      </c>
      <c r="AD60" s="204" t="s">
        <v>158</v>
      </c>
      <c r="AE60" s="204"/>
      <c r="AF60" s="204"/>
      <c r="AG60" s="204"/>
      <c r="AH60" s="205" t="s">
        <v>209</v>
      </c>
      <c r="AI60" s="203" t="s">
        <v>158</v>
      </c>
      <c r="AJ60" s="204" t="s">
        <v>158</v>
      </c>
      <c r="AK60" s="204" t="s">
        <v>158</v>
      </c>
      <c r="AL60" s="204"/>
      <c r="AM60" s="204"/>
      <c r="AN60" s="204"/>
      <c r="AO60" s="205" t="s">
        <v>158</v>
      </c>
      <c r="AP60" s="203" t="s">
        <v>209</v>
      </c>
      <c r="AQ60" s="204" t="s">
        <v>158</v>
      </c>
      <c r="AR60" s="204" t="s">
        <v>158</v>
      </c>
      <c r="AS60" s="204"/>
      <c r="AT60" s="204"/>
      <c r="AU60" s="204"/>
      <c r="AV60" s="205" t="s">
        <v>158</v>
      </c>
      <c r="AW60" s="203"/>
      <c r="AX60" s="204"/>
      <c r="AY60" s="204"/>
      <c r="AZ60" s="320"/>
      <c r="BA60" s="274"/>
      <c r="BB60" s="273"/>
      <c r="BC60" s="274"/>
      <c r="BD60" s="275"/>
      <c r="BE60" s="276"/>
      <c r="BF60" s="276"/>
      <c r="BG60" s="276"/>
      <c r="BH60" s="277"/>
    </row>
    <row r="61" spans="2:60" ht="20.25" customHeight="1" x14ac:dyDescent="0.4">
      <c r="B61" s="125">
        <f>B58+1</f>
        <v>14</v>
      </c>
      <c r="C61" s="293"/>
      <c r="D61" s="294"/>
      <c r="E61" s="295"/>
      <c r="F61" s="124" t="str">
        <f>C60</f>
        <v>介護従業者</v>
      </c>
      <c r="G61" s="126"/>
      <c r="H61" s="300"/>
      <c r="I61" s="305"/>
      <c r="J61" s="306"/>
      <c r="K61" s="306"/>
      <c r="L61" s="307"/>
      <c r="M61" s="314"/>
      <c r="N61" s="315"/>
      <c r="O61" s="316"/>
      <c r="P61" s="23" t="s">
        <v>72</v>
      </c>
      <c r="Q61" s="24"/>
      <c r="R61" s="24"/>
      <c r="S61" s="19"/>
      <c r="T61" s="53"/>
      <c r="U61" s="197">
        <f>IF(U60="","",VLOOKUP(U60,'【記載例】シフト記号表（勤務時間帯）'!$D$6:$X$47,21,FALSE))</f>
        <v>4.0000000000000018</v>
      </c>
      <c r="V61" s="198">
        <f>IF(V60="","",VLOOKUP(V60,'【記載例】シフト記号表（勤務時間帯）'!$D$6:$X$47,21,FALSE))</f>
        <v>4.0000000000000018</v>
      </c>
      <c r="W61" s="198">
        <f>IF(W60="","",VLOOKUP(W60,'【記載例】シフト記号表（勤務時間帯）'!$D$6:$X$47,21,FALSE))</f>
        <v>4.0000000000000018</v>
      </c>
      <c r="X61" s="198" t="str">
        <f>IF(X60="","",VLOOKUP(X60,'【記載例】シフト記号表（勤務時間帯）'!$D$6:$X$47,21,FALSE))</f>
        <v/>
      </c>
      <c r="Y61" s="198" t="str">
        <f>IF(Y60="","",VLOOKUP(Y60,'【記載例】シフト記号表（勤務時間帯）'!$D$6:$X$47,21,FALSE))</f>
        <v/>
      </c>
      <c r="Z61" s="198" t="str">
        <f>IF(Z60="","",VLOOKUP(Z60,'【記載例】シフト記号表（勤務時間帯）'!$D$6:$X$47,21,FALSE))</f>
        <v/>
      </c>
      <c r="AA61" s="199">
        <f>IF(AA60="","",VLOOKUP(AA60,'【記載例】シフト記号表（勤務時間帯）'!$D$6:$X$47,21,FALSE))</f>
        <v>4.0000000000000018</v>
      </c>
      <c r="AB61" s="197">
        <f>IF(AB60="","",VLOOKUP(AB60,'【記載例】シフト記号表（勤務時間帯）'!$D$6:$X$47,21,FALSE))</f>
        <v>4.0000000000000018</v>
      </c>
      <c r="AC61" s="198">
        <f>IF(AC60="","",VLOOKUP(AC60,'【記載例】シフト記号表（勤務時間帯）'!$D$6:$X$47,21,FALSE))</f>
        <v>4.0000000000000018</v>
      </c>
      <c r="AD61" s="198">
        <f>IF(AD60="","",VLOOKUP(AD60,'【記載例】シフト記号表（勤務時間帯）'!$D$6:$X$47,21,FALSE))</f>
        <v>4.0000000000000018</v>
      </c>
      <c r="AE61" s="198" t="str">
        <f>IF(AE60="","",VLOOKUP(AE60,'【記載例】シフト記号表（勤務時間帯）'!$D$6:$X$47,21,FALSE))</f>
        <v/>
      </c>
      <c r="AF61" s="198" t="str">
        <f>IF(AF60="","",VLOOKUP(AF60,'【記載例】シフト記号表（勤務時間帯）'!$D$6:$X$47,21,FALSE))</f>
        <v/>
      </c>
      <c r="AG61" s="198" t="str">
        <f>IF(AG60="","",VLOOKUP(AG60,'【記載例】シフト記号表（勤務時間帯）'!$D$6:$X$47,21,FALSE))</f>
        <v/>
      </c>
      <c r="AH61" s="199">
        <f>IF(AH60="","",VLOOKUP(AH60,'【記載例】シフト記号表（勤務時間帯）'!$D$6:$X$47,21,FALSE))</f>
        <v>4.0000000000000018</v>
      </c>
      <c r="AI61" s="197">
        <f>IF(AI60="","",VLOOKUP(AI60,'【記載例】シフト記号表（勤務時間帯）'!$D$6:$X$47,21,FALSE))</f>
        <v>4.0000000000000018</v>
      </c>
      <c r="AJ61" s="198">
        <f>IF(AJ60="","",VLOOKUP(AJ60,'【記載例】シフト記号表（勤務時間帯）'!$D$6:$X$47,21,FALSE))</f>
        <v>4.0000000000000018</v>
      </c>
      <c r="AK61" s="198">
        <f>IF(AK60="","",VLOOKUP(AK60,'【記載例】シフト記号表（勤務時間帯）'!$D$6:$X$47,21,FALSE))</f>
        <v>4.0000000000000018</v>
      </c>
      <c r="AL61" s="198" t="str">
        <f>IF(AL60="","",VLOOKUP(AL60,'【記載例】シフト記号表（勤務時間帯）'!$D$6:$X$47,21,FALSE))</f>
        <v/>
      </c>
      <c r="AM61" s="198" t="str">
        <f>IF(AM60="","",VLOOKUP(AM60,'【記載例】シフト記号表（勤務時間帯）'!$D$6:$X$47,21,FALSE))</f>
        <v/>
      </c>
      <c r="AN61" s="198" t="str">
        <f>IF(AN60="","",VLOOKUP(AN60,'【記載例】シフト記号表（勤務時間帯）'!$D$6:$X$47,21,FALSE))</f>
        <v/>
      </c>
      <c r="AO61" s="199">
        <f>IF(AO60="","",VLOOKUP(AO60,'【記載例】シフト記号表（勤務時間帯）'!$D$6:$X$47,21,FALSE))</f>
        <v>4.0000000000000018</v>
      </c>
      <c r="AP61" s="197">
        <f>IF(AP60="","",VLOOKUP(AP60,'【記載例】シフト記号表（勤務時間帯）'!$D$6:$X$47,21,FALSE))</f>
        <v>4.0000000000000018</v>
      </c>
      <c r="AQ61" s="198">
        <f>IF(AQ60="","",VLOOKUP(AQ60,'【記載例】シフト記号表（勤務時間帯）'!$D$6:$X$47,21,FALSE))</f>
        <v>4.0000000000000018</v>
      </c>
      <c r="AR61" s="198">
        <f>IF(AR60="","",VLOOKUP(AR60,'【記載例】シフト記号表（勤務時間帯）'!$D$6:$X$47,21,FALSE))</f>
        <v>4.0000000000000018</v>
      </c>
      <c r="AS61" s="198" t="str">
        <f>IF(AS60="","",VLOOKUP(AS60,'【記載例】シフト記号表（勤務時間帯）'!$D$6:$X$47,21,FALSE))</f>
        <v/>
      </c>
      <c r="AT61" s="198" t="str">
        <f>IF(AT60="","",VLOOKUP(AT60,'【記載例】シフト記号表（勤務時間帯）'!$D$6:$X$47,21,FALSE))</f>
        <v/>
      </c>
      <c r="AU61" s="198" t="str">
        <f>IF(AU60="","",VLOOKUP(AU60,'【記載例】シフト記号表（勤務時間帯）'!$D$6:$X$47,21,FALSE))</f>
        <v/>
      </c>
      <c r="AV61" s="199">
        <f>IF(AV60="","",VLOOKUP(AV60,'【記載例】シフト記号表（勤務時間帯）'!$D$6:$X$47,21,FALSE))</f>
        <v>4.0000000000000018</v>
      </c>
      <c r="AW61" s="197" t="str">
        <f>IF(AW60="","",VLOOKUP(AW60,'【記載例】シフト記号表（勤務時間帯）'!$D$6:$X$47,21,FALSE))</f>
        <v/>
      </c>
      <c r="AX61" s="198" t="str">
        <f>IF(AX60="","",VLOOKUP(AX60,'【記載例】シフト記号表（勤務時間帯）'!$D$6:$X$47,21,FALSE))</f>
        <v/>
      </c>
      <c r="AY61" s="198" t="str">
        <f>IF(AY60="","",VLOOKUP(AY60,'【記載例】シフト記号表（勤務時間帯）'!$D$6:$X$47,21,FALSE))</f>
        <v/>
      </c>
      <c r="AZ61" s="281">
        <f>IF($BC$3="４週",SUM(U61:AV61),IF($BC$3="暦月",SUM(U61:AY61),""))</f>
        <v>64.000000000000014</v>
      </c>
      <c r="BA61" s="282"/>
      <c r="BB61" s="283">
        <f>IF($BC$3="４週",AZ61/4,IF($BC$3="暦月",(AZ61/($BC$8/7)),""))</f>
        <v>14.45161290322581</v>
      </c>
      <c r="BC61" s="282"/>
      <c r="BD61" s="278"/>
      <c r="BE61" s="279"/>
      <c r="BF61" s="279"/>
      <c r="BG61" s="279"/>
      <c r="BH61" s="280"/>
    </row>
    <row r="62" spans="2:60" ht="20.25" customHeight="1" x14ac:dyDescent="0.4">
      <c r="B62" s="127"/>
      <c r="C62" s="321"/>
      <c r="D62" s="322"/>
      <c r="E62" s="323"/>
      <c r="F62" s="170"/>
      <c r="G62" s="128" t="str">
        <f>C60</f>
        <v>介護従業者</v>
      </c>
      <c r="H62" s="324"/>
      <c r="I62" s="325"/>
      <c r="J62" s="326"/>
      <c r="K62" s="326"/>
      <c r="L62" s="327"/>
      <c r="M62" s="328"/>
      <c r="N62" s="329"/>
      <c r="O62" s="330"/>
      <c r="P62" s="41" t="s">
        <v>73</v>
      </c>
      <c r="Q62" s="42"/>
      <c r="R62" s="42"/>
      <c r="S62" s="43"/>
      <c r="T62" s="59"/>
      <c r="U62" s="200" t="str">
        <f>IF(U60="","",VLOOKUP(U60,'【記載例】シフト記号表（勤務時間帯）'!$D$6:$Z$47,23,FALSE))</f>
        <v>-</v>
      </c>
      <c r="V62" s="201" t="str">
        <f>IF(V60="","",VLOOKUP(V60,'【記載例】シフト記号表（勤務時間帯）'!$D$6:$Z$47,23,FALSE))</f>
        <v>-</v>
      </c>
      <c r="W62" s="201" t="str">
        <f>IF(W60="","",VLOOKUP(W60,'【記載例】シフト記号表（勤務時間帯）'!$D$6:$Z$47,23,FALSE))</f>
        <v>-</v>
      </c>
      <c r="X62" s="201" t="str">
        <f>IF(X60="","",VLOOKUP(X60,'【記載例】シフト記号表（勤務時間帯）'!$D$6:$Z$47,23,FALSE))</f>
        <v/>
      </c>
      <c r="Y62" s="201" t="str">
        <f>IF(Y60="","",VLOOKUP(Y60,'【記載例】シフト記号表（勤務時間帯）'!$D$6:$Z$47,23,FALSE))</f>
        <v/>
      </c>
      <c r="Z62" s="201" t="str">
        <f>IF(Z60="","",VLOOKUP(Z60,'【記載例】シフト記号表（勤務時間帯）'!$D$6:$Z$47,23,FALSE))</f>
        <v/>
      </c>
      <c r="AA62" s="202" t="str">
        <f>IF(AA60="","",VLOOKUP(AA60,'【記載例】シフト記号表（勤務時間帯）'!$D$6:$Z$47,23,FALSE))</f>
        <v>-</v>
      </c>
      <c r="AB62" s="200" t="str">
        <f>IF(AB60="","",VLOOKUP(AB60,'【記載例】シフト記号表（勤務時間帯）'!$D$6:$Z$47,23,FALSE))</f>
        <v>-</v>
      </c>
      <c r="AC62" s="201" t="str">
        <f>IF(AC60="","",VLOOKUP(AC60,'【記載例】シフト記号表（勤務時間帯）'!$D$6:$Z$47,23,FALSE))</f>
        <v>-</v>
      </c>
      <c r="AD62" s="201" t="str">
        <f>IF(AD60="","",VLOOKUP(AD60,'【記載例】シフト記号表（勤務時間帯）'!$D$6:$Z$47,23,FALSE))</f>
        <v>-</v>
      </c>
      <c r="AE62" s="201" t="str">
        <f>IF(AE60="","",VLOOKUP(AE60,'【記載例】シフト記号表（勤務時間帯）'!$D$6:$Z$47,23,FALSE))</f>
        <v/>
      </c>
      <c r="AF62" s="201" t="str">
        <f>IF(AF60="","",VLOOKUP(AF60,'【記載例】シフト記号表（勤務時間帯）'!$D$6:$Z$47,23,FALSE))</f>
        <v/>
      </c>
      <c r="AG62" s="201" t="str">
        <f>IF(AG60="","",VLOOKUP(AG60,'【記載例】シフト記号表（勤務時間帯）'!$D$6:$Z$47,23,FALSE))</f>
        <v/>
      </c>
      <c r="AH62" s="202" t="str">
        <f>IF(AH60="","",VLOOKUP(AH60,'【記載例】シフト記号表（勤務時間帯）'!$D$6:$Z$47,23,FALSE))</f>
        <v>-</v>
      </c>
      <c r="AI62" s="200" t="str">
        <f>IF(AI60="","",VLOOKUP(AI60,'【記載例】シフト記号表（勤務時間帯）'!$D$6:$Z$47,23,FALSE))</f>
        <v>-</v>
      </c>
      <c r="AJ62" s="201" t="str">
        <f>IF(AJ60="","",VLOOKUP(AJ60,'【記載例】シフト記号表（勤務時間帯）'!$D$6:$Z$47,23,FALSE))</f>
        <v>-</v>
      </c>
      <c r="AK62" s="201" t="str">
        <f>IF(AK60="","",VLOOKUP(AK60,'【記載例】シフト記号表（勤務時間帯）'!$D$6:$Z$47,23,FALSE))</f>
        <v>-</v>
      </c>
      <c r="AL62" s="201" t="str">
        <f>IF(AL60="","",VLOOKUP(AL60,'【記載例】シフト記号表（勤務時間帯）'!$D$6:$Z$47,23,FALSE))</f>
        <v/>
      </c>
      <c r="AM62" s="201" t="str">
        <f>IF(AM60="","",VLOOKUP(AM60,'【記載例】シフト記号表（勤務時間帯）'!$D$6:$Z$47,23,FALSE))</f>
        <v/>
      </c>
      <c r="AN62" s="201" t="str">
        <f>IF(AN60="","",VLOOKUP(AN60,'【記載例】シフト記号表（勤務時間帯）'!$D$6:$Z$47,23,FALSE))</f>
        <v/>
      </c>
      <c r="AO62" s="202" t="str">
        <f>IF(AO60="","",VLOOKUP(AO60,'【記載例】シフト記号表（勤務時間帯）'!$D$6:$Z$47,23,FALSE))</f>
        <v>-</v>
      </c>
      <c r="AP62" s="200" t="str">
        <f>IF(AP60="","",VLOOKUP(AP60,'【記載例】シフト記号表（勤務時間帯）'!$D$6:$Z$47,23,FALSE))</f>
        <v>-</v>
      </c>
      <c r="AQ62" s="201" t="str">
        <f>IF(AQ60="","",VLOOKUP(AQ60,'【記載例】シフト記号表（勤務時間帯）'!$D$6:$Z$47,23,FALSE))</f>
        <v>-</v>
      </c>
      <c r="AR62" s="201" t="str">
        <f>IF(AR60="","",VLOOKUP(AR60,'【記載例】シフト記号表（勤務時間帯）'!$D$6:$Z$47,23,FALSE))</f>
        <v>-</v>
      </c>
      <c r="AS62" s="201" t="str">
        <f>IF(AS60="","",VLOOKUP(AS60,'【記載例】シフト記号表（勤務時間帯）'!$D$6:$Z$47,23,FALSE))</f>
        <v/>
      </c>
      <c r="AT62" s="201" t="str">
        <f>IF(AT60="","",VLOOKUP(AT60,'【記載例】シフト記号表（勤務時間帯）'!$D$6:$Z$47,23,FALSE))</f>
        <v/>
      </c>
      <c r="AU62" s="201" t="str">
        <f>IF(AU60="","",VLOOKUP(AU60,'【記載例】シフト記号表（勤務時間帯）'!$D$6:$Z$47,23,FALSE))</f>
        <v/>
      </c>
      <c r="AV62" s="202" t="str">
        <f>IF(AV60="","",VLOOKUP(AV60,'【記載例】シフト記号表（勤務時間帯）'!$D$6:$Z$47,23,FALSE))</f>
        <v>-</v>
      </c>
      <c r="AW62" s="200" t="str">
        <f>IF(AW60="","",VLOOKUP(AW60,'【記載例】シフト記号表（勤務時間帯）'!$D$6:$Z$47,23,FALSE))</f>
        <v/>
      </c>
      <c r="AX62" s="201" t="str">
        <f>IF(AX60="","",VLOOKUP(AX60,'【記載例】シフト記号表（勤務時間帯）'!$D$6:$Z$47,23,FALSE))</f>
        <v/>
      </c>
      <c r="AY62" s="201" t="str">
        <f>IF(AY60="","",VLOOKUP(AY60,'【記載例】シフト記号表（勤務時間帯）'!$D$6:$Z$47,23,FALSE))</f>
        <v/>
      </c>
      <c r="AZ62" s="284">
        <f>IF($BC$3="４週",SUM(U62:AV62),IF($BC$3="暦月",SUM(U62:AY62),""))</f>
        <v>0</v>
      </c>
      <c r="BA62" s="285"/>
      <c r="BB62" s="286">
        <f>IF($BC$3="４週",AZ62/4,IF($BC$3="暦月",(AZ62/($BC$8/7)),""))</f>
        <v>0</v>
      </c>
      <c r="BC62" s="285"/>
      <c r="BD62" s="287"/>
      <c r="BE62" s="288"/>
      <c r="BF62" s="288"/>
      <c r="BG62" s="288"/>
      <c r="BH62" s="289"/>
    </row>
    <row r="63" spans="2:60" ht="20.25" customHeight="1" x14ac:dyDescent="0.4">
      <c r="B63" s="129"/>
      <c r="C63" s="290" t="s">
        <v>85</v>
      </c>
      <c r="D63" s="291"/>
      <c r="E63" s="292"/>
      <c r="F63" s="124"/>
      <c r="G63" s="126"/>
      <c r="H63" s="299" t="s">
        <v>120</v>
      </c>
      <c r="I63" s="302" t="s">
        <v>106</v>
      </c>
      <c r="J63" s="303"/>
      <c r="K63" s="303"/>
      <c r="L63" s="304"/>
      <c r="M63" s="311" t="s">
        <v>134</v>
      </c>
      <c r="N63" s="312"/>
      <c r="O63" s="313"/>
      <c r="P63" s="21" t="s">
        <v>18</v>
      </c>
      <c r="Q63" s="28"/>
      <c r="R63" s="28"/>
      <c r="S63" s="16"/>
      <c r="T63" s="58"/>
      <c r="U63" s="203" t="s">
        <v>210</v>
      </c>
      <c r="V63" s="204" t="s">
        <v>210</v>
      </c>
      <c r="W63" s="204" t="s">
        <v>157</v>
      </c>
      <c r="X63" s="204"/>
      <c r="Y63" s="204"/>
      <c r="Z63" s="204"/>
      <c r="AA63" s="205"/>
      <c r="AB63" s="203" t="s">
        <v>210</v>
      </c>
      <c r="AC63" s="204" t="s">
        <v>210</v>
      </c>
      <c r="AD63" s="204" t="s">
        <v>157</v>
      </c>
      <c r="AE63" s="204"/>
      <c r="AF63" s="204"/>
      <c r="AG63" s="204"/>
      <c r="AH63" s="205"/>
      <c r="AI63" s="203" t="s">
        <v>210</v>
      </c>
      <c r="AJ63" s="204" t="s">
        <v>157</v>
      </c>
      <c r="AK63" s="204" t="s">
        <v>157</v>
      </c>
      <c r="AL63" s="204"/>
      <c r="AM63" s="204"/>
      <c r="AN63" s="204"/>
      <c r="AO63" s="205"/>
      <c r="AP63" s="203" t="s">
        <v>210</v>
      </c>
      <c r="AQ63" s="204" t="s">
        <v>210</v>
      </c>
      <c r="AR63" s="204" t="s">
        <v>157</v>
      </c>
      <c r="AS63" s="204"/>
      <c r="AT63" s="204"/>
      <c r="AU63" s="204"/>
      <c r="AV63" s="205"/>
      <c r="AW63" s="203"/>
      <c r="AX63" s="204"/>
      <c r="AY63" s="204"/>
      <c r="AZ63" s="320"/>
      <c r="BA63" s="274"/>
      <c r="BB63" s="273"/>
      <c r="BC63" s="274"/>
      <c r="BD63" s="275"/>
      <c r="BE63" s="276"/>
      <c r="BF63" s="276"/>
      <c r="BG63" s="276"/>
      <c r="BH63" s="277"/>
    </row>
    <row r="64" spans="2:60" ht="20.25" customHeight="1" x14ac:dyDescent="0.4">
      <c r="B64" s="125">
        <f>B61+1</f>
        <v>15</v>
      </c>
      <c r="C64" s="293"/>
      <c r="D64" s="294"/>
      <c r="E64" s="295"/>
      <c r="F64" s="124" t="str">
        <f>C63</f>
        <v>介護従業者</v>
      </c>
      <c r="G64" s="126"/>
      <c r="H64" s="300"/>
      <c r="I64" s="305"/>
      <c r="J64" s="306"/>
      <c r="K64" s="306"/>
      <c r="L64" s="307"/>
      <c r="M64" s="314"/>
      <c r="N64" s="315"/>
      <c r="O64" s="316"/>
      <c r="P64" s="23" t="s">
        <v>72</v>
      </c>
      <c r="Q64" s="24"/>
      <c r="R64" s="24"/>
      <c r="S64" s="19"/>
      <c r="T64" s="53"/>
      <c r="U64" s="197">
        <f>IF(U63="","",VLOOKUP(U63,'【記載例】シフト記号表（勤務時間帯）'!$D$6:$X$47,21,FALSE))</f>
        <v>2.4999999999999991</v>
      </c>
      <c r="V64" s="198">
        <f>IF(V63="","",VLOOKUP(V63,'【記載例】シフト記号表（勤務時間帯）'!$D$6:$X$47,21,FALSE))</f>
        <v>2.4999999999999991</v>
      </c>
      <c r="W64" s="198">
        <f>IF(W63="","",VLOOKUP(W63,'【記載例】シフト記号表（勤務時間帯）'!$D$6:$X$47,21,FALSE))</f>
        <v>2.4999999999999991</v>
      </c>
      <c r="X64" s="198" t="str">
        <f>IF(X63="","",VLOOKUP(X63,'【記載例】シフト記号表（勤務時間帯）'!$D$6:$X$47,21,FALSE))</f>
        <v/>
      </c>
      <c r="Y64" s="198" t="str">
        <f>IF(Y63="","",VLOOKUP(Y63,'【記載例】シフト記号表（勤務時間帯）'!$D$6:$X$47,21,FALSE))</f>
        <v/>
      </c>
      <c r="Z64" s="198" t="str">
        <f>IF(Z63="","",VLOOKUP(Z63,'【記載例】シフト記号表（勤務時間帯）'!$D$6:$X$47,21,FALSE))</f>
        <v/>
      </c>
      <c r="AA64" s="199" t="str">
        <f>IF(AA63="","",VLOOKUP(AA63,'【記載例】シフト記号表（勤務時間帯）'!$D$6:$X$47,21,FALSE))</f>
        <v/>
      </c>
      <c r="AB64" s="197">
        <f>IF(AB63="","",VLOOKUP(AB63,'【記載例】シフト記号表（勤務時間帯）'!$D$6:$X$47,21,FALSE))</f>
        <v>2.4999999999999991</v>
      </c>
      <c r="AC64" s="198">
        <f>IF(AC63="","",VLOOKUP(AC63,'【記載例】シフト記号表（勤務時間帯）'!$D$6:$X$47,21,FALSE))</f>
        <v>2.4999999999999991</v>
      </c>
      <c r="AD64" s="198">
        <f>IF(AD63="","",VLOOKUP(AD63,'【記載例】シフト記号表（勤務時間帯）'!$D$6:$X$47,21,FALSE))</f>
        <v>2.4999999999999991</v>
      </c>
      <c r="AE64" s="198" t="str">
        <f>IF(AE63="","",VLOOKUP(AE63,'【記載例】シフト記号表（勤務時間帯）'!$D$6:$X$47,21,FALSE))</f>
        <v/>
      </c>
      <c r="AF64" s="198" t="str">
        <f>IF(AF63="","",VLOOKUP(AF63,'【記載例】シフト記号表（勤務時間帯）'!$D$6:$X$47,21,FALSE))</f>
        <v/>
      </c>
      <c r="AG64" s="198" t="str">
        <f>IF(AG63="","",VLOOKUP(AG63,'【記載例】シフト記号表（勤務時間帯）'!$D$6:$X$47,21,FALSE))</f>
        <v/>
      </c>
      <c r="AH64" s="199" t="str">
        <f>IF(AH63="","",VLOOKUP(AH63,'【記載例】シフト記号表（勤務時間帯）'!$D$6:$X$47,21,FALSE))</f>
        <v/>
      </c>
      <c r="AI64" s="197">
        <f>IF(AI63="","",VLOOKUP(AI63,'【記載例】シフト記号表（勤務時間帯）'!$D$6:$X$47,21,FALSE))</f>
        <v>2.4999999999999991</v>
      </c>
      <c r="AJ64" s="198">
        <f>IF(AJ63="","",VLOOKUP(AJ63,'【記載例】シフト記号表（勤務時間帯）'!$D$6:$X$47,21,FALSE))</f>
        <v>2.4999999999999991</v>
      </c>
      <c r="AK64" s="198">
        <f>IF(AK63="","",VLOOKUP(AK63,'【記載例】シフト記号表（勤務時間帯）'!$D$6:$X$47,21,FALSE))</f>
        <v>2.4999999999999991</v>
      </c>
      <c r="AL64" s="198" t="str">
        <f>IF(AL63="","",VLOOKUP(AL63,'【記載例】シフト記号表（勤務時間帯）'!$D$6:$X$47,21,FALSE))</f>
        <v/>
      </c>
      <c r="AM64" s="198" t="str">
        <f>IF(AM63="","",VLOOKUP(AM63,'【記載例】シフト記号表（勤務時間帯）'!$D$6:$X$47,21,FALSE))</f>
        <v/>
      </c>
      <c r="AN64" s="198" t="str">
        <f>IF(AN63="","",VLOOKUP(AN63,'【記載例】シフト記号表（勤務時間帯）'!$D$6:$X$47,21,FALSE))</f>
        <v/>
      </c>
      <c r="AO64" s="199" t="str">
        <f>IF(AO63="","",VLOOKUP(AO63,'【記載例】シフト記号表（勤務時間帯）'!$D$6:$X$47,21,FALSE))</f>
        <v/>
      </c>
      <c r="AP64" s="197">
        <f>IF(AP63="","",VLOOKUP(AP63,'【記載例】シフト記号表（勤務時間帯）'!$D$6:$X$47,21,FALSE))</f>
        <v>2.4999999999999991</v>
      </c>
      <c r="AQ64" s="198">
        <f>IF(AQ63="","",VLOOKUP(AQ63,'【記載例】シフト記号表（勤務時間帯）'!$D$6:$X$47,21,FALSE))</f>
        <v>2.4999999999999991</v>
      </c>
      <c r="AR64" s="198">
        <f>IF(AR63="","",VLOOKUP(AR63,'【記載例】シフト記号表（勤務時間帯）'!$D$6:$X$47,21,FALSE))</f>
        <v>2.4999999999999991</v>
      </c>
      <c r="AS64" s="198" t="str">
        <f>IF(AS63="","",VLOOKUP(AS63,'【記載例】シフト記号表（勤務時間帯）'!$D$6:$X$47,21,FALSE))</f>
        <v/>
      </c>
      <c r="AT64" s="198" t="str">
        <f>IF(AT63="","",VLOOKUP(AT63,'【記載例】シフト記号表（勤務時間帯）'!$D$6:$X$47,21,FALSE))</f>
        <v/>
      </c>
      <c r="AU64" s="198" t="str">
        <f>IF(AU63="","",VLOOKUP(AU63,'【記載例】シフト記号表（勤務時間帯）'!$D$6:$X$47,21,FALSE))</f>
        <v/>
      </c>
      <c r="AV64" s="199" t="str">
        <f>IF(AV63="","",VLOOKUP(AV63,'【記載例】シフト記号表（勤務時間帯）'!$D$6:$X$47,21,FALSE))</f>
        <v/>
      </c>
      <c r="AW64" s="197" t="str">
        <f>IF(AW63="","",VLOOKUP(AW63,'【記載例】シフト記号表（勤務時間帯）'!$D$6:$X$47,21,FALSE))</f>
        <v/>
      </c>
      <c r="AX64" s="198" t="str">
        <f>IF(AX63="","",VLOOKUP(AX63,'【記載例】シフト記号表（勤務時間帯）'!$D$6:$X$47,21,FALSE))</f>
        <v/>
      </c>
      <c r="AY64" s="198" t="str">
        <f>IF(AY63="","",VLOOKUP(AY63,'【記載例】シフト記号表（勤務時間帯）'!$D$6:$X$47,21,FALSE))</f>
        <v/>
      </c>
      <c r="AZ64" s="281">
        <f>IF($BC$3="４週",SUM(U64:AV64),IF($BC$3="暦月",SUM(U64:AY64),""))</f>
        <v>29.999999999999996</v>
      </c>
      <c r="BA64" s="282"/>
      <c r="BB64" s="283">
        <f>IF($BC$3="４週",AZ64/4,IF($BC$3="暦月",(AZ64/($BC$8/7)),""))</f>
        <v>6.7741935483870952</v>
      </c>
      <c r="BC64" s="282"/>
      <c r="BD64" s="278"/>
      <c r="BE64" s="279"/>
      <c r="BF64" s="279"/>
      <c r="BG64" s="279"/>
      <c r="BH64" s="280"/>
    </row>
    <row r="65" spans="2:60" ht="20.25" customHeight="1" x14ac:dyDescent="0.4">
      <c r="B65" s="127"/>
      <c r="C65" s="321"/>
      <c r="D65" s="322"/>
      <c r="E65" s="323"/>
      <c r="F65" s="170"/>
      <c r="G65" s="128" t="str">
        <f>C63</f>
        <v>介護従業者</v>
      </c>
      <c r="H65" s="324"/>
      <c r="I65" s="325"/>
      <c r="J65" s="326"/>
      <c r="K65" s="326"/>
      <c r="L65" s="327"/>
      <c r="M65" s="328"/>
      <c r="N65" s="329"/>
      <c r="O65" s="330"/>
      <c r="P65" s="41" t="s">
        <v>73</v>
      </c>
      <c r="Q65" s="42"/>
      <c r="R65" s="42"/>
      <c r="S65" s="43"/>
      <c r="T65" s="59"/>
      <c r="U65" s="200" t="str">
        <f>IF(U63="","",VLOOKUP(U63,'【記載例】シフト記号表（勤務時間帯）'!$D$6:$Z$47,23,FALSE))</f>
        <v>-</v>
      </c>
      <c r="V65" s="201" t="str">
        <f>IF(V63="","",VLOOKUP(V63,'【記載例】シフト記号表（勤務時間帯）'!$D$6:$Z$47,23,FALSE))</f>
        <v>-</v>
      </c>
      <c r="W65" s="201" t="str">
        <f>IF(W63="","",VLOOKUP(W63,'【記載例】シフト記号表（勤務時間帯）'!$D$6:$Z$47,23,FALSE))</f>
        <v>-</v>
      </c>
      <c r="X65" s="201" t="str">
        <f>IF(X63="","",VLOOKUP(X63,'【記載例】シフト記号表（勤務時間帯）'!$D$6:$Z$47,23,FALSE))</f>
        <v/>
      </c>
      <c r="Y65" s="201" t="str">
        <f>IF(Y63="","",VLOOKUP(Y63,'【記載例】シフト記号表（勤務時間帯）'!$D$6:$Z$47,23,FALSE))</f>
        <v/>
      </c>
      <c r="Z65" s="201" t="str">
        <f>IF(Z63="","",VLOOKUP(Z63,'【記載例】シフト記号表（勤務時間帯）'!$D$6:$Z$47,23,FALSE))</f>
        <v/>
      </c>
      <c r="AA65" s="202" t="str">
        <f>IF(AA63="","",VLOOKUP(AA63,'【記載例】シフト記号表（勤務時間帯）'!$D$6:$Z$47,23,FALSE))</f>
        <v/>
      </c>
      <c r="AB65" s="200" t="str">
        <f>IF(AB63="","",VLOOKUP(AB63,'【記載例】シフト記号表（勤務時間帯）'!$D$6:$Z$47,23,FALSE))</f>
        <v>-</v>
      </c>
      <c r="AC65" s="201" t="str">
        <f>IF(AC63="","",VLOOKUP(AC63,'【記載例】シフト記号表（勤務時間帯）'!$D$6:$Z$47,23,FALSE))</f>
        <v>-</v>
      </c>
      <c r="AD65" s="201" t="str">
        <f>IF(AD63="","",VLOOKUP(AD63,'【記載例】シフト記号表（勤務時間帯）'!$D$6:$Z$47,23,FALSE))</f>
        <v>-</v>
      </c>
      <c r="AE65" s="201" t="str">
        <f>IF(AE63="","",VLOOKUP(AE63,'【記載例】シフト記号表（勤務時間帯）'!$D$6:$Z$47,23,FALSE))</f>
        <v/>
      </c>
      <c r="AF65" s="201" t="str">
        <f>IF(AF63="","",VLOOKUP(AF63,'【記載例】シフト記号表（勤務時間帯）'!$D$6:$Z$47,23,FALSE))</f>
        <v/>
      </c>
      <c r="AG65" s="201" t="str">
        <f>IF(AG63="","",VLOOKUP(AG63,'【記載例】シフト記号表（勤務時間帯）'!$D$6:$Z$47,23,FALSE))</f>
        <v/>
      </c>
      <c r="AH65" s="202" t="str">
        <f>IF(AH63="","",VLOOKUP(AH63,'【記載例】シフト記号表（勤務時間帯）'!$D$6:$Z$47,23,FALSE))</f>
        <v/>
      </c>
      <c r="AI65" s="200" t="str">
        <f>IF(AI63="","",VLOOKUP(AI63,'【記載例】シフト記号表（勤務時間帯）'!$D$6:$Z$47,23,FALSE))</f>
        <v>-</v>
      </c>
      <c r="AJ65" s="201" t="str">
        <f>IF(AJ63="","",VLOOKUP(AJ63,'【記載例】シフト記号表（勤務時間帯）'!$D$6:$Z$47,23,FALSE))</f>
        <v>-</v>
      </c>
      <c r="AK65" s="201" t="str">
        <f>IF(AK63="","",VLOOKUP(AK63,'【記載例】シフト記号表（勤務時間帯）'!$D$6:$Z$47,23,FALSE))</f>
        <v>-</v>
      </c>
      <c r="AL65" s="201" t="str">
        <f>IF(AL63="","",VLOOKUP(AL63,'【記載例】シフト記号表（勤務時間帯）'!$D$6:$Z$47,23,FALSE))</f>
        <v/>
      </c>
      <c r="AM65" s="201" t="str">
        <f>IF(AM63="","",VLOOKUP(AM63,'【記載例】シフト記号表（勤務時間帯）'!$D$6:$Z$47,23,FALSE))</f>
        <v/>
      </c>
      <c r="AN65" s="201" t="str">
        <f>IF(AN63="","",VLOOKUP(AN63,'【記載例】シフト記号表（勤務時間帯）'!$D$6:$Z$47,23,FALSE))</f>
        <v/>
      </c>
      <c r="AO65" s="202" t="str">
        <f>IF(AO63="","",VLOOKUP(AO63,'【記載例】シフト記号表（勤務時間帯）'!$D$6:$Z$47,23,FALSE))</f>
        <v/>
      </c>
      <c r="AP65" s="200" t="str">
        <f>IF(AP63="","",VLOOKUP(AP63,'【記載例】シフト記号表（勤務時間帯）'!$D$6:$Z$47,23,FALSE))</f>
        <v>-</v>
      </c>
      <c r="AQ65" s="201" t="str">
        <f>IF(AQ63="","",VLOOKUP(AQ63,'【記載例】シフト記号表（勤務時間帯）'!$D$6:$Z$47,23,FALSE))</f>
        <v>-</v>
      </c>
      <c r="AR65" s="201" t="str">
        <f>IF(AR63="","",VLOOKUP(AR63,'【記載例】シフト記号表（勤務時間帯）'!$D$6:$Z$47,23,FALSE))</f>
        <v>-</v>
      </c>
      <c r="AS65" s="201" t="str">
        <f>IF(AS63="","",VLOOKUP(AS63,'【記載例】シフト記号表（勤務時間帯）'!$D$6:$Z$47,23,FALSE))</f>
        <v/>
      </c>
      <c r="AT65" s="201" t="str">
        <f>IF(AT63="","",VLOOKUP(AT63,'【記載例】シフト記号表（勤務時間帯）'!$D$6:$Z$47,23,FALSE))</f>
        <v/>
      </c>
      <c r="AU65" s="201" t="str">
        <f>IF(AU63="","",VLOOKUP(AU63,'【記載例】シフト記号表（勤務時間帯）'!$D$6:$Z$47,23,FALSE))</f>
        <v/>
      </c>
      <c r="AV65" s="202" t="str">
        <f>IF(AV63="","",VLOOKUP(AV63,'【記載例】シフト記号表（勤務時間帯）'!$D$6:$Z$47,23,FALSE))</f>
        <v/>
      </c>
      <c r="AW65" s="200" t="str">
        <f>IF(AW63="","",VLOOKUP(AW63,'【記載例】シフト記号表（勤務時間帯）'!$D$6:$Z$47,23,FALSE))</f>
        <v/>
      </c>
      <c r="AX65" s="201" t="str">
        <f>IF(AX63="","",VLOOKUP(AX63,'【記載例】シフト記号表（勤務時間帯）'!$D$6:$Z$47,23,FALSE))</f>
        <v/>
      </c>
      <c r="AY65" s="201" t="str">
        <f>IF(AY63="","",VLOOKUP(AY63,'【記載例】シフト記号表（勤務時間帯）'!$D$6:$Z$47,23,FALSE))</f>
        <v/>
      </c>
      <c r="AZ65" s="284">
        <f>IF($BC$3="４週",SUM(U65:AV65),IF($BC$3="暦月",SUM(U65:AY65),""))</f>
        <v>0</v>
      </c>
      <c r="BA65" s="285"/>
      <c r="BB65" s="286">
        <f>IF($BC$3="４週",AZ65/4,IF($BC$3="暦月",(AZ65/($BC$8/7)),""))</f>
        <v>0</v>
      </c>
      <c r="BC65" s="285"/>
      <c r="BD65" s="287"/>
      <c r="BE65" s="288"/>
      <c r="BF65" s="288"/>
      <c r="BG65" s="288"/>
      <c r="BH65" s="289"/>
    </row>
    <row r="66" spans="2:60" ht="20.25" customHeight="1" x14ac:dyDescent="0.4">
      <c r="B66" s="129"/>
      <c r="C66" s="290" t="s">
        <v>85</v>
      </c>
      <c r="D66" s="291"/>
      <c r="E66" s="292"/>
      <c r="F66" s="124"/>
      <c r="G66" s="126"/>
      <c r="H66" s="299" t="s">
        <v>120</v>
      </c>
      <c r="I66" s="302" t="s">
        <v>106</v>
      </c>
      <c r="J66" s="303"/>
      <c r="K66" s="303"/>
      <c r="L66" s="304"/>
      <c r="M66" s="311" t="s">
        <v>135</v>
      </c>
      <c r="N66" s="312"/>
      <c r="O66" s="313"/>
      <c r="P66" s="44" t="s">
        <v>18</v>
      </c>
      <c r="Q66" s="45"/>
      <c r="R66" s="45"/>
      <c r="S66" s="46"/>
      <c r="T66" s="60"/>
      <c r="U66" s="203"/>
      <c r="V66" s="204"/>
      <c r="W66" s="204" t="s">
        <v>163</v>
      </c>
      <c r="X66" s="204"/>
      <c r="Y66" s="204"/>
      <c r="Z66" s="204" t="s">
        <v>163</v>
      </c>
      <c r="AA66" s="205"/>
      <c r="AB66" s="203"/>
      <c r="AC66" s="204"/>
      <c r="AD66" s="204" t="s">
        <v>205</v>
      </c>
      <c r="AE66" s="204"/>
      <c r="AF66" s="204"/>
      <c r="AG66" s="204" t="s">
        <v>163</v>
      </c>
      <c r="AH66" s="205"/>
      <c r="AI66" s="203"/>
      <c r="AJ66" s="204"/>
      <c r="AK66" s="204" t="s">
        <v>205</v>
      </c>
      <c r="AL66" s="204"/>
      <c r="AM66" s="204"/>
      <c r="AN66" s="204" t="s">
        <v>163</v>
      </c>
      <c r="AO66" s="205"/>
      <c r="AP66" s="203"/>
      <c r="AQ66" s="204"/>
      <c r="AR66" s="204" t="s">
        <v>205</v>
      </c>
      <c r="AS66" s="204"/>
      <c r="AT66" s="204"/>
      <c r="AU66" s="204" t="s">
        <v>163</v>
      </c>
      <c r="AV66" s="205"/>
      <c r="AW66" s="203"/>
      <c r="AX66" s="204"/>
      <c r="AY66" s="204"/>
      <c r="AZ66" s="320"/>
      <c r="BA66" s="274"/>
      <c r="BB66" s="273"/>
      <c r="BC66" s="274"/>
      <c r="BD66" s="275"/>
      <c r="BE66" s="276"/>
      <c r="BF66" s="276"/>
      <c r="BG66" s="276"/>
      <c r="BH66" s="277"/>
    </row>
    <row r="67" spans="2:60" ht="20.25" customHeight="1" x14ac:dyDescent="0.4">
      <c r="B67" s="125">
        <f>B64+1</f>
        <v>16</v>
      </c>
      <c r="C67" s="293"/>
      <c r="D67" s="294"/>
      <c r="E67" s="295"/>
      <c r="F67" s="124" t="str">
        <f>C66</f>
        <v>介護従業者</v>
      </c>
      <c r="G67" s="126"/>
      <c r="H67" s="300"/>
      <c r="I67" s="305"/>
      <c r="J67" s="306"/>
      <c r="K67" s="306"/>
      <c r="L67" s="307"/>
      <c r="M67" s="314"/>
      <c r="N67" s="315"/>
      <c r="O67" s="316"/>
      <c r="P67" s="23" t="s">
        <v>72</v>
      </c>
      <c r="Q67" s="24"/>
      <c r="R67" s="24"/>
      <c r="S67" s="19"/>
      <c r="T67" s="53"/>
      <c r="U67" s="197" t="str">
        <f>IF(U66="","",VLOOKUP(U66,'【記載例】シフト記号表（勤務時間帯）'!$D$6:$X$47,21,FALSE))</f>
        <v/>
      </c>
      <c r="V67" s="198" t="str">
        <f>IF(V66="","",VLOOKUP(V66,'【記載例】シフト記号表（勤務時間帯）'!$D$6:$X$47,21,FALSE))</f>
        <v/>
      </c>
      <c r="W67" s="198">
        <f>IF(W66="","",VLOOKUP(W66,'【記載例】シフト記号表（勤務時間帯）'!$D$6:$X$47,21,FALSE))</f>
        <v>6</v>
      </c>
      <c r="X67" s="198" t="str">
        <f>IF(X66="","",VLOOKUP(X66,'【記載例】シフト記号表（勤務時間帯）'!$D$6:$X$47,21,FALSE))</f>
        <v/>
      </c>
      <c r="Y67" s="198" t="str">
        <f>IF(Y66="","",VLOOKUP(Y66,'【記載例】シフト記号表（勤務時間帯）'!$D$6:$X$47,21,FALSE))</f>
        <v/>
      </c>
      <c r="Z67" s="198">
        <f>IF(Z66="","",VLOOKUP(Z66,'【記載例】シフト記号表（勤務時間帯）'!$D$6:$X$47,21,FALSE))</f>
        <v>6</v>
      </c>
      <c r="AA67" s="199" t="str">
        <f>IF(AA66="","",VLOOKUP(AA66,'【記載例】シフト記号表（勤務時間帯）'!$D$6:$X$47,21,FALSE))</f>
        <v/>
      </c>
      <c r="AB67" s="197" t="str">
        <f>IF(AB66="","",VLOOKUP(AB66,'【記載例】シフト記号表（勤務時間帯）'!$D$6:$X$47,21,FALSE))</f>
        <v/>
      </c>
      <c r="AC67" s="198" t="str">
        <f>IF(AC66="","",VLOOKUP(AC66,'【記載例】シフト記号表（勤務時間帯）'!$D$6:$X$47,21,FALSE))</f>
        <v/>
      </c>
      <c r="AD67" s="198">
        <f>IF(AD66="","",VLOOKUP(AD66,'【記載例】シフト記号表（勤務時間帯）'!$D$6:$X$47,21,FALSE))</f>
        <v>6</v>
      </c>
      <c r="AE67" s="198" t="str">
        <f>IF(AE66="","",VLOOKUP(AE66,'【記載例】シフト記号表（勤務時間帯）'!$D$6:$X$47,21,FALSE))</f>
        <v/>
      </c>
      <c r="AF67" s="198" t="str">
        <f>IF(AF66="","",VLOOKUP(AF66,'【記載例】シフト記号表（勤務時間帯）'!$D$6:$X$47,21,FALSE))</f>
        <v/>
      </c>
      <c r="AG67" s="198">
        <f>IF(AG66="","",VLOOKUP(AG66,'【記載例】シフト記号表（勤務時間帯）'!$D$6:$X$47,21,FALSE))</f>
        <v>6</v>
      </c>
      <c r="AH67" s="199" t="str">
        <f>IF(AH66="","",VLOOKUP(AH66,'【記載例】シフト記号表（勤務時間帯）'!$D$6:$X$47,21,FALSE))</f>
        <v/>
      </c>
      <c r="AI67" s="197" t="str">
        <f>IF(AI66="","",VLOOKUP(AI66,'【記載例】シフト記号表（勤務時間帯）'!$D$6:$X$47,21,FALSE))</f>
        <v/>
      </c>
      <c r="AJ67" s="198" t="str">
        <f>IF(AJ66="","",VLOOKUP(AJ66,'【記載例】シフト記号表（勤務時間帯）'!$D$6:$X$47,21,FALSE))</f>
        <v/>
      </c>
      <c r="AK67" s="198">
        <f>IF(AK66="","",VLOOKUP(AK66,'【記載例】シフト記号表（勤務時間帯）'!$D$6:$X$47,21,FALSE))</f>
        <v>6</v>
      </c>
      <c r="AL67" s="198" t="str">
        <f>IF(AL66="","",VLOOKUP(AL66,'【記載例】シフト記号表（勤務時間帯）'!$D$6:$X$47,21,FALSE))</f>
        <v/>
      </c>
      <c r="AM67" s="198" t="str">
        <f>IF(AM66="","",VLOOKUP(AM66,'【記載例】シフト記号表（勤務時間帯）'!$D$6:$X$47,21,FALSE))</f>
        <v/>
      </c>
      <c r="AN67" s="198">
        <f>IF(AN66="","",VLOOKUP(AN66,'【記載例】シフト記号表（勤務時間帯）'!$D$6:$X$47,21,FALSE))</f>
        <v>6</v>
      </c>
      <c r="AO67" s="199" t="str">
        <f>IF(AO66="","",VLOOKUP(AO66,'【記載例】シフト記号表（勤務時間帯）'!$D$6:$X$47,21,FALSE))</f>
        <v/>
      </c>
      <c r="AP67" s="197" t="str">
        <f>IF(AP66="","",VLOOKUP(AP66,'【記載例】シフト記号表（勤務時間帯）'!$D$6:$X$47,21,FALSE))</f>
        <v/>
      </c>
      <c r="AQ67" s="198" t="str">
        <f>IF(AQ66="","",VLOOKUP(AQ66,'【記載例】シフト記号表（勤務時間帯）'!$D$6:$X$47,21,FALSE))</f>
        <v/>
      </c>
      <c r="AR67" s="198">
        <f>IF(AR66="","",VLOOKUP(AR66,'【記載例】シフト記号表（勤務時間帯）'!$D$6:$X$47,21,FALSE))</f>
        <v>6</v>
      </c>
      <c r="AS67" s="198" t="str">
        <f>IF(AS66="","",VLOOKUP(AS66,'【記載例】シフト記号表（勤務時間帯）'!$D$6:$X$47,21,FALSE))</f>
        <v/>
      </c>
      <c r="AT67" s="198" t="str">
        <f>IF(AT66="","",VLOOKUP(AT66,'【記載例】シフト記号表（勤務時間帯）'!$D$6:$X$47,21,FALSE))</f>
        <v/>
      </c>
      <c r="AU67" s="198">
        <f>IF(AU66="","",VLOOKUP(AU66,'【記載例】シフト記号表（勤務時間帯）'!$D$6:$X$47,21,FALSE))</f>
        <v>6</v>
      </c>
      <c r="AV67" s="199" t="str">
        <f>IF(AV66="","",VLOOKUP(AV66,'【記載例】シフト記号表（勤務時間帯）'!$D$6:$X$47,21,FALSE))</f>
        <v/>
      </c>
      <c r="AW67" s="197" t="str">
        <f>IF(AW66="","",VLOOKUP(AW66,'【記載例】シフト記号表（勤務時間帯）'!$D$6:$X$47,21,FALSE))</f>
        <v/>
      </c>
      <c r="AX67" s="198" t="str">
        <f>IF(AX66="","",VLOOKUP(AX66,'【記載例】シフト記号表（勤務時間帯）'!$D$6:$X$47,21,FALSE))</f>
        <v/>
      </c>
      <c r="AY67" s="198" t="str">
        <f>IF(AY66="","",VLOOKUP(AY66,'【記載例】シフト記号表（勤務時間帯）'!$D$6:$X$47,21,FALSE))</f>
        <v/>
      </c>
      <c r="AZ67" s="281">
        <f>IF($BC$3="４週",SUM(U67:AV67),IF($BC$3="暦月",SUM(U67:AY67),""))</f>
        <v>48</v>
      </c>
      <c r="BA67" s="282"/>
      <c r="BB67" s="283">
        <f>IF($BC$3="４週",AZ67/4,IF($BC$3="暦月",(AZ67/($BC$8/7)),""))</f>
        <v>10.838709677419354</v>
      </c>
      <c r="BC67" s="282"/>
      <c r="BD67" s="278"/>
      <c r="BE67" s="279"/>
      <c r="BF67" s="279"/>
      <c r="BG67" s="279"/>
      <c r="BH67" s="280"/>
    </row>
    <row r="68" spans="2:60" ht="20.25" customHeight="1" thickBot="1" x14ac:dyDescent="0.45">
      <c r="B68" s="125"/>
      <c r="C68" s="296"/>
      <c r="D68" s="297"/>
      <c r="E68" s="298"/>
      <c r="F68" s="172"/>
      <c r="G68" s="131" t="str">
        <f>C66</f>
        <v>介護従業者</v>
      </c>
      <c r="H68" s="301"/>
      <c r="I68" s="308"/>
      <c r="J68" s="309"/>
      <c r="K68" s="309"/>
      <c r="L68" s="310"/>
      <c r="M68" s="317"/>
      <c r="N68" s="318"/>
      <c r="O68" s="319"/>
      <c r="P68" s="61" t="s">
        <v>73</v>
      </c>
      <c r="Q68" s="30"/>
      <c r="R68" s="30"/>
      <c r="S68" s="62"/>
      <c r="T68" s="63"/>
      <c r="U68" s="200" t="str">
        <f>IF(U66="","",VLOOKUP(U66,'【記載例】シフト記号表（勤務時間帯）'!$D$6:$Z$47,23,FALSE))</f>
        <v/>
      </c>
      <c r="V68" s="201" t="str">
        <f>IF(V66="","",VLOOKUP(V66,'【記載例】シフト記号表（勤務時間帯）'!$D$6:$Z$47,23,FALSE))</f>
        <v/>
      </c>
      <c r="W68" s="201" t="str">
        <f>IF(W66="","",VLOOKUP(W66,'【記載例】シフト記号表（勤務時間帯）'!$D$6:$Z$47,23,FALSE))</f>
        <v>-</v>
      </c>
      <c r="X68" s="201" t="str">
        <f>IF(X66="","",VLOOKUP(X66,'【記載例】シフト記号表（勤務時間帯）'!$D$6:$Z$47,23,FALSE))</f>
        <v/>
      </c>
      <c r="Y68" s="201" t="str">
        <f>IF(Y66="","",VLOOKUP(Y66,'【記載例】シフト記号表（勤務時間帯）'!$D$6:$Z$47,23,FALSE))</f>
        <v/>
      </c>
      <c r="Z68" s="201" t="str">
        <f>IF(Z66="","",VLOOKUP(Z66,'【記載例】シフト記号表（勤務時間帯）'!$D$6:$Z$47,23,FALSE))</f>
        <v>-</v>
      </c>
      <c r="AA68" s="202" t="str">
        <f>IF(AA66="","",VLOOKUP(AA66,'【記載例】シフト記号表（勤務時間帯）'!$D$6:$Z$47,23,FALSE))</f>
        <v/>
      </c>
      <c r="AB68" s="200" t="str">
        <f>IF(AB66="","",VLOOKUP(AB66,'【記載例】シフト記号表（勤務時間帯）'!$D$6:$Z$47,23,FALSE))</f>
        <v/>
      </c>
      <c r="AC68" s="201" t="str">
        <f>IF(AC66="","",VLOOKUP(AC66,'【記載例】シフト記号表（勤務時間帯）'!$D$6:$Z$47,23,FALSE))</f>
        <v/>
      </c>
      <c r="AD68" s="201" t="str">
        <f>IF(AD66="","",VLOOKUP(AD66,'【記載例】シフト記号表（勤務時間帯）'!$D$6:$Z$47,23,FALSE))</f>
        <v>-</v>
      </c>
      <c r="AE68" s="201" t="str">
        <f>IF(AE66="","",VLOOKUP(AE66,'【記載例】シフト記号表（勤務時間帯）'!$D$6:$Z$47,23,FALSE))</f>
        <v/>
      </c>
      <c r="AF68" s="201" t="str">
        <f>IF(AF66="","",VLOOKUP(AF66,'【記載例】シフト記号表（勤務時間帯）'!$D$6:$Z$47,23,FALSE))</f>
        <v/>
      </c>
      <c r="AG68" s="201" t="str">
        <f>IF(AG66="","",VLOOKUP(AG66,'【記載例】シフト記号表（勤務時間帯）'!$D$6:$Z$47,23,FALSE))</f>
        <v>-</v>
      </c>
      <c r="AH68" s="202" t="str">
        <f>IF(AH66="","",VLOOKUP(AH66,'【記載例】シフト記号表（勤務時間帯）'!$D$6:$Z$47,23,FALSE))</f>
        <v/>
      </c>
      <c r="AI68" s="200" t="str">
        <f>IF(AI66="","",VLOOKUP(AI66,'【記載例】シフト記号表（勤務時間帯）'!$D$6:$Z$47,23,FALSE))</f>
        <v/>
      </c>
      <c r="AJ68" s="201" t="str">
        <f>IF(AJ66="","",VLOOKUP(AJ66,'【記載例】シフト記号表（勤務時間帯）'!$D$6:$Z$47,23,FALSE))</f>
        <v/>
      </c>
      <c r="AK68" s="201" t="str">
        <f>IF(AK66="","",VLOOKUP(AK66,'【記載例】シフト記号表（勤務時間帯）'!$D$6:$Z$47,23,FALSE))</f>
        <v>-</v>
      </c>
      <c r="AL68" s="201" t="str">
        <f>IF(AL66="","",VLOOKUP(AL66,'【記載例】シフト記号表（勤務時間帯）'!$D$6:$Z$47,23,FALSE))</f>
        <v/>
      </c>
      <c r="AM68" s="201" t="str">
        <f>IF(AM66="","",VLOOKUP(AM66,'【記載例】シフト記号表（勤務時間帯）'!$D$6:$Z$47,23,FALSE))</f>
        <v/>
      </c>
      <c r="AN68" s="201" t="str">
        <f>IF(AN66="","",VLOOKUP(AN66,'【記載例】シフト記号表（勤務時間帯）'!$D$6:$Z$47,23,FALSE))</f>
        <v>-</v>
      </c>
      <c r="AO68" s="202" t="str">
        <f>IF(AO66="","",VLOOKUP(AO66,'【記載例】シフト記号表（勤務時間帯）'!$D$6:$Z$47,23,FALSE))</f>
        <v/>
      </c>
      <c r="AP68" s="200" t="str">
        <f>IF(AP66="","",VLOOKUP(AP66,'【記載例】シフト記号表（勤務時間帯）'!$D$6:$Z$47,23,FALSE))</f>
        <v/>
      </c>
      <c r="AQ68" s="201" t="str">
        <f>IF(AQ66="","",VLOOKUP(AQ66,'【記載例】シフト記号表（勤務時間帯）'!$D$6:$Z$47,23,FALSE))</f>
        <v/>
      </c>
      <c r="AR68" s="201" t="str">
        <f>IF(AR66="","",VLOOKUP(AR66,'【記載例】シフト記号表（勤務時間帯）'!$D$6:$Z$47,23,FALSE))</f>
        <v>-</v>
      </c>
      <c r="AS68" s="201" t="str">
        <f>IF(AS66="","",VLOOKUP(AS66,'【記載例】シフト記号表（勤務時間帯）'!$D$6:$Z$47,23,FALSE))</f>
        <v/>
      </c>
      <c r="AT68" s="201" t="str">
        <f>IF(AT66="","",VLOOKUP(AT66,'【記載例】シフト記号表（勤務時間帯）'!$D$6:$Z$47,23,FALSE))</f>
        <v/>
      </c>
      <c r="AU68" s="201" t="str">
        <f>IF(AU66="","",VLOOKUP(AU66,'【記載例】シフト記号表（勤務時間帯）'!$D$6:$Z$47,23,FALSE))</f>
        <v>-</v>
      </c>
      <c r="AV68" s="202" t="str">
        <f>IF(AV66="","",VLOOKUP(AV66,'【記載例】シフト記号表（勤務時間帯）'!$D$6:$Z$47,23,FALSE))</f>
        <v/>
      </c>
      <c r="AW68" s="200" t="str">
        <f>IF(AW66="","",VLOOKUP(AW66,'【記載例】シフト記号表（勤務時間帯）'!$D$6:$Z$47,23,FALSE))</f>
        <v/>
      </c>
      <c r="AX68" s="201" t="str">
        <f>IF(AX66="","",VLOOKUP(AX66,'【記載例】シフト記号表（勤務時間帯）'!$D$6:$Z$47,23,FALSE))</f>
        <v/>
      </c>
      <c r="AY68" s="201" t="str">
        <f>IF(AY66="","",VLOOKUP(AY66,'【記載例】シフト記号表（勤務時間帯）'!$D$6:$Z$47,23,FALSE))</f>
        <v/>
      </c>
      <c r="AZ68" s="284">
        <f>IF($BC$3="４週",SUM(U68:AV68),IF($BC$3="暦月",SUM(U68:AY68),""))</f>
        <v>0</v>
      </c>
      <c r="BA68" s="285"/>
      <c r="BB68" s="286">
        <f>IF($BC$3="４週",AZ68/4,IF($BC$3="暦月",(AZ68/($BC$8/7)),""))</f>
        <v>0</v>
      </c>
      <c r="BC68" s="285"/>
      <c r="BD68" s="278"/>
      <c r="BE68" s="279"/>
      <c r="BF68" s="279"/>
      <c r="BG68" s="279"/>
      <c r="BH68" s="280"/>
    </row>
    <row r="69" spans="2:60" ht="20.25" customHeight="1" x14ac:dyDescent="0.4">
      <c r="B69" s="244" t="s">
        <v>223</v>
      </c>
      <c r="C69" s="245"/>
      <c r="D69" s="245"/>
      <c r="E69" s="245"/>
      <c r="F69" s="245"/>
      <c r="G69" s="245"/>
      <c r="H69" s="245"/>
      <c r="I69" s="245"/>
      <c r="J69" s="245"/>
      <c r="K69" s="245"/>
      <c r="L69" s="245"/>
      <c r="M69" s="245"/>
      <c r="N69" s="245"/>
      <c r="O69" s="245"/>
      <c r="P69" s="245"/>
      <c r="Q69" s="245"/>
      <c r="R69" s="245"/>
      <c r="S69" s="245"/>
      <c r="T69" s="246"/>
      <c r="U69" s="206">
        <v>10</v>
      </c>
      <c r="V69" s="207">
        <v>11</v>
      </c>
      <c r="W69" s="207">
        <v>12</v>
      </c>
      <c r="X69" s="207">
        <v>13</v>
      </c>
      <c r="Y69" s="207">
        <v>14</v>
      </c>
      <c r="Z69" s="207">
        <v>15</v>
      </c>
      <c r="AA69" s="208">
        <v>16</v>
      </c>
      <c r="AB69" s="206">
        <v>10</v>
      </c>
      <c r="AC69" s="207">
        <v>11</v>
      </c>
      <c r="AD69" s="207">
        <v>12</v>
      </c>
      <c r="AE69" s="207">
        <v>13</v>
      </c>
      <c r="AF69" s="207">
        <v>14</v>
      </c>
      <c r="AG69" s="207">
        <v>15</v>
      </c>
      <c r="AH69" s="208">
        <v>16</v>
      </c>
      <c r="AI69" s="206">
        <v>10</v>
      </c>
      <c r="AJ69" s="207">
        <v>11</v>
      </c>
      <c r="AK69" s="207">
        <v>12</v>
      </c>
      <c r="AL69" s="207">
        <v>13</v>
      </c>
      <c r="AM69" s="207">
        <v>14</v>
      </c>
      <c r="AN69" s="207">
        <v>15</v>
      </c>
      <c r="AO69" s="208">
        <v>16</v>
      </c>
      <c r="AP69" s="206">
        <v>10</v>
      </c>
      <c r="AQ69" s="207">
        <v>11</v>
      </c>
      <c r="AR69" s="207">
        <v>12</v>
      </c>
      <c r="AS69" s="207">
        <v>13</v>
      </c>
      <c r="AT69" s="207">
        <v>14</v>
      </c>
      <c r="AU69" s="207">
        <v>15</v>
      </c>
      <c r="AV69" s="208">
        <v>16</v>
      </c>
      <c r="AW69" s="209"/>
      <c r="AX69" s="207"/>
      <c r="AY69" s="210"/>
      <c r="AZ69" s="247"/>
      <c r="BA69" s="248"/>
      <c r="BB69" s="253"/>
      <c r="BC69" s="254"/>
      <c r="BD69" s="254"/>
      <c r="BE69" s="254"/>
      <c r="BF69" s="254"/>
      <c r="BG69" s="254"/>
      <c r="BH69" s="255"/>
    </row>
    <row r="70" spans="2:60" ht="20.25" customHeight="1" x14ac:dyDescent="0.4">
      <c r="B70" s="262" t="s">
        <v>224</v>
      </c>
      <c r="C70" s="263"/>
      <c r="D70" s="263"/>
      <c r="E70" s="263"/>
      <c r="F70" s="263"/>
      <c r="G70" s="263"/>
      <c r="H70" s="263"/>
      <c r="I70" s="263"/>
      <c r="J70" s="263"/>
      <c r="K70" s="263"/>
      <c r="L70" s="263"/>
      <c r="M70" s="263"/>
      <c r="N70" s="263"/>
      <c r="O70" s="263"/>
      <c r="P70" s="263"/>
      <c r="Q70" s="263"/>
      <c r="R70" s="263"/>
      <c r="S70" s="263"/>
      <c r="T70" s="264"/>
      <c r="U70" s="211"/>
      <c r="V70" s="212"/>
      <c r="W70" s="212"/>
      <c r="X70" s="212"/>
      <c r="Y70" s="212"/>
      <c r="Z70" s="212"/>
      <c r="AA70" s="213"/>
      <c r="AB70" s="214"/>
      <c r="AC70" s="212"/>
      <c r="AD70" s="212"/>
      <c r="AE70" s="212"/>
      <c r="AF70" s="212"/>
      <c r="AG70" s="212"/>
      <c r="AH70" s="213"/>
      <c r="AI70" s="214"/>
      <c r="AJ70" s="212"/>
      <c r="AK70" s="212"/>
      <c r="AL70" s="212"/>
      <c r="AM70" s="212"/>
      <c r="AN70" s="212"/>
      <c r="AO70" s="213"/>
      <c r="AP70" s="214"/>
      <c r="AQ70" s="212"/>
      <c r="AR70" s="212"/>
      <c r="AS70" s="212"/>
      <c r="AT70" s="212"/>
      <c r="AU70" s="212"/>
      <c r="AV70" s="213"/>
      <c r="AW70" s="214"/>
      <c r="AX70" s="212"/>
      <c r="AY70" s="215"/>
      <c r="AZ70" s="249"/>
      <c r="BA70" s="250"/>
      <c r="BB70" s="256"/>
      <c r="BC70" s="257"/>
      <c r="BD70" s="257"/>
      <c r="BE70" s="257"/>
      <c r="BF70" s="257"/>
      <c r="BG70" s="257"/>
      <c r="BH70" s="258"/>
    </row>
    <row r="71" spans="2:60" ht="20.25" customHeight="1" x14ac:dyDescent="0.4">
      <c r="B71" s="262" t="s">
        <v>225</v>
      </c>
      <c r="C71" s="263"/>
      <c r="D71" s="263"/>
      <c r="E71" s="263"/>
      <c r="F71" s="263"/>
      <c r="G71" s="263"/>
      <c r="H71" s="263"/>
      <c r="I71" s="263"/>
      <c r="J71" s="263"/>
      <c r="K71" s="263"/>
      <c r="L71" s="263"/>
      <c r="M71" s="263"/>
      <c r="N71" s="263"/>
      <c r="O71" s="263"/>
      <c r="P71" s="263"/>
      <c r="Q71" s="263"/>
      <c r="R71" s="263"/>
      <c r="S71" s="263"/>
      <c r="T71" s="264"/>
      <c r="U71" s="211">
        <v>9</v>
      </c>
      <c r="V71" s="212">
        <v>9</v>
      </c>
      <c r="W71" s="212">
        <v>9</v>
      </c>
      <c r="X71" s="212">
        <v>9</v>
      </c>
      <c r="Y71" s="212">
        <v>9</v>
      </c>
      <c r="Z71" s="212">
        <v>9</v>
      </c>
      <c r="AA71" s="216">
        <v>9</v>
      </c>
      <c r="AB71" s="217">
        <v>9</v>
      </c>
      <c r="AC71" s="212">
        <v>9</v>
      </c>
      <c r="AD71" s="212">
        <v>9</v>
      </c>
      <c r="AE71" s="212">
        <v>9</v>
      </c>
      <c r="AF71" s="212">
        <v>9</v>
      </c>
      <c r="AG71" s="212">
        <v>9</v>
      </c>
      <c r="AH71" s="216">
        <v>9</v>
      </c>
      <c r="AI71" s="217">
        <v>9</v>
      </c>
      <c r="AJ71" s="212">
        <v>9</v>
      </c>
      <c r="AK71" s="212">
        <v>9</v>
      </c>
      <c r="AL71" s="212">
        <v>9</v>
      </c>
      <c r="AM71" s="212">
        <v>9</v>
      </c>
      <c r="AN71" s="212">
        <v>9</v>
      </c>
      <c r="AO71" s="216">
        <v>9</v>
      </c>
      <c r="AP71" s="217">
        <v>9</v>
      </c>
      <c r="AQ71" s="212">
        <v>9</v>
      </c>
      <c r="AR71" s="212">
        <v>9</v>
      </c>
      <c r="AS71" s="212">
        <v>9</v>
      </c>
      <c r="AT71" s="212">
        <v>9</v>
      </c>
      <c r="AU71" s="212">
        <v>9</v>
      </c>
      <c r="AV71" s="216">
        <v>9</v>
      </c>
      <c r="AW71" s="217"/>
      <c r="AX71" s="212"/>
      <c r="AY71" s="215"/>
      <c r="AZ71" s="251"/>
      <c r="BA71" s="252"/>
      <c r="BB71" s="256"/>
      <c r="BC71" s="257"/>
      <c r="BD71" s="257"/>
      <c r="BE71" s="257"/>
      <c r="BF71" s="257"/>
      <c r="BG71" s="257"/>
      <c r="BH71" s="258"/>
    </row>
    <row r="72" spans="2:60" ht="20.25" customHeight="1" x14ac:dyDescent="0.4">
      <c r="B72" s="262" t="s">
        <v>226</v>
      </c>
      <c r="C72" s="263"/>
      <c r="D72" s="263"/>
      <c r="E72" s="263"/>
      <c r="F72" s="263"/>
      <c r="G72" s="263"/>
      <c r="H72" s="263"/>
      <c r="I72" s="263"/>
      <c r="J72" s="263"/>
      <c r="K72" s="263"/>
      <c r="L72" s="263"/>
      <c r="M72" s="263"/>
      <c r="N72" s="263"/>
      <c r="O72" s="263"/>
      <c r="P72" s="263"/>
      <c r="Q72" s="263"/>
      <c r="R72" s="263"/>
      <c r="S72" s="263"/>
      <c r="T72" s="264"/>
      <c r="U72" s="218">
        <f t="shared" ref="U72:AY72" si="1">IF(SUMIF($F$21:$F$68,"介護従業者",U21:U68)=0,"",SUMIF($F$21:$F$68,"介護従業者",U21:U68))</f>
        <v>42.5</v>
      </c>
      <c r="V72" s="219">
        <f t="shared" si="1"/>
        <v>44.499999999999993</v>
      </c>
      <c r="W72" s="219">
        <f t="shared" si="1"/>
        <v>42.5</v>
      </c>
      <c r="X72" s="219">
        <f t="shared" si="1"/>
        <v>43.999999999999993</v>
      </c>
      <c r="Y72" s="219">
        <f t="shared" si="1"/>
        <v>44</v>
      </c>
      <c r="Z72" s="219">
        <f t="shared" si="1"/>
        <v>42</v>
      </c>
      <c r="AA72" s="220">
        <f t="shared" si="1"/>
        <v>40</v>
      </c>
      <c r="AB72" s="218">
        <f t="shared" si="1"/>
        <v>42.5</v>
      </c>
      <c r="AC72" s="219">
        <f t="shared" si="1"/>
        <v>44.5</v>
      </c>
      <c r="AD72" s="219">
        <f t="shared" si="1"/>
        <v>42.5</v>
      </c>
      <c r="AE72" s="219">
        <f t="shared" si="1"/>
        <v>44</v>
      </c>
      <c r="AF72" s="219">
        <f t="shared" si="1"/>
        <v>44</v>
      </c>
      <c r="AG72" s="219">
        <f t="shared" si="1"/>
        <v>42</v>
      </c>
      <c r="AH72" s="220">
        <f t="shared" si="1"/>
        <v>40</v>
      </c>
      <c r="AI72" s="218">
        <f t="shared" si="1"/>
        <v>42.5</v>
      </c>
      <c r="AJ72" s="219">
        <f t="shared" si="1"/>
        <v>44.5</v>
      </c>
      <c r="AK72" s="219">
        <f t="shared" si="1"/>
        <v>42.5</v>
      </c>
      <c r="AL72" s="219">
        <f t="shared" si="1"/>
        <v>44</v>
      </c>
      <c r="AM72" s="219">
        <f t="shared" si="1"/>
        <v>44</v>
      </c>
      <c r="AN72" s="219">
        <f t="shared" si="1"/>
        <v>42</v>
      </c>
      <c r="AO72" s="220">
        <f t="shared" si="1"/>
        <v>40</v>
      </c>
      <c r="AP72" s="218">
        <f t="shared" si="1"/>
        <v>42.5</v>
      </c>
      <c r="AQ72" s="219">
        <f t="shared" si="1"/>
        <v>44.5</v>
      </c>
      <c r="AR72" s="219">
        <f t="shared" si="1"/>
        <v>42.5</v>
      </c>
      <c r="AS72" s="219">
        <f t="shared" si="1"/>
        <v>44</v>
      </c>
      <c r="AT72" s="219">
        <f t="shared" si="1"/>
        <v>44</v>
      </c>
      <c r="AU72" s="219">
        <f t="shared" si="1"/>
        <v>42</v>
      </c>
      <c r="AV72" s="220">
        <f t="shared" si="1"/>
        <v>39.999999999999993</v>
      </c>
      <c r="AW72" s="218" t="str">
        <f t="shared" si="1"/>
        <v/>
      </c>
      <c r="AX72" s="219" t="str">
        <f t="shared" si="1"/>
        <v/>
      </c>
      <c r="AY72" s="219" t="str">
        <f t="shared" si="1"/>
        <v/>
      </c>
      <c r="AZ72" s="266">
        <f>IF($BC$3="４週",SUM(U72:AV72),IF($BC$3="暦月",SUM(U72:AY72),""))</f>
        <v>1198</v>
      </c>
      <c r="BA72" s="267"/>
      <c r="BB72" s="256"/>
      <c r="BC72" s="257"/>
      <c r="BD72" s="257"/>
      <c r="BE72" s="257"/>
      <c r="BF72" s="257"/>
      <c r="BG72" s="257"/>
      <c r="BH72" s="258"/>
    </row>
    <row r="73" spans="2:60" ht="20.25" customHeight="1" thickBot="1" x14ac:dyDescent="0.45">
      <c r="B73" s="400" t="s">
        <v>227</v>
      </c>
      <c r="C73" s="269"/>
      <c r="D73" s="269"/>
      <c r="E73" s="269"/>
      <c r="F73" s="269"/>
      <c r="G73" s="269"/>
      <c r="H73" s="269"/>
      <c r="I73" s="269"/>
      <c r="J73" s="269"/>
      <c r="K73" s="269"/>
      <c r="L73" s="269"/>
      <c r="M73" s="269"/>
      <c r="N73" s="269"/>
      <c r="O73" s="269"/>
      <c r="P73" s="269"/>
      <c r="Q73" s="269"/>
      <c r="R73" s="269"/>
      <c r="S73" s="269"/>
      <c r="T73" s="270"/>
      <c r="U73" s="221">
        <f t="shared" ref="U73:AY73" si="2">IF(SUMIF($G$21:$G$68,"介護従業者",U21:U68)=0,"",SUMIF($G$21:$G$68,"介護従業者",U21:U68))</f>
        <v>10</v>
      </c>
      <c r="V73" s="222">
        <f t="shared" si="2"/>
        <v>10</v>
      </c>
      <c r="W73" s="222">
        <f t="shared" si="2"/>
        <v>10</v>
      </c>
      <c r="X73" s="222">
        <f t="shared" si="2"/>
        <v>10</v>
      </c>
      <c r="Y73" s="222">
        <f t="shared" si="2"/>
        <v>10</v>
      </c>
      <c r="Z73" s="222">
        <f t="shared" si="2"/>
        <v>10</v>
      </c>
      <c r="AA73" s="223">
        <f t="shared" si="2"/>
        <v>10</v>
      </c>
      <c r="AB73" s="224">
        <f t="shared" si="2"/>
        <v>10</v>
      </c>
      <c r="AC73" s="222">
        <f t="shared" si="2"/>
        <v>10</v>
      </c>
      <c r="AD73" s="222">
        <f t="shared" si="2"/>
        <v>10</v>
      </c>
      <c r="AE73" s="222">
        <f t="shared" si="2"/>
        <v>10</v>
      </c>
      <c r="AF73" s="222">
        <f t="shared" si="2"/>
        <v>10</v>
      </c>
      <c r="AG73" s="222">
        <f t="shared" si="2"/>
        <v>10</v>
      </c>
      <c r="AH73" s="223">
        <f t="shared" si="2"/>
        <v>10</v>
      </c>
      <c r="AI73" s="224">
        <f t="shared" si="2"/>
        <v>10</v>
      </c>
      <c r="AJ73" s="222">
        <f t="shared" si="2"/>
        <v>10</v>
      </c>
      <c r="AK73" s="222">
        <f t="shared" si="2"/>
        <v>10</v>
      </c>
      <c r="AL73" s="222">
        <f t="shared" si="2"/>
        <v>10</v>
      </c>
      <c r="AM73" s="222">
        <f t="shared" si="2"/>
        <v>10</v>
      </c>
      <c r="AN73" s="222">
        <f t="shared" si="2"/>
        <v>10</v>
      </c>
      <c r="AO73" s="223">
        <f t="shared" si="2"/>
        <v>10</v>
      </c>
      <c r="AP73" s="224">
        <f t="shared" si="2"/>
        <v>10</v>
      </c>
      <c r="AQ73" s="222">
        <f t="shared" si="2"/>
        <v>10</v>
      </c>
      <c r="AR73" s="222">
        <f t="shared" si="2"/>
        <v>10</v>
      </c>
      <c r="AS73" s="222">
        <f t="shared" si="2"/>
        <v>10</v>
      </c>
      <c r="AT73" s="222">
        <f t="shared" si="2"/>
        <v>10</v>
      </c>
      <c r="AU73" s="222">
        <f t="shared" si="2"/>
        <v>10</v>
      </c>
      <c r="AV73" s="223">
        <f t="shared" si="2"/>
        <v>10</v>
      </c>
      <c r="AW73" s="224" t="str">
        <f t="shared" si="2"/>
        <v/>
      </c>
      <c r="AX73" s="222" t="str">
        <f t="shared" si="2"/>
        <v/>
      </c>
      <c r="AY73" s="225" t="str">
        <f t="shared" si="2"/>
        <v/>
      </c>
      <c r="AZ73" s="271">
        <f>IF($BC$3="４週",SUM(U73:AV73),IF($BC$3="暦月",SUM(U73:AY73),""))</f>
        <v>280</v>
      </c>
      <c r="BA73" s="272"/>
      <c r="BB73" s="259"/>
      <c r="BC73" s="260"/>
      <c r="BD73" s="260"/>
      <c r="BE73" s="260"/>
      <c r="BF73" s="260"/>
      <c r="BG73" s="260"/>
      <c r="BH73" s="261"/>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opLeftCell="A9" zoomScale="70" zoomScaleNormal="70" workbookViewId="0">
      <selection activeCell="D24" sqref="D24"/>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404" t="s">
        <v>190</v>
      </c>
      <c r="D4" s="189"/>
    </row>
    <row r="5" spans="2:12" x14ac:dyDescent="0.4">
      <c r="B5" s="192">
        <v>2</v>
      </c>
      <c r="C5" s="404" t="s">
        <v>191</v>
      </c>
    </row>
    <row r="6" spans="2:12" x14ac:dyDescent="0.4">
      <c r="B6" s="192">
        <v>3</v>
      </c>
      <c r="C6" s="404" t="s">
        <v>192</v>
      </c>
      <c r="D6" s="189"/>
    </row>
    <row r="7" spans="2:12" x14ac:dyDescent="0.4">
      <c r="B7" s="192">
        <v>4</v>
      </c>
      <c r="C7" s="404" t="s">
        <v>253</v>
      </c>
      <c r="D7" s="189"/>
    </row>
    <row r="8" spans="2:12" x14ac:dyDescent="0.4">
      <c r="B8" s="192">
        <v>5</v>
      </c>
      <c r="C8" s="404" t="s">
        <v>254</v>
      </c>
      <c r="D8" s="189"/>
    </row>
    <row r="9" spans="2:12" x14ac:dyDescent="0.4">
      <c r="B9" s="192">
        <v>6</v>
      </c>
      <c r="C9" s="404" t="s">
        <v>81</v>
      </c>
      <c r="D9" s="189"/>
    </row>
    <row r="10" spans="2:12" x14ac:dyDescent="0.4">
      <c r="B10" s="192">
        <v>7</v>
      </c>
      <c r="C10" s="404" t="s">
        <v>148</v>
      </c>
      <c r="D10" s="189"/>
    </row>
    <row r="12" spans="2:12" x14ac:dyDescent="0.4">
      <c r="B12" s="189" t="s">
        <v>101</v>
      </c>
    </row>
    <row r="13" spans="2:12" ht="26.25" thickBot="1" x14ac:dyDescent="0.45"/>
    <row r="14" spans="2:12" ht="26.25" thickBot="1" x14ac:dyDescent="0.45">
      <c r="B14" s="193" t="s">
        <v>83</v>
      </c>
      <c r="C14" s="405" t="s">
        <v>76</v>
      </c>
      <c r="D14" s="406" t="s">
        <v>85</v>
      </c>
      <c r="E14" s="406" t="s">
        <v>82</v>
      </c>
      <c r="F14" s="406" t="s">
        <v>81</v>
      </c>
      <c r="G14" s="406" t="s">
        <v>148</v>
      </c>
      <c r="H14" s="406" t="s">
        <v>148</v>
      </c>
      <c r="I14" s="406" t="s">
        <v>148</v>
      </c>
      <c r="J14" s="406" t="s">
        <v>148</v>
      </c>
      <c r="K14" s="406" t="s">
        <v>148</v>
      </c>
      <c r="L14" s="407" t="s">
        <v>148</v>
      </c>
    </row>
    <row r="15" spans="2:12" x14ac:dyDescent="0.4">
      <c r="B15" s="401" t="s">
        <v>84</v>
      </c>
      <c r="C15" s="408" t="s">
        <v>78</v>
      </c>
      <c r="D15" s="409" t="s">
        <v>79</v>
      </c>
      <c r="E15" s="409" t="s">
        <v>77</v>
      </c>
      <c r="F15" s="410" t="s">
        <v>81</v>
      </c>
      <c r="G15" s="410" t="s">
        <v>81</v>
      </c>
      <c r="H15" s="410" t="s">
        <v>81</v>
      </c>
      <c r="I15" s="410" t="s">
        <v>81</v>
      </c>
      <c r="J15" s="410" t="s">
        <v>81</v>
      </c>
      <c r="K15" s="410" t="s">
        <v>81</v>
      </c>
      <c r="L15" s="411" t="s">
        <v>81</v>
      </c>
    </row>
    <row r="16" spans="2:12" x14ac:dyDescent="0.4">
      <c r="B16" s="402"/>
      <c r="C16" s="412" t="s">
        <v>81</v>
      </c>
      <c r="D16" s="410" t="s">
        <v>80</v>
      </c>
      <c r="E16" s="410" t="s">
        <v>193</v>
      </c>
      <c r="F16" s="410" t="s">
        <v>81</v>
      </c>
      <c r="G16" s="410" t="s">
        <v>81</v>
      </c>
      <c r="H16" s="410" t="s">
        <v>81</v>
      </c>
      <c r="I16" s="410" t="s">
        <v>81</v>
      </c>
      <c r="J16" s="410" t="s">
        <v>81</v>
      </c>
      <c r="K16" s="410" t="s">
        <v>81</v>
      </c>
      <c r="L16" s="411" t="s">
        <v>81</v>
      </c>
    </row>
    <row r="17" spans="2:12" x14ac:dyDescent="0.4">
      <c r="B17" s="402"/>
      <c r="C17" s="412" t="s">
        <v>81</v>
      </c>
      <c r="D17" s="410" t="s">
        <v>19</v>
      </c>
      <c r="E17" s="410" t="s">
        <v>194</v>
      </c>
      <c r="F17" s="410" t="s">
        <v>81</v>
      </c>
      <c r="G17" s="410" t="s">
        <v>81</v>
      </c>
      <c r="H17" s="410" t="s">
        <v>81</v>
      </c>
      <c r="I17" s="410" t="s">
        <v>81</v>
      </c>
      <c r="J17" s="410" t="s">
        <v>81</v>
      </c>
      <c r="K17" s="410" t="s">
        <v>81</v>
      </c>
      <c r="L17" s="411" t="s">
        <v>81</v>
      </c>
    </row>
    <row r="18" spans="2:12" x14ac:dyDescent="0.4">
      <c r="B18" s="402"/>
      <c r="C18" s="412" t="s">
        <v>81</v>
      </c>
      <c r="D18" s="410" t="s">
        <v>249</v>
      </c>
      <c r="E18" s="410" t="s">
        <v>106</v>
      </c>
      <c r="F18" s="410" t="s">
        <v>81</v>
      </c>
      <c r="G18" s="410" t="s">
        <v>81</v>
      </c>
      <c r="H18" s="410" t="s">
        <v>81</v>
      </c>
      <c r="I18" s="410" t="s">
        <v>81</v>
      </c>
      <c r="J18" s="410" t="s">
        <v>81</v>
      </c>
      <c r="K18" s="410" t="s">
        <v>81</v>
      </c>
      <c r="L18" s="411" t="s">
        <v>81</v>
      </c>
    </row>
    <row r="19" spans="2:12" x14ac:dyDescent="0.4">
      <c r="B19" s="402"/>
      <c r="C19" s="412" t="s">
        <v>148</v>
      </c>
      <c r="D19" s="410" t="s">
        <v>81</v>
      </c>
      <c r="E19" s="410" t="s">
        <v>81</v>
      </c>
      <c r="F19" s="410" t="s">
        <v>81</v>
      </c>
      <c r="G19" s="410" t="s">
        <v>81</v>
      </c>
      <c r="H19" s="410" t="s">
        <v>81</v>
      </c>
      <c r="I19" s="410" t="s">
        <v>81</v>
      </c>
      <c r="J19" s="410" t="s">
        <v>81</v>
      </c>
      <c r="K19" s="410" t="s">
        <v>81</v>
      </c>
      <c r="L19" s="411" t="s">
        <v>81</v>
      </c>
    </row>
    <row r="20" spans="2:12" x14ac:dyDescent="0.4">
      <c r="B20" s="402"/>
      <c r="C20" s="412" t="s">
        <v>148</v>
      </c>
      <c r="D20" s="410" t="s">
        <v>81</v>
      </c>
      <c r="E20" s="410" t="s">
        <v>81</v>
      </c>
      <c r="F20" s="410" t="s">
        <v>81</v>
      </c>
      <c r="G20" s="410" t="s">
        <v>81</v>
      </c>
      <c r="H20" s="410" t="s">
        <v>81</v>
      </c>
      <c r="I20" s="410" t="s">
        <v>81</v>
      </c>
      <c r="J20" s="410" t="s">
        <v>81</v>
      </c>
      <c r="K20" s="410" t="s">
        <v>81</v>
      </c>
      <c r="L20" s="411" t="s">
        <v>81</v>
      </c>
    </row>
    <row r="21" spans="2:12" x14ac:dyDescent="0.4">
      <c r="B21" s="402"/>
      <c r="C21" s="412" t="s">
        <v>148</v>
      </c>
      <c r="D21" s="410" t="s">
        <v>81</v>
      </c>
      <c r="E21" s="410" t="s">
        <v>81</v>
      </c>
      <c r="F21" s="410" t="s">
        <v>81</v>
      </c>
      <c r="G21" s="410" t="s">
        <v>81</v>
      </c>
      <c r="H21" s="410" t="s">
        <v>81</v>
      </c>
      <c r="I21" s="410" t="s">
        <v>81</v>
      </c>
      <c r="J21" s="410" t="s">
        <v>81</v>
      </c>
      <c r="K21" s="410" t="s">
        <v>81</v>
      </c>
      <c r="L21" s="411" t="s">
        <v>81</v>
      </c>
    </row>
    <row r="22" spans="2:12" x14ac:dyDescent="0.4">
      <c r="B22" s="402"/>
      <c r="C22" s="412" t="s">
        <v>148</v>
      </c>
      <c r="D22" s="410" t="s">
        <v>81</v>
      </c>
      <c r="E22" s="410" t="s">
        <v>81</v>
      </c>
      <c r="F22" s="410" t="s">
        <v>81</v>
      </c>
      <c r="G22" s="410" t="s">
        <v>81</v>
      </c>
      <c r="H22" s="410" t="s">
        <v>81</v>
      </c>
      <c r="I22" s="410" t="s">
        <v>81</v>
      </c>
      <c r="J22" s="410" t="s">
        <v>81</v>
      </c>
      <c r="K22" s="410" t="s">
        <v>81</v>
      </c>
      <c r="L22" s="411" t="s">
        <v>81</v>
      </c>
    </row>
    <row r="23" spans="2:12" ht="26.25" thickBot="1" x14ac:dyDescent="0.45">
      <c r="B23" s="403"/>
      <c r="C23" s="413" t="s">
        <v>148</v>
      </c>
      <c r="D23" s="414" t="s">
        <v>148</v>
      </c>
      <c r="E23" s="414" t="s">
        <v>148</v>
      </c>
      <c r="F23" s="414" t="s">
        <v>148</v>
      </c>
      <c r="G23" s="414" t="s">
        <v>148</v>
      </c>
      <c r="H23" s="414" t="s">
        <v>148</v>
      </c>
      <c r="I23" s="414" t="s">
        <v>148</v>
      </c>
      <c r="J23" s="414" t="s">
        <v>148</v>
      </c>
      <c r="K23" s="414" t="s">
        <v>148</v>
      </c>
      <c r="L23" s="41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195</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記入方法</vt:lpstr>
      <vt:lpstr>シフト記号表（勤務時間帯）</vt:lpstr>
      <vt:lpstr>【記載例】シフト記号表（勤務時間帯）</vt:lpstr>
      <vt:lpstr>認知症対応型共同生活介護（1ユニット目）</vt:lpstr>
      <vt:lpstr>認知症対応型共同生活介護（2ユニット目）</vt:lpstr>
      <vt:lpstr>認知症対応型共同生活介護（3ユニット目）</vt:lpstr>
      <vt:lpstr>【記載例】認知症対応型共同生活介護</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'認知症対応型共同生活介護（1ユニット目）'!Print_Area</vt:lpstr>
      <vt:lpstr>'認知症対応型共同生活介護（2ユニット目）'!Print_Area</vt:lpstr>
      <vt:lpstr>'認知症対応型共同生活介護（3ユニット目）'!Print_Area</vt:lpstr>
      <vt:lpstr>'認知症対応型共同生活介護（1ユニット目）'!Print_Titles</vt:lpstr>
      <vt:lpstr>'認知症対応型共同生活介護（2ユニット目）'!Print_Titles</vt:lpstr>
      <vt:lpstr>'認知症対応型共同生活介護（3ユニット目）'!Print_Titles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西宮市役所</cp:lastModifiedBy>
  <cp:lastPrinted>2021-04-25T03:16:06Z</cp:lastPrinted>
  <dcterms:created xsi:type="dcterms:W3CDTF">2020-01-28T01:12:50Z</dcterms:created>
  <dcterms:modified xsi:type="dcterms:W3CDTF">2021-07-28T03:28:56Z</dcterms:modified>
</cp:coreProperties>
</file>