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4955" windowHeight="8445"/>
  </bookViews>
  <sheets>
    <sheet name="kosuukeisan" sheetId="4" r:id="rId1"/>
  </sheets>
  <calcPr calcId="125725"/>
</workbook>
</file>

<file path=xl/calcChain.xml><?xml version="1.0" encoding="utf-8"?>
<calcChain xmlns="http://schemas.openxmlformats.org/spreadsheetml/2006/main">
  <c r="F6" i="4"/>
  <c r="F7"/>
  <c r="F8"/>
  <c r="F9"/>
  <c r="F10"/>
  <c r="F11"/>
  <c r="F5"/>
  <c r="F13" s="1"/>
  <c r="C13"/>
  <c r="D17"/>
  <c r="D20"/>
  <c r="D21"/>
  <c r="D22"/>
  <c r="C17"/>
  <c r="C18"/>
  <c r="C19"/>
  <c r="C20"/>
  <c r="C21"/>
  <c r="C22"/>
  <c r="D16"/>
  <c r="C16"/>
  <c r="C24" l="1"/>
  <c r="D18" s="1"/>
  <c r="D19" l="1"/>
  <c r="D24" s="1"/>
  <c r="D26" l="1"/>
  <c r="D28" s="1"/>
</calcChain>
</file>

<file path=xl/sharedStrings.xml><?xml version="1.0" encoding="utf-8"?>
<sst xmlns="http://schemas.openxmlformats.org/spreadsheetml/2006/main" count="27" uniqueCount="22">
  <si>
    <t>容積率(%)</t>
    <rPh sb="0" eb="2">
      <t>ヨウセキ</t>
    </rPh>
    <rPh sb="2" eb="3">
      <t>リツ</t>
    </rPh>
    <phoneticPr fontId="1"/>
  </si>
  <si>
    <t>住宅開発面積(㎡)</t>
    <rPh sb="0" eb="2">
      <t>ジュウタク</t>
    </rPh>
    <rPh sb="2" eb="4">
      <t>カイハツ</t>
    </rPh>
    <rPh sb="4" eb="6">
      <t>メンセキ</t>
    </rPh>
    <phoneticPr fontId="1"/>
  </si>
  <si>
    <t>換算戸数(戸)</t>
    <rPh sb="0" eb="2">
      <t>カンサン</t>
    </rPh>
    <rPh sb="2" eb="4">
      <t>コスウ</t>
    </rPh>
    <rPh sb="5" eb="6">
      <t>コ</t>
    </rPh>
    <phoneticPr fontId="1"/>
  </si>
  <si>
    <t>定める戸数</t>
    <rPh sb="0" eb="1">
      <t>サダ</t>
    </rPh>
    <rPh sb="3" eb="5">
      <t>コスウ</t>
    </rPh>
    <phoneticPr fontId="1"/>
  </si>
  <si>
    <t>戸数(戸)</t>
    <rPh sb="0" eb="2">
      <t>コスウ</t>
    </rPh>
    <rPh sb="3" eb="4">
      <t>コ</t>
    </rPh>
    <phoneticPr fontId="1"/>
  </si>
  <si>
    <t>合計</t>
    <rPh sb="0" eb="2">
      <t>ゴウケイ</t>
    </rPh>
    <phoneticPr fontId="1"/>
  </si>
  <si>
    <t>　　　　　　2以上の容積率がある場合それぞれの面積に応じた換算戸数の合計（1未満切り上げ）</t>
    <rPh sb="7" eb="9">
      <t>イジョウ</t>
    </rPh>
    <rPh sb="10" eb="12">
      <t>ヨウセキ</t>
    </rPh>
    <rPh sb="12" eb="13">
      <t>リツ</t>
    </rPh>
    <rPh sb="16" eb="18">
      <t>バアイ</t>
    </rPh>
    <rPh sb="23" eb="25">
      <t>メンセキ</t>
    </rPh>
    <rPh sb="26" eb="27">
      <t>オウ</t>
    </rPh>
    <rPh sb="29" eb="31">
      <t>カンザン</t>
    </rPh>
    <rPh sb="31" eb="33">
      <t>コスウ</t>
    </rPh>
    <rPh sb="34" eb="36">
      <t>ゴウケイ</t>
    </rPh>
    <rPh sb="38" eb="40">
      <t>ミマン</t>
    </rPh>
    <rPh sb="40" eb="41">
      <t>キ</t>
    </rPh>
    <rPh sb="42" eb="43">
      <t>ア</t>
    </rPh>
    <phoneticPr fontId="1"/>
  </si>
  <si>
    <t>　　　　　　開発面積÷算定基準＝換算戸数≧定める戸数　⇒　算出戸数以下</t>
    <rPh sb="6" eb="8">
      <t>カイハツ</t>
    </rPh>
    <rPh sb="8" eb="10">
      <t>メンセキ</t>
    </rPh>
    <rPh sb="11" eb="13">
      <t>サンテイ</t>
    </rPh>
    <rPh sb="13" eb="15">
      <t>キジュン</t>
    </rPh>
    <rPh sb="16" eb="18">
      <t>カンザン</t>
    </rPh>
    <rPh sb="18" eb="20">
      <t>コスウ</t>
    </rPh>
    <rPh sb="21" eb="22">
      <t>サダ</t>
    </rPh>
    <rPh sb="24" eb="26">
      <t>コスウ</t>
    </rPh>
    <rPh sb="29" eb="31">
      <t>サンシュツ</t>
    </rPh>
    <rPh sb="31" eb="33">
      <t>コスウ</t>
    </rPh>
    <rPh sb="33" eb="35">
      <t>イカ</t>
    </rPh>
    <phoneticPr fontId="1"/>
  </si>
  <si>
    <t>　　　　　　開発面積÷算定基準＝換算戸数＜定める戸数　⇒　定める戸数未満</t>
    <rPh sb="6" eb="8">
      <t>カイハツ</t>
    </rPh>
    <rPh sb="8" eb="10">
      <t>メンセキ</t>
    </rPh>
    <rPh sb="11" eb="13">
      <t>サンテイ</t>
    </rPh>
    <rPh sb="13" eb="15">
      <t>キジュン</t>
    </rPh>
    <rPh sb="16" eb="18">
      <t>カンザン</t>
    </rPh>
    <rPh sb="18" eb="20">
      <t>コスウ</t>
    </rPh>
    <rPh sb="21" eb="22">
      <t>サダ</t>
    </rPh>
    <rPh sb="24" eb="26">
      <t>コスウ</t>
    </rPh>
    <rPh sb="29" eb="30">
      <t>サダ</t>
    </rPh>
    <rPh sb="32" eb="34">
      <t>コスウ</t>
    </rPh>
    <rPh sb="34" eb="36">
      <t>ミマン</t>
    </rPh>
    <phoneticPr fontId="1"/>
  </si>
  <si>
    <t>算定基準(㎡)</t>
    <rPh sb="0" eb="2">
      <t>サンテイ</t>
    </rPh>
    <rPh sb="2" eb="4">
      <t>キジュン</t>
    </rPh>
    <phoneticPr fontId="1"/>
  </si>
  <si>
    <t>特別監視地区・監視地区の戸数の算出</t>
    <rPh sb="0" eb="2">
      <t>トクベツ</t>
    </rPh>
    <rPh sb="2" eb="4">
      <t>カンシ</t>
    </rPh>
    <rPh sb="4" eb="6">
      <t>チク</t>
    </rPh>
    <rPh sb="7" eb="9">
      <t>カンシ</t>
    </rPh>
    <rPh sb="9" eb="11">
      <t>チク</t>
    </rPh>
    <rPh sb="12" eb="14">
      <t>コスウ</t>
    </rPh>
    <rPh sb="15" eb="17">
      <t>サンシュツ</t>
    </rPh>
    <phoneticPr fontId="1"/>
  </si>
  <si>
    <t>特別監視地区・監視地区において、都市計画法で用途地域ごとに定める容積率の区分に応じて黄色のセルに住宅開発面積を入力</t>
    <rPh sb="0" eb="2">
      <t>トクベツ</t>
    </rPh>
    <rPh sb="2" eb="4">
      <t>カンシ</t>
    </rPh>
    <rPh sb="4" eb="6">
      <t>チク</t>
    </rPh>
    <rPh sb="7" eb="9">
      <t>カンシ</t>
    </rPh>
    <rPh sb="9" eb="11">
      <t>チク</t>
    </rPh>
    <rPh sb="16" eb="18">
      <t>トシ</t>
    </rPh>
    <rPh sb="18" eb="21">
      <t>ケイカクホウ</t>
    </rPh>
    <rPh sb="22" eb="24">
      <t>ヨウト</t>
    </rPh>
    <rPh sb="24" eb="26">
      <t>チイキ</t>
    </rPh>
    <rPh sb="29" eb="30">
      <t>サダ</t>
    </rPh>
    <rPh sb="32" eb="34">
      <t>ヨウセキ</t>
    </rPh>
    <rPh sb="34" eb="35">
      <t>リツ</t>
    </rPh>
    <rPh sb="36" eb="38">
      <t>クブン</t>
    </rPh>
    <rPh sb="39" eb="40">
      <t>オウ</t>
    </rPh>
    <rPh sb="42" eb="44">
      <t>キイロ</t>
    </rPh>
    <rPh sb="48" eb="50">
      <t>ジュウタク</t>
    </rPh>
    <rPh sb="50" eb="52">
      <t>カイハツ</t>
    </rPh>
    <rPh sb="52" eb="54">
      <t>メンセキ</t>
    </rPh>
    <rPh sb="55" eb="57">
      <t>ニュウリョク</t>
    </rPh>
    <phoneticPr fontId="1"/>
  </si>
  <si>
    <t>特別監視地区における上限戸数</t>
    <rPh sb="0" eb="2">
      <t>トクベツ</t>
    </rPh>
    <rPh sb="2" eb="4">
      <t>カンシ</t>
    </rPh>
    <rPh sb="4" eb="6">
      <t>チク</t>
    </rPh>
    <rPh sb="10" eb="12">
      <t>ジョウゲン</t>
    </rPh>
    <rPh sb="12" eb="14">
      <t>コスウ</t>
    </rPh>
    <phoneticPr fontId="1"/>
  </si>
  <si>
    <t>上限戸数(戸)</t>
    <rPh sb="0" eb="2">
      <t>ジョウゲン</t>
    </rPh>
    <rPh sb="2" eb="4">
      <t>コスウ</t>
    </rPh>
    <rPh sb="5" eb="6">
      <t>コ</t>
    </rPh>
    <phoneticPr fontId="1"/>
  </si>
  <si>
    <t>監視地区における算出戸数</t>
    <rPh sb="0" eb="2">
      <t>カンシ</t>
    </rPh>
    <rPh sb="2" eb="4">
      <t>チク</t>
    </rPh>
    <rPh sb="8" eb="10">
      <t>サンシュツ</t>
    </rPh>
    <rPh sb="10" eb="12">
      <t>コスウ</t>
    </rPh>
    <phoneticPr fontId="1"/>
  </si>
  <si>
    <t>特別監視地区上限戸数</t>
    <rPh sb="0" eb="2">
      <t>トクベツ</t>
    </rPh>
    <rPh sb="2" eb="4">
      <t>カンシ</t>
    </rPh>
    <rPh sb="4" eb="6">
      <t>チク</t>
    </rPh>
    <rPh sb="6" eb="8">
      <t>ジョウゲン</t>
    </rPh>
    <rPh sb="8" eb="10">
      <t>コスウ</t>
    </rPh>
    <phoneticPr fontId="1"/>
  </si>
  <si>
    <t>　　　　【監視地区】</t>
    <rPh sb="5" eb="7">
      <t>カンシ</t>
    </rPh>
    <rPh sb="7" eb="9">
      <t>チク</t>
    </rPh>
    <phoneticPr fontId="1"/>
  </si>
  <si>
    <t>　　　　【特別監視地区】</t>
    <rPh sb="5" eb="7">
      <t>トクベツ</t>
    </rPh>
    <rPh sb="7" eb="9">
      <t>カンシ</t>
    </rPh>
    <rPh sb="9" eb="11">
      <t>チク</t>
    </rPh>
    <phoneticPr fontId="1"/>
  </si>
  <si>
    <t>特別監視地区 上限戸数</t>
    <rPh sb="0" eb="2">
      <t>トクベツ</t>
    </rPh>
    <rPh sb="2" eb="4">
      <t>カンシ</t>
    </rPh>
    <rPh sb="4" eb="6">
      <t>チク</t>
    </rPh>
    <rPh sb="7" eb="9">
      <t>ジョウゲン</t>
    </rPh>
    <rPh sb="9" eb="11">
      <t>コスウ</t>
    </rPh>
    <phoneticPr fontId="1"/>
  </si>
  <si>
    <t>監視地区 定める戸数</t>
    <rPh sb="0" eb="2">
      <t>カンシ</t>
    </rPh>
    <rPh sb="2" eb="4">
      <t>チク</t>
    </rPh>
    <rPh sb="5" eb="6">
      <t>サダ</t>
    </rPh>
    <rPh sb="8" eb="10">
      <t>コスウ</t>
    </rPh>
    <phoneticPr fontId="1"/>
  </si>
  <si>
    <t>　　　　　　（監視地区における算出戸数≧定める戸数）≧上限戸数　⇒　上限戸数以下</t>
    <rPh sb="7" eb="9">
      <t>カンシ</t>
    </rPh>
    <rPh sb="9" eb="11">
      <t>チク</t>
    </rPh>
    <rPh sb="15" eb="17">
      <t>サンシュツ</t>
    </rPh>
    <rPh sb="17" eb="19">
      <t>コスウ</t>
    </rPh>
    <rPh sb="20" eb="21">
      <t>サダ</t>
    </rPh>
    <rPh sb="23" eb="25">
      <t>コスウ</t>
    </rPh>
    <rPh sb="27" eb="29">
      <t>ジョウゲン</t>
    </rPh>
    <rPh sb="29" eb="31">
      <t>コスウ</t>
    </rPh>
    <rPh sb="34" eb="36">
      <t>ジョウゲン</t>
    </rPh>
    <rPh sb="36" eb="38">
      <t>コスウ</t>
    </rPh>
    <rPh sb="38" eb="40">
      <t>イカ</t>
    </rPh>
    <phoneticPr fontId="1"/>
  </si>
  <si>
    <t>　　　　　　（監視地区における算出戸数≧定める戸数）＜上限戸数　⇒　算出戸数以下</t>
    <rPh sb="7" eb="9">
      <t>カンシ</t>
    </rPh>
    <rPh sb="9" eb="11">
      <t>チク</t>
    </rPh>
    <rPh sb="15" eb="17">
      <t>サンシュツ</t>
    </rPh>
    <rPh sb="17" eb="19">
      <t>コスウ</t>
    </rPh>
    <rPh sb="20" eb="21">
      <t>サダ</t>
    </rPh>
    <rPh sb="23" eb="25">
      <t>コスウ</t>
    </rPh>
    <rPh sb="27" eb="29">
      <t>ジョウゲン</t>
    </rPh>
    <rPh sb="29" eb="31">
      <t>コスウ</t>
    </rPh>
    <rPh sb="34" eb="36">
      <t>サンシュツ</t>
    </rPh>
    <rPh sb="36" eb="38">
      <t>コスウ</t>
    </rPh>
    <rPh sb="38" eb="40">
      <t>イカ</t>
    </rPh>
    <phoneticPr fontId="1"/>
  </si>
</sst>
</file>

<file path=xl/styles.xml><?xml version="1.0" encoding="utf-8"?>
<styleSheet xmlns="http://schemas.openxmlformats.org/spreadsheetml/2006/main">
  <fonts count="4">
    <font>
      <sz val="11"/>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8"/>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2" borderId="2" xfId="0" applyFont="1" applyFill="1" applyBorder="1" applyAlignment="1">
      <alignment horizontal="center" vertical="center"/>
    </xf>
    <xf numFmtId="0" fontId="0" fillId="3" borderId="11" xfId="0" applyFill="1" applyBorder="1" applyProtection="1">
      <alignment vertical="center"/>
      <protection locked="0"/>
    </xf>
    <xf numFmtId="0" fontId="0" fillId="3" borderId="12" xfId="0" applyFill="1" applyBorder="1" applyProtection="1">
      <alignment vertical="center"/>
      <protection locked="0"/>
    </xf>
    <xf numFmtId="0" fontId="0" fillId="3" borderId="13" xfId="0" applyFill="1" applyBorder="1" applyProtection="1">
      <alignment vertical="center"/>
      <protection locked="0"/>
    </xf>
    <xf numFmtId="0" fontId="0" fillId="0" borderId="14" xfId="0" applyFill="1" applyBorder="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2" xfId="0" applyFont="1"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1" xfId="0" applyFill="1" applyBorder="1" applyProtection="1">
      <alignment vertical="center"/>
    </xf>
    <xf numFmtId="0" fontId="0" fillId="0" borderId="22" xfId="0" applyFill="1" applyBorder="1" applyProtection="1">
      <alignment vertical="center"/>
    </xf>
    <xf numFmtId="0" fontId="3" fillId="0" borderId="24" xfId="0" applyFont="1" applyBorder="1">
      <alignment vertical="center"/>
    </xf>
    <xf numFmtId="0" fontId="3" fillId="0" borderId="25" xfId="0" applyFont="1" applyBorder="1">
      <alignment vertical="center"/>
    </xf>
    <xf numFmtId="0" fontId="0" fillId="0" borderId="0" xfId="0" applyAlignment="1">
      <alignment horizontal="left"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23" xfId="0"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abSelected="1" zoomScaleNormal="100" workbookViewId="0">
      <selection activeCell="C5" sqref="C5"/>
    </sheetView>
  </sheetViews>
  <sheetFormatPr defaultRowHeight="13.5"/>
  <cols>
    <col min="1" max="6" width="20.625" customWidth="1"/>
    <col min="7" max="7" width="16.5" bestFit="1" customWidth="1"/>
  </cols>
  <sheetData>
    <row r="1" spans="1:6" ht="26.25" customHeight="1">
      <c r="A1" s="45" t="s">
        <v>10</v>
      </c>
      <c r="B1" s="45"/>
      <c r="C1" s="45"/>
      <c r="D1" s="45"/>
      <c r="E1" s="45"/>
      <c r="F1" s="45"/>
    </row>
    <row r="2" spans="1:6" ht="28.5" customHeight="1">
      <c r="A2" s="46" t="s">
        <v>11</v>
      </c>
      <c r="B2" s="46"/>
      <c r="C2" s="46"/>
      <c r="D2" s="46"/>
      <c r="E2" s="46"/>
      <c r="F2" s="46"/>
    </row>
    <row r="3" spans="1:6" ht="14.25" thickBot="1">
      <c r="A3" s="47" t="s">
        <v>19</v>
      </c>
      <c r="B3" s="47"/>
      <c r="C3" s="47"/>
      <c r="E3" s="47" t="s">
        <v>18</v>
      </c>
      <c r="F3" s="47"/>
    </row>
    <row r="4" spans="1:6" s="4" customFormat="1" ht="14.25" thickBot="1">
      <c r="A4" s="11" t="s">
        <v>0</v>
      </c>
      <c r="B4" s="12" t="s">
        <v>4</v>
      </c>
      <c r="C4" s="17" t="s">
        <v>1</v>
      </c>
      <c r="E4" s="34" t="s">
        <v>13</v>
      </c>
      <c r="F4" s="17" t="s">
        <v>1</v>
      </c>
    </row>
    <row r="5" spans="1:6">
      <c r="A5" s="7">
        <v>80</v>
      </c>
      <c r="B5" s="5">
        <v>30</v>
      </c>
      <c r="C5" s="14"/>
      <c r="E5" s="35">
        <v>38</v>
      </c>
      <c r="F5" s="38">
        <f>C5</f>
        <v>0</v>
      </c>
    </row>
    <row r="6" spans="1:6">
      <c r="A6" s="8">
        <v>100</v>
      </c>
      <c r="B6" s="6">
        <v>30</v>
      </c>
      <c r="C6" s="15"/>
      <c r="E6" s="36">
        <v>38</v>
      </c>
      <c r="F6" s="38">
        <f t="shared" ref="F6:F11" si="0">C6</f>
        <v>0</v>
      </c>
    </row>
    <row r="7" spans="1:6">
      <c r="A7" s="8">
        <v>150</v>
      </c>
      <c r="B7" s="6">
        <v>31</v>
      </c>
      <c r="C7" s="15"/>
      <c r="E7" s="36">
        <v>39</v>
      </c>
      <c r="F7" s="38">
        <f t="shared" si="0"/>
        <v>0</v>
      </c>
    </row>
    <row r="8" spans="1:6">
      <c r="A8" s="8">
        <v>200</v>
      </c>
      <c r="B8" s="6">
        <v>40</v>
      </c>
      <c r="C8" s="15"/>
      <c r="E8" s="36">
        <v>50</v>
      </c>
      <c r="F8" s="38">
        <f t="shared" si="0"/>
        <v>0</v>
      </c>
    </row>
    <row r="9" spans="1:6">
      <c r="A9" s="8">
        <v>300</v>
      </c>
      <c r="B9" s="6">
        <v>58</v>
      </c>
      <c r="C9" s="15"/>
      <c r="E9" s="36">
        <v>73</v>
      </c>
      <c r="F9" s="38">
        <f t="shared" si="0"/>
        <v>0</v>
      </c>
    </row>
    <row r="10" spans="1:6">
      <c r="A10" s="8">
        <v>400</v>
      </c>
      <c r="B10" s="6">
        <v>80</v>
      </c>
      <c r="C10" s="15"/>
      <c r="E10" s="36">
        <v>100</v>
      </c>
      <c r="F10" s="38">
        <f t="shared" si="0"/>
        <v>0</v>
      </c>
    </row>
    <row r="11" spans="1:6" ht="14.25" thickBot="1">
      <c r="A11" s="9">
        <v>500</v>
      </c>
      <c r="B11" s="10">
        <v>100</v>
      </c>
      <c r="C11" s="16"/>
      <c r="E11" s="37">
        <v>125</v>
      </c>
      <c r="F11" s="39">
        <f t="shared" si="0"/>
        <v>0</v>
      </c>
    </row>
    <row r="12" spans="1:6" ht="14.25" thickBot="1"/>
    <row r="13" spans="1:6" ht="14.25" thickBot="1">
      <c r="B13" s="2" t="s">
        <v>3</v>
      </c>
      <c r="C13" s="3">
        <f>IF(SUM(C5:C11)=0,0,ROUNDUP((C5/SUM(C5:C11))*B5+(C6/SUM(C5:C11))*B6+(C7/SUM(C5:C11))*B7+(C8/SUM(C5:C11))*B8+(C9/SUM(C5:C11))*B9+(C10/SUM(C5:C11))*B10+(C11/SUM(C5:C11))*B11,0))</f>
        <v>0</v>
      </c>
      <c r="E13" s="2" t="s">
        <v>15</v>
      </c>
      <c r="F13" s="3">
        <f>IF(SUM(F5:F11)=0,0,ROUNDUP((F5/SUM(F5:F11))*E5+(F6/SUM(F5:F11))*E6+(F7/SUM(F5:F11))*E7+(F8/SUM(F5:F11))*E8+(F9/SUM(F5:F11))*E9+(F10/SUM(F5:F11))*E10+(F11/SUM(F5:F11))*E11,0))</f>
        <v>0</v>
      </c>
    </row>
    <row r="14" spans="1:6" ht="14.25" thickBot="1">
      <c r="A14" s="18"/>
      <c r="B14" s="19"/>
      <c r="C14" s="19"/>
      <c r="D14" s="18"/>
    </row>
    <row r="15" spans="1:6" s="1" customFormat="1" ht="14.25" thickBot="1">
      <c r="A15" s="20" t="s">
        <v>0</v>
      </c>
      <c r="B15" s="21" t="s">
        <v>9</v>
      </c>
      <c r="C15" s="22" t="s">
        <v>1</v>
      </c>
      <c r="D15" s="23" t="s">
        <v>2</v>
      </c>
    </row>
    <row r="16" spans="1:6">
      <c r="A16" s="24">
        <v>80</v>
      </c>
      <c r="B16" s="25">
        <v>120</v>
      </c>
      <c r="C16" s="26" t="str">
        <f>IF(ISBLANK(C5),"",C5)</f>
        <v/>
      </c>
      <c r="D16" s="27" t="str">
        <f>IF(ISBLANK(C5),"",IF(C16=$C$24,ROUNDUP(C16/B16,0),C16/B16))</f>
        <v/>
      </c>
    </row>
    <row r="17" spans="1:4">
      <c r="A17" s="28">
        <v>100</v>
      </c>
      <c r="B17" s="29">
        <v>95</v>
      </c>
      <c r="C17" s="26" t="str">
        <f t="shared" ref="C17:C22" si="1">IF(ISBLANK(C6),"",C6)</f>
        <v/>
      </c>
      <c r="D17" s="27" t="str">
        <f t="shared" ref="D17:D22" si="2">IF(ISBLANK(C6),"",IF(C17=$C$24,ROUNDUP(C17/B17,0),C17/B17))</f>
        <v/>
      </c>
    </row>
    <row r="18" spans="1:4">
      <c r="A18" s="28">
        <v>150</v>
      </c>
      <c r="B18" s="29">
        <v>65</v>
      </c>
      <c r="C18" s="26" t="str">
        <f t="shared" si="1"/>
        <v/>
      </c>
      <c r="D18" s="27" t="str">
        <f t="shared" si="2"/>
        <v/>
      </c>
    </row>
    <row r="19" spans="1:4">
      <c r="A19" s="28">
        <v>200</v>
      </c>
      <c r="B19" s="29">
        <v>50</v>
      </c>
      <c r="C19" s="26" t="str">
        <f t="shared" si="1"/>
        <v/>
      </c>
      <c r="D19" s="27" t="str">
        <f t="shared" si="2"/>
        <v/>
      </c>
    </row>
    <row r="20" spans="1:4">
      <c r="A20" s="28">
        <v>300</v>
      </c>
      <c r="B20" s="29">
        <v>35</v>
      </c>
      <c r="C20" s="26" t="str">
        <f t="shared" si="1"/>
        <v/>
      </c>
      <c r="D20" s="27" t="str">
        <f t="shared" si="2"/>
        <v/>
      </c>
    </row>
    <row r="21" spans="1:4">
      <c r="A21" s="28">
        <v>400</v>
      </c>
      <c r="B21" s="29">
        <v>25</v>
      </c>
      <c r="C21" s="26" t="str">
        <f t="shared" si="1"/>
        <v/>
      </c>
      <c r="D21" s="27" t="str">
        <f t="shared" si="2"/>
        <v/>
      </c>
    </row>
    <row r="22" spans="1:4" ht="14.25" thickBot="1">
      <c r="A22" s="30">
        <v>500</v>
      </c>
      <c r="B22" s="31">
        <v>20</v>
      </c>
      <c r="C22" s="40" t="str">
        <f t="shared" si="1"/>
        <v/>
      </c>
      <c r="D22" s="41" t="str">
        <f t="shared" si="2"/>
        <v/>
      </c>
    </row>
    <row r="23" spans="1:4" ht="14.25" thickBot="1">
      <c r="A23" s="18"/>
      <c r="B23" s="18"/>
      <c r="C23" s="18"/>
      <c r="D23" s="18"/>
    </row>
    <row r="24" spans="1:4" ht="14.25" thickBot="1">
      <c r="A24" s="18"/>
      <c r="B24" s="32" t="s">
        <v>5</v>
      </c>
      <c r="C24" s="32">
        <f>SUM(C16:C22)</f>
        <v>0</v>
      </c>
      <c r="D24" s="33">
        <f>IF(SUM(D16:D22)=INT(SUM(D16:D22)),SUM(D16:D22),ROUNDUP(SUM(D16:D22),0))</f>
        <v>0</v>
      </c>
    </row>
    <row r="25" spans="1:4" ht="14.25" thickBot="1">
      <c r="A25" s="18"/>
      <c r="B25" s="18"/>
      <c r="C25" s="18"/>
      <c r="D25" s="18"/>
    </row>
    <row r="26" spans="1:4" ht="32.25" customHeight="1" thickBot="1">
      <c r="B26" s="43" t="s">
        <v>14</v>
      </c>
      <c r="C26" s="44"/>
      <c r="D26" s="13">
        <f>IF(D24&gt;=C13,D24,C13-1)</f>
        <v>0</v>
      </c>
    </row>
    <row r="27" spans="1:4" ht="14.25" thickBot="1"/>
    <row r="28" spans="1:4" ht="32.25" customHeight="1" thickBot="1">
      <c r="B28" s="43" t="s">
        <v>12</v>
      </c>
      <c r="C28" s="44"/>
      <c r="D28" s="13">
        <f>IF(D26&gt;=F13,F13,D26)</f>
        <v>0</v>
      </c>
    </row>
    <row r="29" spans="1:4">
      <c r="A29" t="s">
        <v>16</v>
      </c>
    </row>
    <row r="30" spans="1:4">
      <c r="A30" s="42" t="s">
        <v>7</v>
      </c>
      <c r="B30" s="42"/>
      <c r="C30" s="42"/>
      <c r="D30" s="42"/>
    </row>
    <row r="31" spans="1:4">
      <c r="A31" s="42" t="s">
        <v>8</v>
      </c>
      <c r="B31" s="42"/>
      <c r="C31" s="42"/>
      <c r="D31" s="42"/>
    </row>
    <row r="32" spans="1:4">
      <c r="A32" s="42" t="s">
        <v>6</v>
      </c>
      <c r="B32" s="42"/>
      <c r="C32" s="42"/>
      <c r="D32" s="42"/>
    </row>
    <row r="33" spans="1:4">
      <c r="A33" t="s">
        <v>17</v>
      </c>
    </row>
    <row r="34" spans="1:4">
      <c r="A34" s="42" t="s">
        <v>20</v>
      </c>
      <c r="B34" s="42"/>
      <c r="C34" s="42"/>
      <c r="D34" s="42"/>
    </row>
    <row r="35" spans="1:4">
      <c r="A35" s="42" t="s">
        <v>21</v>
      </c>
      <c r="B35" s="42"/>
      <c r="C35" s="42"/>
      <c r="D35" s="42"/>
    </row>
    <row r="36" spans="1:4">
      <c r="A36" s="42" t="s">
        <v>8</v>
      </c>
      <c r="B36" s="42"/>
      <c r="C36" s="42"/>
      <c r="D36" s="42"/>
    </row>
    <row r="37" spans="1:4">
      <c r="A37" s="42" t="s">
        <v>6</v>
      </c>
      <c r="B37" s="42"/>
      <c r="C37" s="42"/>
      <c r="D37" s="42"/>
    </row>
  </sheetData>
  <sheetProtection password="CCE3" sheet="1" objects="1" scenarios="1" selectLockedCells="1"/>
  <mergeCells count="13">
    <mergeCell ref="B28:C28"/>
    <mergeCell ref="A1:F1"/>
    <mergeCell ref="A2:F2"/>
    <mergeCell ref="A3:C3"/>
    <mergeCell ref="E3:F3"/>
    <mergeCell ref="B26:C26"/>
    <mergeCell ref="A35:D35"/>
    <mergeCell ref="A37:D37"/>
    <mergeCell ref="A36:D36"/>
    <mergeCell ref="A30:D30"/>
    <mergeCell ref="A31:D31"/>
    <mergeCell ref="A32:D32"/>
    <mergeCell ref="A34:D34"/>
  </mergeCells>
  <phoneticPr fontId="1"/>
  <printOptions horizontalCentered="1"/>
  <pageMargins left="0.23622047244094491" right="0.23622047244094491"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kosuukeisan</vt:lpstr>
    </vt:vector>
  </TitlesOfParts>
  <Company>情報政策グループ</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jyosys01</dc:creator>
  <cp:lastModifiedBy>西宮市</cp:lastModifiedBy>
  <cp:lastPrinted>2016-10-27T03:23:51Z</cp:lastPrinted>
  <dcterms:created xsi:type="dcterms:W3CDTF">2010-11-23T23:47:29Z</dcterms:created>
  <dcterms:modified xsi:type="dcterms:W3CDTF">2016-10-27T09:35:27Z</dcterms:modified>
</cp:coreProperties>
</file>