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ms10766\Nishinomiya City Dropbox\10253010管財課_4\管財課(資産活用担当)\13_1_R7_甲陽園本庄町\23_6_甲陽園売却（二段階一般競争入札）\募集要項・契約書\募集要項案\"/>
    </mc:Choice>
  </mc:AlternateContent>
  <bookViews>
    <workbookView xWindow="120" yWindow="36" windowWidth="14952" windowHeight="7992" tabRatio="989"/>
  </bookViews>
  <sheets>
    <sheet name="応募図書作成要領" sheetId="37" r:id="rId1"/>
    <sheet name="応募図書一覧表" sheetId="34" r:id="rId2"/>
    <sheet name="様式4号　応募申込書兼誓約書" sheetId="77" r:id="rId3"/>
    <sheet name="様式5号社会福祉法人調書 " sheetId="42" r:id="rId4"/>
    <sheet name="様式6号　誓約書" sheetId="74" r:id="rId5"/>
    <sheet name="様式７号法人事業実施状況" sheetId="41" r:id="rId6"/>
    <sheet name="既往借入金の状況 (令和6年度末)" sheetId="43" r:id="rId7"/>
    <sheet name="既往借入金の状況 (令和9年度末) " sheetId="46" r:id="rId8"/>
    <sheet name="既往借入金の状況 (令和12年度末) " sheetId="44" r:id="rId9"/>
    <sheet name="様式8号　事業概要・施設運営の基本理念・運営方針等" sheetId="62" r:id="rId10"/>
    <sheet name="様式 9-1号職員配置・採用計画書" sheetId="8" r:id="rId11"/>
    <sheet name="様式 9-2号職員配置・採用計画書" sheetId="45" r:id="rId12"/>
    <sheet name="様式 9-3号職員配置・採用計画書" sheetId="78" r:id="rId13"/>
    <sheet name="勤務状況一覧表" sheetId="19" r:id="rId14"/>
    <sheet name="様式 10-1号施設整備資金計画書の1" sheetId="20" r:id="rId15"/>
    <sheet name="様式 10-2号施設整備資金計画書の2" sheetId="31" r:id="rId16"/>
    <sheet name="資金収支見込計算書（令和10年度）" sheetId="47" r:id="rId17"/>
    <sheet name="資金収支見込計算書（令和11年度）" sheetId="60" r:id="rId18"/>
    <sheet name="資金収支見込計算書（令和12年度）" sheetId="66" r:id="rId19"/>
    <sheet name="施設利用状況表（特養他介護保険事業）（令和10年度）" sheetId="57" r:id="rId20"/>
    <sheet name="施設利用状況表（特養他介護保険事業）（令和11年度）" sheetId="67" r:id="rId21"/>
    <sheet name="施設利用状況表（特養他介護保険事業）（令和12年度）" sheetId="59" r:id="rId22"/>
    <sheet name="人件費（職員)内訳書　特養（令和10年度）" sheetId="53" r:id="rId23"/>
    <sheet name="人件費（職員)内訳書　特養（令和11年度）" sheetId="68" r:id="rId24"/>
    <sheet name="人件費（職員)内訳書　特養（令和12年度）" sheetId="70" r:id="rId25"/>
    <sheet name="人件費（職員)内訳書　ショート（令和10年度）" sheetId="65" r:id="rId26"/>
    <sheet name="人件費（職員)内訳書　ショート（令和11年度）" sheetId="69" r:id="rId27"/>
    <sheet name="人件費（職員)内訳書　ショート（令和12年度）" sheetId="72" r:id="rId28"/>
    <sheet name="人件費（職員)内訳書　養護（令和10年度）" sheetId="79" r:id="rId29"/>
    <sheet name="人件費（職員)内訳書　養護（令和11年度）" sheetId="80" r:id="rId30"/>
    <sheet name="人件費（職員)内訳書　養護（令和12年度）" sheetId="81" r:id="rId31"/>
    <sheet name="（参考様式）借入金償還計画等一覧表（機構用）" sheetId="35" r:id="rId32"/>
    <sheet name="様式 11号施設計画書" sheetId="4" r:id="rId33"/>
    <sheet name="様式 12号近隣との協議状況報告書" sheetId="82" r:id="rId34"/>
  </sheets>
  <definedNames>
    <definedName name="_xlnm.Print_Area" localSheetId="31">'（参考様式）借入金償還計画等一覧表（機構用）'!$A$1:$M$377</definedName>
    <definedName name="_xlnm.Print_Area" localSheetId="8">'既往借入金の状況 (令和12年度末) '!$A$1:$P$30</definedName>
    <definedName name="_xlnm.Print_Area" localSheetId="6">'既往借入金の状況 (令和6年度末)'!$A$1:$P$30</definedName>
    <definedName name="_xlnm.Print_Area" localSheetId="7">'既往借入金の状況 (令和9年度末) '!$A$1:$P$30</definedName>
    <definedName name="_xlnm.Print_Area" localSheetId="13">勤務状況一覧表!$A$1:$AN$43</definedName>
    <definedName name="_xlnm.Print_Area" localSheetId="19">'施設利用状況表（特養他介護保険事業）（令和10年度）'!$A$1:$AU$57</definedName>
    <definedName name="_xlnm.Print_Area" localSheetId="20">'施設利用状況表（特養他介護保険事業）（令和11年度）'!$A$1:$AU$57</definedName>
    <definedName name="_xlnm.Print_Area" localSheetId="21">'施設利用状況表（特養他介護保険事業）（令和12年度）'!$A$1:$AU$57</definedName>
    <definedName name="_xlnm.Print_Area" localSheetId="16">'資金収支見込計算書（令和10年度）'!$A$1:$K$40</definedName>
    <definedName name="_xlnm.Print_Area" localSheetId="17">'資金収支見込計算書（令和11年度）'!$A$1:$K$40</definedName>
    <definedName name="_xlnm.Print_Area" localSheetId="18">'資金収支見込計算書（令和12年度）'!$A$1:$K$40</definedName>
    <definedName name="_xlnm.Print_Area" localSheetId="15">'様式 10-2号施設整備資金計画書の2'!$A$1:$F$29</definedName>
    <definedName name="_xlnm.Print_Area" localSheetId="32">'様式 11号施設計画書'!$A$1:$N$114</definedName>
    <definedName name="_xlnm.Print_Area" localSheetId="10">'様式 9-1号職員配置・採用計画書'!$A$1:$H$40</definedName>
    <definedName name="_xlnm.Print_Area" localSheetId="11">'様式 9-2号職員配置・採用計画書'!$A$1:$H$40</definedName>
    <definedName name="_xlnm.Print_Area" localSheetId="12">'様式 9-3号職員配置・採用計画書'!$A$1:$H$42</definedName>
    <definedName name="_xlnm.Print_Area" localSheetId="3">'様式5号社会福祉法人調書 '!$A$1:$AD$79</definedName>
    <definedName name="_xlnm.Print_Area" localSheetId="9">'様式8号　事業概要・施設運営の基本理念・運営方針等'!$B$1:$BS$406</definedName>
    <definedName name="_xlnm.Print_Titles" localSheetId="31">'（参考様式）借入金償還計画等一覧表（機構用）'!$1:$8</definedName>
    <definedName name="_xlnm.Print_Titles" localSheetId="32">'様式 11号施設計画書'!$15:$17</definedName>
  </definedNames>
  <calcPr calcId="162913"/>
</workbook>
</file>

<file path=xl/calcChain.xml><?xml version="1.0" encoding="utf-8"?>
<calcChain xmlns="http://schemas.openxmlformats.org/spreadsheetml/2006/main">
  <c r="E16" i="20" l="1"/>
  <c r="E20" i="4" l="1"/>
  <c r="E72" i="4"/>
  <c r="E71" i="4"/>
  <c r="E65" i="4"/>
  <c r="E64" i="4"/>
  <c r="E70" i="4"/>
  <c r="E69" i="4"/>
  <c r="E68" i="4"/>
  <c r="E67" i="4"/>
  <c r="E66" i="4"/>
  <c r="E63" i="4"/>
  <c r="I24" i="66"/>
  <c r="I24" i="60"/>
  <c r="I24" i="47"/>
  <c r="B31" i="79"/>
  <c r="G24" i="47"/>
  <c r="H27" i="79"/>
  <c r="C28" i="79" s="1"/>
  <c r="J30" i="66"/>
  <c r="J31" i="66" s="1"/>
  <c r="J23" i="66"/>
  <c r="J30" i="60"/>
  <c r="J23" i="60"/>
  <c r="J31" i="60" s="1"/>
  <c r="J23" i="47"/>
  <c r="J30" i="47"/>
  <c r="J31" i="47" s="1"/>
  <c r="I8" i="66"/>
  <c r="I23" i="66" s="1"/>
  <c r="G8" i="66"/>
  <c r="I8" i="60"/>
  <c r="G8" i="60"/>
  <c r="H57" i="59"/>
  <c r="Q56" i="59"/>
  <c r="AW56" i="59" s="1"/>
  <c r="Q55" i="59"/>
  <c r="AW55" i="59" s="1"/>
  <c r="Q54" i="59"/>
  <c r="AW54" i="59" s="1"/>
  <c r="Q53" i="59"/>
  <c r="AW53" i="59" s="1"/>
  <c r="Q52" i="59"/>
  <c r="AW52" i="59" s="1"/>
  <c r="Q51" i="59"/>
  <c r="AW51" i="59" s="1"/>
  <c r="Q50" i="59"/>
  <c r="AW50" i="59" s="1"/>
  <c r="H38" i="59"/>
  <c r="H36" i="59"/>
  <c r="AX35" i="59"/>
  <c r="V35" i="59"/>
  <c r="AW35" i="59" s="1"/>
  <c r="AX34" i="59"/>
  <c r="AW34" i="59"/>
  <c r="V34" i="59"/>
  <c r="V33" i="59"/>
  <c r="AW33" i="59" s="1"/>
  <c r="V32" i="59"/>
  <c r="AW32" i="59" s="1"/>
  <c r="AW31" i="59"/>
  <c r="V31" i="59"/>
  <c r="V30" i="59"/>
  <c r="AW30" i="59" s="1"/>
  <c r="V29" i="59"/>
  <c r="AW29" i="59" s="1"/>
  <c r="AX26" i="59"/>
  <c r="AY30" i="59" s="1"/>
  <c r="AX22" i="59"/>
  <c r="AX24" i="59" s="1"/>
  <c r="AX30" i="59" s="1"/>
  <c r="AY31" i="59" s="1"/>
  <c r="H17" i="59"/>
  <c r="H15" i="59"/>
  <c r="V14" i="59"/>
  <c r="AW14" i="59" s="1"/>
  <c r="V13" i="59"/>
  <c r="AW13" i="59" s="1"/>
  <c r="V12" i="59"/>
  <c r="AW12" i="59" s="1"/>
  <c r="AX9" i="59"/>
  <c r="AX5" i="59"/>
  <c r="AX7" i="59" s="1"/>
  <c r="AX14" i="59" s="1"/>
  <c r="H57" i="67"/>
  <c r="Q56" i="67"/>
  <c r="AW56" i="67" s="1"/>
  <c r="Q55" i="67"/>
  <c r="AW55" i="67" s="1"/>
  <c r="Q54" i="67"/>
  <c r="AW54" i="67" s="1"/>
  <c r="Q53" i="67"/>
  <c r="AW53" i="67" s="1"/>
  <c r="Q52" i="67"/>
  <c r="AW52" i="67" s="1"/>
  <c r="Q51" i="67"/>
  <c r="AW51" i="67" s="1"/>
  <c r="Q50" i="67"/>
  <c r="AW50" i="67" s="1"/>
  <c r="H38" i="67"/>
  <c r="H36" i="67"/>
  <c r="V35" i="67"/>
  <c r="AW35" i="67" s="1"/>
  <c r="V34" i="67"/>
  <c r="V33" i="67"/>
  <c r="AW33" i="67" s="1"/>
  <c r="V32" i="67"/>
  <c r="AW32" i="67" s="1"/>
  <c r="V31" i="67"/>
  <c r="AW30" i="67"/>
  <c r="V30" i="67"/>
  <c r="V29" i="67"/>
  <c r="AW29" i="67" s="1"/>
  <c r="AX22" i="67"/>
  <c r="AX24" i="67" s="1"/>
  <c r="AX30" i="67" s="1"/>
  <c r="H17" i="67"/>
  <c r="H15" i="67"/>
  <c r="V14" i="67"/>
  <c r="AW14" i="67" s="1"/>
  <c r="AW13" i="67"/>
  <c r="V13" i="67"/>
  <c r="V12" i="67"/>
  <c r="AW12" i="67" s="1"/>
  <c r="AW15" i="67" s="1"/>
  <c r="AX5" i="67"/>
  <c r="AX7" i="67" s="1"/>
  <c r="AX14" i="67" s="1"/>
  <c r="I8" i="47"/>
  <c r="G8" i="47"/>
  <c r="AW50" i="57"/>
  <c r="AW56" i="57"/>
  <c r="AW55" i="57"/>
  <c r="AW54" i="57"/>
  <c r="AW53" i="57"/>
  <c r="AW52" i="57"/>
  <c r="AW51" i="57"/>
  <c r="H57" i="57"/>
  <c r="Q56" i="57"/>
  <c r="Q55" i="57"/>
  <c r="Q54" i="57"/>
  <c r="Q53" i="57"/>
  <c r="Q52" i="57"/>
  <c r="Q51" i="57"/>
  <c r="Q50" i="57"/>
  <c r="J32" i="66" l="1"/>
  <c r="AW57" i="59"/>
  <c r="AY15" i="59"/>
  <c r="AW7" i="59"/>
  <c r="AW36" i="59"/>
  <c r="AW15" i="59"/>
  <c r="AY14" i="59"/>
  <c r="AW24" i="59"/>
  <c r="AX33" i="59"/>
  <c r="AW57" i="67"/>
  <c r="AX9" i="67"/>
  <c r="AX26" i="67"/>
  <c r="AW31" i="67"/>
  <c r="AW36" i="67" s="1"/>
  <c r="AW34" i="67"/>
  <c r="AX34" i="67"/>
  <c r="AX35" i="67"/>
  <c r="AX33" i="67"/>
  <c r="AW57" i="57"/>
  <c r="G21" i="79"/>
  <c r="G20" i="79"/>
  <c r="G19" i="79"/>
  <c r="G18" i="79"/>
  <c r="G17" i="79"/>
  <c r="G16" i="79"/>
  <c r="G15" i="79"/>
  <c r="G14" i="79"/>
  <c r="G13" i="79"/>
  <c r="G12" i="79"/>
  <c r="G11" i="79"/>
  <c r="G10" i="79"/>
  <c r="G9" i="79"/>
  <c r="G21" i="80"/>
  <c r="G20" i="80"/>
  <c r="G19" i="80"/>
  <c r="G18" i="80"/>
  <c r="G17" i="80"/>
  <c r="G16" i="80"/>
  <c r="G15" i="80"/>
  <c r="G14" i="80"/>
  <c r="G13" i="80"/>
  <c r="G12" i="80"/>
  <c r="G11" i="80"/>
  <c r="G10" i="80"/>
  <c r="G9" i="80"/>
  <c r="G12" i="81"/>
  <c r="AY30" i="67" l="1"/>
  <c r="AY31" i="67" s="1"/>
  <c r="AW24" i="67"/>
  <c r="AW7" i="67"/>
  <c r="AY14" i="67"/>
  <c r="AY15" i="67" s="1"/>
  <c r="B27" i="81"/>
  <c r="G26" i="81"/>
  <c r="G25" i="81"/>
  <c r="G24" i="81"/>
  <c r="G23" i="81"/>
  <c r="G22" i="81"/>
  <c r="G21" i="81"/>
  <c r="G20" i="81"/>
  <c r="G19" i="81"/>
  <c r="G18" i="81"/>
  <c r="G17" i="81"/>
  <c r="G16" i="81"/>
  <c r="G15" i="81"/>
  <c r="G14" i="81"/>
  <c r="G13" i="81"/>
  <c r="G11" i="81"/>
  <c r="G10" i="81"/>
  <c r="G9" i="81"/>
  <c r="B27" i="80"/>
  <c r="G26" i="80"/>
  <c r="G25" i="80"/>
  <c r="G24" i="80"/>
  <c r="G23" i="80"/>
  <c r="G22" i="80"/>
  <c r="H27" i="80"/>
  <c r="C28" i="80" s="1"/>
  <c r="B27" i="79"/>
  <c r="G26" i="79"/>
  <c r="G25" i="79"/>
  <c r="G24" i="79"/>
  <c r="G23" i="79"/>
  <c r="G22" i="79"/>
  <c r="H27" i="81" l="1"/>
  <c r="C28" i="81" s="1"/>
  <c r="C29" i="81" s="1"/>
  <c r="G29" i="81" s="1"/>
  <c r="C29" i="80"/>
  <c r="G29" i="80" s="1"/>
  <c r="G28" i="80"/>
  <c r="B31" i="80" s="1"/>
  <c r="C29" i="79"/>
  <c r="G29" i="79" s="1"/>
  <c r="G28" i="79"/>
  <c r="H17" i="57"/>
  <c r="G28" i="81" l="1"/>
  <c r="B31" i="81" s="1"/>
  <c r="A43" i="20"/>
  <c r="A42" i="20"/>
  <c r="E82" i="4"/>
  <c r="E81" i="4"/>
  <c r="E80" i="4"/>
  <c r="E79" i="4"/>
  <c r="E78" i="4"/>
  <c r="E77" i="4"/>
  <c r="E76" i="4"/>
  <c r="E75" i="4"/>
  <c r="E74" i="4"/>
  <c r="E73" i="4"/>
  <c r="G62" i="4"/>
  <c r="F62" i="4"/>
  <c r="E62" i="4" s="1"/>
  <c r="G40" i="4" l="1"/>
  <c r="E50" i="4"/>
  <c r="G18" i="4"/>
  <c r="E21" i="4"/>
  <c r="E28" i="4"/>
  <c r="V12" i="57" l="1"/>
  <c r="AX5" i="57" l="1"/>
  <c r="AX7" i="57" l="1"/>
  <c r="AX14" i="57" s="1"/>
  <c r="AX9" i="57"/>
  <c r="AW12" i="57"/>
  <c r="G24" i="66"/>
  <c r="G24" i="60"/>
  <c r="B27" i="72"/>
  <c r="G26" i="72"/>
  <c r="G25" i="72"/>
  <c r="G24" i="72"/>
  <c r="G23" i="72"/>
  <c r="G22" i="72"/>
  <c r="G21" i="72"/>
  <c r="G20" i="72"/>
  <c r="G19" i="72"/>
  <c r="G18" i="72"/>
  <c r="G17" i="72"/>
  <c r="G16" i="72"/>
  <c r="G15" i="72"/>
  <c r="G14" i="72"/>
  <c r="G13" i="72"/>
  <c r="G12" i="72"/>
  <c r="G11" i="72"/>
  <c r="G10" i="72"/>
  <c r="H27" i="72" s="1"/>
  <c r="C28" i="72" s="1"/>
  <c r="G9" i="72"/>
  <c r="E24" i="66"/>
  <c r="E24" i="60"/>
  <c r="B27" i="70"/>
  <c r="G26" i="70"/>
  <c r="G25" i="70"/>
  <c r="G24" i="70"/>
  <c r="G23" i="70"/>
  <c r="G22" i="70"/>
  <c r="G21" i="70"/>
  <c r="G20" i="70"/>
  <c r="G19" i="70"/>
  <c r="G18" i="70"/>
  <c r="G17" i="70"/>
  <c r="G16" i="70"/>
  <c r="G15" i="70"/>
  <c r="G14" i="70"/>
  <c r="G13" i="70"/>
  <c r="G12" i="70"/>
  <c r="G11" i="70"/>
  <c r="G10" i="70"/>
  <c r="H27" i="70" s="1"/>
  <c r="C28" i="70" s="1"/>
  <c r="G9" i="70"/>
  <c r="AY15" i="57" l="1"/>
  <c r="AW7" i="57"/>
  <c r="AY14" i="57"/>
  <c r="C29" i="72"/>
  <c r="G29" i="72" s="1"/>
  <c r="G28" i="72"/>
  <c r="B31" i="72" s="1"/>
  <c r="C29" i="70"/>
  <c r="G29" i="70" s="1"/>
  <c r="G28" i="70"/>
  <c r="B31" i="70" s="1"/>
  <c r="G11" i="60"/>
  <c r="E11" i="60"/>
  <c r="E8" i="60"/>
  <c r="E10" i="60"/>
  <c r="E10" i="66"/>
  <c r="G11" i="66"/>
  <c r="E11" i="66"/>
  <c r="E8" i="66"/>
  <c r="B27" i="69" l="1"/>
  <c r="G26" i="69"/>
  <c r="G25" i="69"/>
  <c r="G24" i="69"/>
  <c r="G23" i="69"/>
  <c r="G22" i="69"/>
  <c r="G21" i="69"/>
  <c r="G20" i="69"/>
  <c r="G19" i="69"/>
  <c r="G18" i="69"/>
  <c r="G17" i="69"/>
  <c r="G16" i="69"/>
  <c r="G15" i="69"/>
  <c r="G14" i="69"/>
  <c r="G13" i="69"/>
  <c r="G12" i="69"/>
  <c r="G11" i="69"/>
  <c r="G10" i="69"/>
  <c r="H27" i="69" s="1"/>
  <c r="C28" i="69" s="1"/>
  <c r="G9" i="69"/>
  <c r="B27" i="68"/>
  <c r="G26" i="68"/>
  <c r="G25" i="68"/>
  <c r="G24" i="68"/>
  <c r="G23" i="68"/>
  <c r="G22" i="68"/>
  <c r="G21" i="68"/>
  <c r="G20" i="68"/>
  <c r="G19" i="68"/>
  <c r="G18" i="68"/>
  <c r="G17" i="68"/>
  <c r="G16" i="68"/>
  <c r="G15" i="68"/>
  <c r="G14" i="68"/>
  <c r="G13" i="68"/>
  <c r="G12" i="68"/>
  <c r="G11" i="68"/>
  <c r="G10" i="68"/>
  <c r="H27" i="68" s="1"/>
  <c r="C28" i="68" s="1"/>
  <c r="G9" i="68"/>
  <c r="I30" i="66"/>
  <c r="I31" i="66" s="1"/>
  <c r="K29" i="66"/>
  <c r="K27" i="66"/>
  <c r="K22" i="66"/>
  <c r="K21" i="66"/>
  <c r="K20" i="66"/>
  <c r="K19" i="66"/>
  <c r="K18" i="66"/>
  <c r="K17" i="66"/>
  <c r="K16" i="66"/>
  <c r="K15" i="66"/>
  <c r="K14" i="66"/>
  <c r="K13" i="66"/>
  <c r="K12" i="66"/>
  <c r="C29" i="69" l="1"/>
  <c r="G29" i="69" s="1"/>
  <c r="G28" i="69"/>
  <c r="B31" i="69" s="1"/>
  <c r="C29" i="68"/>
  <c r="G29" i="68" s="1"/>
  <c r="G28" i="68"/>
  <c r="B31" i="68" s="1"/>
  <c r="E61" i="4"/>
  <c r="E60" i="4"/>
  <c r="E59" i="4"/>
  <c r="E58" i="4"/>
  <c r="E57" i="4"/>
  <c r="E56" i="4"/>
  <c r="E55" i="4"/>
  <c r="E54" i="4"/>
  <c r="E53" i="4"/>
  <c r="E52" i="4"/>
  <c r="E51" i="4"/>
  <c r="E49" i="4"/>
  <c r="E48" i="4"/>
  <c r="E47" i="4"/>
  <c r="E46" i="4"/>
  <c r="E45" i="4"/>
  <c r="E44" i="4"/>
  <c r="E43" i="4"/>
  <c r="E42" i="4"/>
  <c r="F41" i="4"/>
  <c r="E41" i="4" s="1"/>
  <c r="F40" i="4" l="1"/>
  <c r="E40" i="4" s="1"/>
  <c r="E23" i="66"/>
  <c r="K8" i="66"/>
  <c r="K11" i="66"/>
  <c r="H38" i="57"/>
  <c r="H36" i="57"/>
  <c r="V35" i="57"/>
  <c r="V34" i="57"/>
  <c r="V33" i="57"/>
  <c r="V32" i="57"/>
  <c r="V31" i="57"/>
  <c r="V30" i="57"/>
  <c r="V29" i="57"/>
  <c r="AX22" i="57"/>
  <c r="AX34" i="57" s="1"/>
  <c r="H15" i="57"/>
  <c r="V14" i="57"/>
  <c r="AW14" i="57" s="1"/>
  <c r="V13" i="57"/>
  <c r="AW13" i="57" s="1"/>
  <c r="K29" i="47"/>
  <c r="K27" i="47"/>
  <c r="G30" i="47"/>
  <c r="K22" i="47"/>
  <c r="K21" i="47"/>
  <c r="K20" i="47"/>
  <c r="K19" i="47"/>
  <c r="K18" i="47"/>
  <c r="K17" i="47"/>
  <c r="K16" i="47"/>
  <c r="K15" i="47"/>
  <c r="K14" i="47"/>
  <c r="K13" i="47"/>
  <c r="K12" i="47"/>
  <c r="B31" i="65"/>
  <c r="G30" i="66" s="1"/>
  <c r="B27" i="65"/>
  <c r="G26" i="65"/>
  <c r="G25" i="65"/>
  <c r="G24" i="65"/>
  <c r="G23" i="65"/>
  <c r="G22" i="65"/>
  <c r="G21" i="65"/>
  <c r="G20" i="65"/>
  <c r="G19" i="65"/>
  <c r="G18" i="65"/>
  <c r="G17" i="65"/>
  <c r="G16" i="65"/>
  <c r="G15" i="65"/>
  <c r="G14" i="65"/>
  <c r="G13" i="65"/>
  <c r="G12" i="65"/>
  <c r="G11" i="65"/>
  <c r="G10" i="65"/>
  <c r="H27" i="65" s="1"/>
  <c r="C28" i="65" s="1"/>
  <c r="G9" i="65"/>
  <c r="AW15" i="57" l="1"/>
  <c r="G10" i="60"/>
  <c r="E30" i="66"/>
  <c r="K24" i="66"/>
  <c r="AW30" i="57"/>
  <c r="AW32" i="57"/>
  <c r="AW34" i="57"/>
  <c r="AW29" i="57"/>
  <c r="AW36" i="57" s="1"/>
  <c r="AW31" i="57"/>
  <c r="AW33" i="57"/>
  <c r="AW35" i="57"/>
  <c r="AX26" i="57"/>
  <c r="AX33" i="57"/>
  <c r="AX35" i="57"/>
  <c r="AX24" i="57"/>
  <c r="AX30" i="57" s="1"/>
  <c r="C29" i="65"/>
  <c r="G29" i="65" s="1"/>
  <c r="G28" i="65"/>
  <c r="F35" i="20"/>
  <c r="G43" i="20"/>
  <c r="C63" i="20"/>
  <c r="E18" i="20" s="1"/>
  <c r="C57" i="20"/>
  <c r="E17" i="20" s="1"/>
  <c r="E44" i="20"/>
  <c r="C44" i="20"/>
  <c r="E37" i="20"/>
  <c r="C37" i="20"/>
  <c r="F36" i="20"/>
  <c r="I30" i="60"/>
  <c r="G30" i="60"/>
  <c r="K29" i="60"/>
  <c r="K27" i="60"/>
  <c r="E30" i="60"/>
  <c r="I23" i="60"/>
  <c r="K22" i="60"/>
  <c r="K21" i="60"/>
  <c r="K20" i="60"/>
  <c r="K19" i="60"/>
  <c r="K18" i="60"/>
  <c r="K17" i="60"/>
  <c r="K16" i="60"/>
  <c r="K15" i="60"/>
  <c r="K14" i="60"/>
  <c r="K13" i="60"/>
  <c r="K12" i="60"/>
  <c r="I13" i="43"/>
  <c r="G9" i="53"/>
  <c r="H27" i="53" s="1"/>
  <c r="G10" i="53"/>
  <c r="G11" i="53"/>
  <c r="G12" i="53"/>
  <c r="G13" i="53"/>
  <c r="G14" i="53"/>
  <c r="G15" i="53"/>
  <c r="G16" i="53"/>
  <c r="G17" i="53"/>
  <c r="G18" i="53"/>
  <c r="G19" i="53"/>
  <c r="G20" i="53"/>
  <c r="G21" i="53"/>
  <c r="G23" i="53"/>
  <c r="G24" i="53"/>
  <c r="G25" i="53"/>
  <c r="G26" i="53"/>
  <c r="G22" i="53"/>
  <c r="I31" i="60" l="1"/>
  <c r="AW24" i="57"/>
  <c r="E11" i="47"/>
  <c r="AY30" i="57"/>
  <c r="AY31" i="57" s="1"/>
  <c r="G10" i="47" s="1"/>
  <c r="G11" i="47"/>
  <c r="K30" i="66"/>
  <c r="E31" i="66"/>
  <c r="E8" i="47"/>
  <c r="G10" i="66"/>
  <c r="E10" i="47"/>
  <c r="K30" i="60"/>
  <c r="G44" i="20"/>
  <c r="F37" i="20"/>
  <c r="K24" i="60"/>
  <c r="G42" i="20" l="1"/>
  <c r="K10" i="66"/>
  <c r="G23" i="66"/>
  <c r="K8" i="47"/>
  <c r="K11" i="47"/>
  <c r="K10" i="47"/>
  <c r="G23" i="47"/>
  <c r="G31" i="47" s="1"/>
  <c r="E23" i="47"/>
  <c r="K11" i="60"/>
  <c r="K23" i="66" l="1"/>
  <c r="K31" i="66" s="1"/>
  <c r="G31" i="66"/>
  <c r="K10" i="60"/>
  <c r="K23" i="47"/>
  <c r="G23" i="60"/>
  <c r="G31" i="60" s="1"/>
  <c r="E23" i="60"/>
  <c r="K8" i="60"/>
  <c r="K23" i="60" l="1"/>
  <c r="K31" i="60" s="1"/>
  <c r="E31" i="60"/>
  <c r="O26" i="44"/>
  <c r="J26" i="44"/>
  <c r="P25" i="44"/>
  <c r="O25" i="44"/>
  <c r="M25" i="44"/>
  <c r="K25" i="44"/>
  <c r="K26" i="44" s="1"/>
  <c r="J25" i="44"/>
  <c r="I25" i="44"/>
  <c r="I26" i="44" s="1"/>
  <c r="L24" i="44"/>
  <c r="L23" i="44"/>
  <c r="L22" i="44"/>
  <c r="L21" i="44"/>
  <c r="L20" i="44"/>
  <c r="P19" i="44"/>
  <c r="O19" i="44"/>
  <c r="M19" i="44"/>
  <c r="K19" i="44"/>
  <c r="J19" i="44"/>
  <c r="I19" i="44"/>
  <c r="L19" i="44" s="1"/>
  <c r="L18" i="44"/>
  <c r="L17" i="44"/>
  <c r="L16" i="44"/>
  <c r="L15" i="44"/>
  <c r="L14" i="44"/>
  <c r="P13" i="44"/>
  <c r="P26" i="44" s="1"/>
  <c r="O13" i="44"/>
  <c r="M13" i="44"/>
  <c r="M26" i="44" s="1"/>
  <c r="K13" i="44"/>
  <c r="J13" i="44"/>
  <c r="I13" i="44"/>
  <c r="L13" i="44" s="1"/>
  <c r="L12" i="44"/>
  <c r="L11" i="44"/>
  <c r="L10" i="44"/>
  <c r="L9" i="44"/>
  <c r="L8" i="44"/>
  <c r="L7" i="44"/>
  <c r="L6" i="44"/>
  <c r="L5" i="44"/>
  <c r="P25" i="46"/>
  <c r="O25" i="46"/>
  <c r="M25" i="46"/>
  <c r="K25" i="46"/>
  <c r="K26" i="46" s="1"/>
  <c r="J25" i="46"/>
  <c r="J26" i="46" s="1"/>
  <c r="I25" i="46"/>
  <c r="I26" i="46" s="1"/>
  <c r="L24" i="46"/>
  <c r="L23" i="46"/>
  <c r="L22" i="46"/>
  <c r="L21" i="46"/>
  <c r="L20" i="46"/>
  <c r="P19" i="46"/>
  <c r="O19" i="46"/>
  <c r="M19" i="46"/>
  <c r="K19" i="46"/>
  <c r="J19" i="46"/>
  <c r="L19" i="46" s="1"/>
  <c r="I19" i="46"/>
  <c r="L18" i="46"/>
  <c r="L17" i="46"/>
  <c r="L16" i="46"/>
  <c r="L15" i="46"/>
  <c r="L14" i="46"/>
  <c r="P13" i="46"/>
  <c r="P26" i="46" s="1"/>
  <c r="O13" i="46"/>
  <c r="O26" i="46" s="1"/>
  <c r="M13" i="46"/>
  <c r="M26" i="46" s="1"/>
  <c r="K13" i="46"/>
  <c r="J13" i="46"/>
  <c r="L13" i="46" s="1"/>
  <c r="I13" i="46"/>
  <c r="L12" i="46"/>
  <c r="L11" i="46"/>
  <c r="L10" i="46"/>
  <c r="L9" i="46"/>
  <c r="L8" i="46"/>
  <c r="L7" i="46"/>
  <c r="L6" i="46"/>
  <c r="L5" i="46"/>
  <c r="J26" i="43"/>
  <c r="P26" i="43"/>
  <c r="L13" i="43"/>
  <c r="L19" i="43"/>
  <c r="L25" i="43"/>
  <c r="J25" i="43"/>
  <c r="K25" i="43"/>
  <c r="J19" i="43"/>
  <c r="K19" i="43"/>
  <c r="J13" i="43"/>
  <c r="I19" i="43"/>
  <c r="I25" i="43"/>
  <c r="L25" i="44" l="1"/>
  <c r="L26" i="44" s="1"/>
  <c r="L25" i="46"/>
  <c r="L26" i="46" s="1"/>
  <c r="M369" i="35" l="1"/>
  <c r="M310" i="35"/>
  <c r="M311" i="35"/>
  <c r="M312" i="35"/>
  <c r="M313" i="35"/>
  <c r="M314" i="35"/>
  <c r="M315" i="35"/>
  <c r="M316" i="35"/>
  <c r="M317" i="35"/>
  <c r="M318" i="35"/>
  <c r="M319" i="35"/>
  <c r="M320" i="35"/>
  <c r="M321" i="35"/>
  <c r="M322" i="35"/>
  <c r="M323" i="35"/>
  <c r="M324" i="35"/>
  <c r="M325" i="35"/>
  <c r="M326" i="35"/>
  <c r="M327" i="35"/>
  <c r="M328" i="35"/>
  <c r="M329" i="35"/>
  <c r="M330" i="35"/>
  <c r="M331" i="35"/>
  <c r="M332" i="35"/>
  <c r="M333" i="35"/>
  <c r="M334" i="35"/>
  <c r="M335" i="35"/>
  <c r="M336" i="35"/>
  <c r="M337" i="35"/>
  <c r="M338" i="35"/>
  <c r="M339" i="35"/>
  <c r="M340" i="35"/>
  <c r="M341" i="35"/>
  <c r="M342" i="35"/>
  <c r="M343" i="35"/>
  <c r="M344" i="35"/>
  <c r="M345" i="35"/>
  <c r="M346" i="35"/>
  <c r="M347" i="35"/>
  <c r="M348" i="35"/>
  <c r="M349" i="35"/>
  <c r="M350" i="35"/>
  <c r="M351" i="35"/>
  <c r="M352" i="35"/>
  <c r="M353" i="35"/>
  <c r="M354" i="35"/>
  <c r="M355" i="35"/>
  <c r="M356" i="35"/>
  <c r="M357" i="35"/>
  <c r="M358" i="35"/>
  <c r="M359" i="35"/>
  <c r="M360" i="35"/>
  <c r="M361" i="35"/>
  <c r="M362" i="35"/>
  <c r="M363" i="35"/>
  <c r="M364" i="35"/>
  <c r="M365" i="35"/>
  <c r="M366" i="35"/>
  <c r="M367" i="35"/>
  <c r="M368" i="35"/>
  <c r="M309" i="35"/>
  <c r="K369" i="35"/>
  <c r="L369" i="35"/>
  <c r="J369" i="35"/>
  <c r="I369" i="35"/>
  <c r="P25" i="43" l="1"/>
  <c r="O25" i="43"/>
  <c r="M25" i="43"/>
  <c r="L24" i="43"/>
  <c r="L23" i="43"/>
  <c r="L22" i="43"/>
  <c r="L21" i="43"/>
  <c r="L20" i="43"/>
  <c r="P19" i="43"/>
  <c r="O19" i="43"/>
  <c r="M19" i="43"/>
  <c r="L18" i="43"/>
  <c r="L17" i="43"/>
  <c r="L16" i="43"/>
  <c r="L15" i="43"/>
  <c r="L14" i="43"/>
  <c r="P13" i="43"/>
  <c r="O13" i="43"/>
  <c r="O26" i="43" s="1"/>
  <c r="M13" i="43"/>
  <c r="M26" i="43" s="1"/>
  <c r="K13" i="43"/>
  <c r="K26" i="43" s="1"/>
  <c r="L12" i="43"/>
  <c r="L11" i="43"/>
  <c r="L10" i="43"/>
  <c r="L9" i="43"/>
  <c r="L8" i="43"/>
  <c r="L7" i="43"/>
  <c r="L6" i="43"/>
  <c r="L5" i="43"/>
  <c r="C2" i="35"/>
  <c r="G2" i="35"/>
  <c r="C9" i="35"/>
  <c r="M9" i="35"/>
  <c r="P9" i="35"/>
  <c r="AA9" i="35" s="1"/>
  <c r="D10" i="35"/>
  <c r="M10" i="35"/>
  <c r="C11" i="35"/>
  <c r="M11" i="35"/>
  <c r="Y11" i="35"/>
  <c r="D9" i="35" s="1"/>
  <c r="C12" i="35"/>
  <c r="D12" i="35"/>
  <c r="M12" i="35"/>
  <c r="C13" i="35"/>
  <c r="D13" i="35"/>
  <c r="M13" i="35"/>
  <c r="C14" i="35"/>
  <c r="D14" i="35"/>
  <c r="M14" i="35"/>
  <c r="C15" i="35"/>
  <c r="D15" i="35"/>
  <c r="M15" i="35"/>
  <c r="C16" i="35"/>
  <c r="D16" i="35"/>
  <c r="M16" i="35"/>
  <c r="C17" i="35"/>
  <c r="D17" i="35"/>
  <c r="M17" i="35"/>
  <c r="C18" i="35"/>
  <c r="D18" i="35"/>
  <c r="M18" i="35"/>
  <c r="C19" i="35"/>
  <c r="D19" i="35"/>
  <c r="M19" i="35"/>
  <c r="C20" i="35"/>
  <c r="D20" i="35"/>
  <c r="M20" i="35"/>
  <c r="C21" i="35"/>
  <c r="D21" i="35"/>
  <c r="M21" i="35"/>
  <c r="C22" i="35"/>
  <c r="D22" i="35"/>
  <c r="M22" i="35"/>
  <c r="C23" i="35"/>
  <c r="D23" i="35"/>
  <c r="M23" i="35"/>
  <c r="C24" i="35"/>
  <c r="D24" i="35"/>
  <c r="M24" i="35"/>
  <c r="C25" i="35"/>
  <c r="D25" i="35"/>
  <c r="M25" i="35"/>
  <c r="C26" i="35"/>
  <c r="D26" i="35"/>
  <c r="M26" i="35"/>
  <c r="C27" i="35"/>
  <c r="D27" i="35"/>
  <c r="M27" i="35"/>
  <c r="C28" i="35"/>
  <c r="D28" i="35"/>
  <c r="M28" i="35"/>
  <c r="C29" i="35"/>
  <c r="D29" i="35"/>
  <c r="M29" i="35"/>
  <c r="C30" i="35"/>
  <c r="D30" i="35"/>
  <c r="M30" i="35"/>
  <c r="C31" i="35"/>
  <c r="D31" i="35"/>
  <c r="M31" i="35"/>
  <c r="C32" i="35"/>
  <c r="D32" i="35"/>
  <c r="M32" i="35"/>
  <c r="C33" i="35"/>
  <c r="D33" i="35"/>
  <c r="M33" i="35"/>
  <c r="C34" i="35"/>
  <c r="D34" i="35"/>
  <c r="M34" i="35"/>
  <c r="C35" i="35"/>
  <c r="D35" i="35"/>
  <c r="M35" i="35"/>
  <c r="C36" i="35"/>
  <c r="D36" i="35"/>
  <c r="M36" i="35"/>
  <c r="C37" i="35"/>
  <c r="D37" i="35"/>
  <c r="M37" i="35"/>
  <c r="C38" i="35"/>
  <c r="D38" i="35"/>
  <c r="M38" i="35"/>
  <c r="C39" i="35"/>
  <c r="D39" i="35"/>
  <c r="M39" i="35"/>
  <c r="C40" i="35"/>
  <c r="D40" i="35"/>
  <c r="M40" i="35"/>
  <c r="C41" i="35"/>
  <c r="D41" i="35"/>
  <c r="M41" i="35"/>
  <c r="C42" i="35"/>
  <c r="D42" i="35"/>
  <c r="M42" i="35"/>
  <c r="C43" i="35"/>
  <c r="D43" i="35"/>
  <c r="M43" i="35"/>
  <c r="M44" i="35"/>
  <c r="M45" i="35"/>
  <c r="M46" i="35"/>
  <c r="M47" i="35"/>
  <c r="M48" i="35"/>
  <c r="M49" i="35"/>
  <c r="M50" i="35"/>
  <c r="M51" i="35"/>
  <c r="M52" i="35"/>
  <c r="M53" i="35"/>
  <c r="M54" i="35"/>
  <c r="M55" i="35"/>
  <c r="M56" i="35"/>
  <c r="M57" i="35"/>
  <c r="M58" i="35"/>
  <c r="M59" i="35"/>
  <c r="M60" i="35"/>
  <c r="M61" i="35"/>
  <c r="M62" i="35"/>
  <c r="M63" i="35"/>
  <c r="M64" i="35"/>
  <c r="M65" i="35"/>
  <c r="M66" i="35"/>
  <c r="M67" i="35"/>
  <c r="M68" i="35"/>
  <c r="M69" i="35"/>
  <c r="M70" i="35"/>
  <c r="M71" i="35"/>
  <c r="M72" i="35"/>
  <c r="M73" i="35"/>
  <c r="M74" i="35"/>
  <c r="M75" i="35"/>
  <c r="M76" i="35"/>
  <c r="M77" i="35"/>
  <c r="M78" i="35"/>
  <c r="M79" i="35"/>
  <c r="M80" i="35"/>
  <c r="M81" i="35"/>
  <c r="M82" i="35"/>
  <c r="M83" i="35"/>
  <c r="M84" i="35"/>
  <c r="M85" i="35"/>
  <c r="M86" i="35"/>
  <c r="M87" i="35"/>
  <c r="M88" i="35"/>
  <c r="M89" i="35"/>
  <c r="M90" i="35"/>
  <c r="M91" i="35"/>
  <c r="M92" i="35"/>
  <c r="M93" i="35"/>
  <c r="M94" i="35"/>
  <c r="M95" i="35"/>
  <c r="M96" i="35"/>
  <c r="M97" i="35"/>
  <c r="M98" i="35"/>
  <c r="M99" i="35"/>
  <c r="M100" i="35"/>
  <c r="M101" i="35"/>
  <c r="M102" i="35"/>
  <c r="M103" i="35"/>
  <c r="M104" i="35"/>
  <c r="M105" i="35"/>
  <c r="M106" i="35"/>
  <c r="M107" i="35"/>
  <c r="M108" i="35"/>
  <c r="M109" i="35"/>
  <c r="M110" i="35"/>
  <c r="M111" i="35"/>
  <c r="M112" i="35"/>
  <c r="M113" i="35"/>
  <c r="M114" i="35"/>
  <c r="M115" i="35"/>
  <c r="M116" i="35"/>
  <c r="M117" i="35"/>
  <c r="M118" i="35"/>
  <c r="M119" i="35"/>
  <c r="M120" i="35"/>
  <c r="M121" i="35"/>
  <c r="M122" i="35"/>
  <c r="M123" i="35"/>
  <c r="M124" i="35"/>
  <c r="M125" i="35"/>
  <c r="M126" i="35"/>
  <c r="M127" i="35"/>
  <c r="M128" i="35"/>
  <c r="M129" i="35"/>
  <c r="M130" i="35"/>
  <c r="M131" i="35"/>
  <c r="M132" i="35"/>
  <c r="M133" i="35"/>
  <c r="M134" i="35"/>
  <c r="M135" i="35"/>
  <c r="M136" i="35"/>
  <c r="M137" i="35"/>
  <c r="M138" i="35"/>
  <c r="M139" i="35"/>
  <c r="M140" i="35"/>
  <c r="M141" i="35"/>
  <c r="M142" i="35"/>
  <c r="M143" i="35"/>
  <c r="M144" i="35"/>
  <c r="M145" i="35"/>
  <c r="M146" i="35"/>
  <c r="M147" i="35"/>
  <c r="M148" i="35"/>
  <c r="M149" i="35"/>
  <c r="M150" i="35"/>
  <c r="M151" i="35"/>
  <c r="M152" i="35"/>
  <c r="M153" i="35"/>
  <c r="M154" i="35"/>
  <c r="M155" i="35"/>
  <c r="M156" i="35"/>
  <c r="M157" i="35"/>
  <c r="M158" i="35"/>
  <c r="M159" i="35"/>
  <c r="M160" i="35"/>
  <c r="M161" i="35"/>
  <c r="M162" i="35"/>
  <c r="M163" i="35"/>
  <c r="M164" i="35"/>
  <c r="M165" i="35"/>
  <c r="M166" i="35"/>
  <c r="M167" i="35"/>
  <c r="M168" i="35"/>
  <c r="M169" i="35"/>
  <c r="M170" i="35"/>
  <c r="M171" i="35"/>
  <c r="M172" i="35"/>
  <c r="M173" i="35"/>
  <c r="M174" i="35"/>
  <c r="M175" i="35"/>
  <c r="M176" i="35"/>
  <c r="M177" i="35"/>
  <c r="M178" i="35"/>
  <c r="M179" i="35"/>
  <c r="M180" i="35"/>
  <c r="M181" i="35"/>
  <c r="M182" i="35"/>
  <c r="M183" i="35"/>
  <c r="M184" i="35"/>
  <c r="M185" i="35"/>
  <c r="M186" i="35"/>
  <c r="M187" i="35"/>
  <c r="M188" i="35"/>
  <c r="M189" i="35"/>
  <c r="M190" i="35"/>
  <c r="M191" i="35"/>
  <c r="M192" i="35"/>
  <c r="M193" i="35"/>
  <c r="M194" i="35"/>
  <c r="M195" i="35"/>
  <c r="M196" i="35"/>
  <c r="M197" i="35"/>
  <c r="M198" i="35"/>
  <c r="M199" i="35"/>
  <c r="M200" i="35"/>
  <c r="M201" i="35"/>
  <c r="M202" i="35"/>
  <c r="M203" i="35"/>
  <c r="M204" i="35"/>
  <c r="M205" i="35"/>
  <c r="M206" i="35"/>
  <c r="M207" i="35"/>
  <c r="M208" i="35"/>
  <c r="M209" i="35"/>
  <c r="M210" i="35"/>
  <c r="M211" i="35"/>
  <c r="M212" i="35"/>
  <c r="M213" i="35"/>
  <c r="M214" i="35"/>
  <c r="M215" i="35"/>
  <c r="M216" i="35"/>
  <c r="M217" i="35"/>
  <c r="M218" i="35"/>
  <c r="M219" i="35"/>
  <c r="M220" i="35"/>
  <c r="M221" i="35"/>
  <c r="M222" i="35"/>
  <c r="M223" i="35"/>
  <c r="M224" i="35"/>
  <c r="M225" i="35"/>
  <c r="M226" i="35"/>
  <c r="M227" i="35"/>
  <c r="M228" i="35"/>
  <c r="M229" i="35"/>
  <c r="M230" i="35"/>
  <c r="M231" i="35"/>
  <c r="M232" i="35"/>
  <c r="M233" i="35"/>
  <c r="M234" i="35"/>
  <c r="M235" i="35"/>
  <c r="M236" i="35"/>
  <c r="M237" i="35"/>
  <c r="M238" i="35"/>
  <c r="M239" i="35"/>
  <c r="M240" i="35"/>
  <c r="M241" i="35"/>
  <c r="M242" i="35"/>
  <c r="M243" i="35"/>
  <c r="M244" i="35"/>
  <c r="M245" i="35"/>
  <c r="M246" i="35"/>
  <c r="M247" i="35"/>
  <c r="M248" i="35"/>
  <c r="M249" i="35"/>
  <c r="M250" i="35"/>
  <c r="M251" i="35"/>
  <c r="M252" i="35"/>
  <c r="M253" i="35"/>
  <c r="M254" i="35"/>
  <c r="M255" i="35"/>
  <c r="M256" i="35"/>
  <c r="M257" i="35"/>
  <c r="M258" i="35"/>
  <c r="M259" i="35"/>
  <c r="M260" i="35"/>
  <c r="M261" i="35"/>
  <c r="M262" i="35"/>
  <c r="M263" i="35"/>
  <c r="M264" i="35"/>
  <c r="M265" i="35"/>
  <c r="M266" i="35"/>
  <c r="M267" i="35"/>
  <c r="M268" i="35"/>
  <c r="M269" i="35"/>
  <c r="M270" i="35"/>
  <c r="M271" i="35"/>
  <c r="M272" i="35"/>
  <c r="M273" i="35"/>
  <c r="M274" i="35"/>
  <c r="M275" i="35"/>
  <c r="M276" i="35"/>
  <c r="M277" i="35"/>
  <c r="M278" i="35"/>
  <c r="M279" i="35"/>
  <c r="M280" i="35"/>
  <c r="M281" i="35"/>
  <c r="M282" i="35"/>
  <c r="M283" i="35"/>
  <c r="M284" i="35"/>
  <c r="M285" i="35"/>
  <c r="M286" i="35"/>
  <c r="M287" i="35"/>
  <c r="M288" i="35"/>
  <c r="M289" i="35"/>
  <c r="M290" i="35"/>
  <c r="M291" i="35"/>
  <c r="M292" i="35"/>
  <c r="M293" i="35"/>
  <c r="M294" i="35"/>
  <c r="M295" i="35"/>
  <c r="M296" i="35"/>
  <c r="M297" i="35"/>
  <c r="M298" i="35"/>
  <c r="M299" i="35"/>
  <c r="M300" i="35"/>
  <c r="M301" i="35"/>
  <c r="M302" i="35"/>
  <c r="M303" i="35"/>
  <c r="M304" i="35"/>
  <c r="M305" i="35"/>
  <c r="M306" i="35"/>
  <c r="M307" i="35"/>
  <c r="M308" i="35"/>
  <c r="M370" i="35"/>
  <c r="M371" i="35"/>
  <c r="B27" i="53"/>
  <c r="C28" i="53"/>
  <c r="C29" i="53" s="1"/>
  <c r="G29" i="53" s="1"/>
  <c r="B27" i="31"/>
  <c r="C27" i="31"/>
  <c r="D27" i="31"/>
  <c r="B20" i="20"/>
  <c r="C31" i="20"/>
  <c r="E15" i="20" s="1"/>
  <c r="E20" i="20" s="1"/>
  <c r="G6" i="4"/>
  <c r="G7" i="4" s="1"/>
  <c r="F19" i="4"/>
  <c r="F18" i="4" s="1"/>
  <c r="E18" i="4" s="1"/>
  <c r="E22" i="4"/>
  <c r="E23" i="4"/>
  <c r="E24" i="4"/>
  <c r="E25" i="4"/>
  <c r="E26" i="4"/>
  <c r="E27" i="4"/>
  <c r="E29" i="4"/>
  <c r="E30" i="4"/>
  <c r="E31" i="4"/>
  <c r="E32" i="4"/>
  <c r="E33" i="4"/>
  <c r="E34" i="4"/>
  <c r="E35" i="4"/>
  <c r="E36" i="4"/>
  <c r="E37" i="4"/>
  <c r="E38" i="4"/>
  <c r="E39" i="4"/>
  <c r="E83" i="4"/>
  <c r="E84" i="4"/>
  <c r="E85" i="4"/>
  <c r="E86" i="4"/>
  <c r="E87" i="4"/>
  <c r="E88" i="4"/>
  <c r="E89" i="4"/>
  <c r="E90" i="4"/>
  <c r="E91" i="4"/>
  <c r="E92" i="4"/>
  <c r="G28" i="53" l="1"/>
  <c r="B31" i="53" s="1"/>
  <c r="E24" i="47" s="1"/>
  <c r="E19" i="4"/>
  <c r="B36" i="35"/>
  <c r="B35" i="35"/>
  <c r="B27" i="35"/>
  <c r="B26" i="35"/>
  <c r="B19" i="35"/>
  <c r="D11" i="35"/>
  <c r="AA10" i="35"/>
  <c r="Y10" i="35" s="1"/>
  <c r="D44" i="35" s="1"/>
  <c r="C10" i="35"/>
  <c r="E27" i="35" s="1"/>
  <c r="F27" i="35" s="1"/>
  <c r="B18" i="35"/>
  <c r="E13" i="35"/>
  <c r="E40" i="35"/>
  <c r="B40" i="35"/>
  <c r="B39" i="35"/>
  <c r="B32" i="35"/>
  <c r="B30" i="35"/>
  <c r="E23" i="35"/>
  <c r="B23" i="35"/>
  <c r="B22" i="35"/>
  <c r="E15" i="35"/>
  <c r="F15" i="35" s="1"/>
  <c r="B15" i="35"/>
  <c r="B14" i="35"/>
  <c r="E43" i="35"/>
  <c r="B43" i="35"/>
  <c r="E42" i="35"/>
  <c r="B42" i="35"/>
  <c r="B41" i="35"/>
  <c r="E38" i="35"/>
  <c r="B37" i="35"/>
  <c r="E34" i="35"/>
  <c r="B34" i="35"/>
  <c r="B33" i="35"/>
  <c r="B31" i="35"/>
  <c r="E29" i="35"/>
  <c r="B29" i="35"/>
  <c r="B28" i="35"/>
  <c r="E25" i="35"/>
  <c r="B25" i="35"/>
  <c r="B24" i="35"/>
  <c r="E21" i="35"/>
  <c r="B21" i="35"/>
  <c r="B20" i="35"/>
  <c r="E17" i="35"/>
  <c r="B17" i="35"/>
  <c r="B16" i="35"/>
  <c r="B13" i="35"/>
  <c r="F13" i="35" s="1"/>
  <c r="B12" i="35"/>
  <c r="D45" i="35"/>
  <c r="D46" i="35" s="1"/>
  <c r="D47" i="35" s="1"/>
  <c r="B9" i="35"/>
  <c r="E44" i="35"/>
  <c r="B10" i="35"/>
  <c r="Y9" i="35"/>
  <c r="C44" i="35" s="1"/>
  <c r="B44" i="35" s="1"/>
  <c r="F44" i="35" s="1"/>
  <c r="E9" i="35"/>
  <c r="F9" i="35" s="1"/>
  <c r="E10" i="35"/>
  <c r="B38" i="35"/>
  <c r="E41" i="35"/>
  <c r="F41" i="35" s="1"/>
  <c r="E39" i="35"/>
  <c r="E37" i="35"/>
  <c r="F37" i="35" s="1"/>
  <c r="E35" i="35"/>
  <c r="F35" i="35" s="1"/>
  <c r="E33" i="35"/>
  <c r="E32" i="35"/>
  <c r="F32" i="35" s="1"/>
  <c r="E31" i="35"/>
  <c r="F31" i="35" s="1"/>
  <c r="E30" i="35"/>
  <c r="E28" i="35"/>
  <c r="E26" i="35"/>
  <c r="F26" i="35" s="1"/>
  <c r="E24" i="35"/>
  <c r="F24" i="35" s="1"/>
  <c r="E22" i="35"/>
  <c r="E20" i="35"/>
  <c r="E18" i="35"/>
  <c r="F18" i="35" s="1"/>
  <c r="E16" i="35"/>
  <c r="F16" i="35" s="1"/>
  <c r="E14" i="35"/>
  <c r="E12" i="35"/>
  <c r="F12" i="35" s="1"/>
  <c r="E11" i="35"/>
  <c r="E30" i="47" l="1"/>
  <c r="K24" i="47"/>
  <c r="F17" i="35"/>
  <c r="E19" i="35"/>
  <c r="F21" i="35"/>
  <c r="E36" i="35"/>
  <c r="F36" i="35" s="1"/>
  <c r="F29" i="35"/>
  <c r="F19" i="35"/>
  <c r="F25" i="35"/>
  <c r="F43" i="35"/>
  <c r="B11" i="35"/>
  <c r="H19" i="35" s="1"/>
  <c r="F34" i="35"/>
  <c r="F42" i="35"/>
  <c r="F23" i="35"/>
  <c r="F40" i="35"/>
  <c r="F14" i="35"/>
  <c r="F30" i="35"/>
  <c r="F39" i="35"/>
  <c r="C45" i="35"/>
  <c r="B45" i="35" s="1"/>
  <c r="F10" i="35"/>
  <c r="F20" i="35"/>
  <c r="F28" i="35"/>
  <c r="H31" i="35"/>
  <c r="D48" i="35"/>
  <c r="E45" i="35"/>
  <c r="F45" i="35" s="1"/>
  <c r="D49" i="35"/>
  <c r="E46" i="35"/>
  <c r="F33" i="35"/>
  <c r="H20" i="35"/>
  <c r="F11" i="35"/>
  <c r="H32" i="35"/>
  <c r="F22" i="35"/>
  <c r="A9" i="35"/>
  <c r="F38" i="35"/>
  <c r="H43" i="35"/>
  <c r="K30" i="47" l="1"/>
  <c r="K31" i="47" s="1"/>
  <c r="E31" i="47"/>
  <c r="H44" i="35"/>
  <c r="C46" i="35"/>
  <c r="C47" i="35" s="1"/>
  <c r="B47" i="35" s="1"/>
  <c r="H30" i="35"/>
  <c r="H18" i="35"/>
  <c r="E47" i="35"/>
  <c r="F47" i="35" s="1"/>
  <c r="A10" i="35"/>
  <c r="B46" i="35"/>
  <c r="D50" i="35"/>
  <c r="E48" i="35"/>
  <c r="D51" i="35"/>
  <c r="D52" i="35" s="1"/>
  <c r="D53" i="35" s="1"/>
  <c r="D54" i="35" s="1"/>
  <c r="C48" i="35"/>
  <c r="B48" i="35" s="1"/>
  <c r="F48" i="35" s="1"/>
  <c r="A11" i="35"/>
  <c r="A12" i="35" s="1"/>
  <c r="A13" i="35" s="1"/>
  <c r="A14" i="35" s="1"/>
  <c r="A15" i="35" s="1"/>
  <c r="A16" i="35" s="1"/>
  <c r="A17" i="35" s="1"/>
  <c r="A18" i="35" s="1"/>
  <c r="A19" i="35" s="1"/>
  <c r="A20" i="35" s="1"/>
  <c r="A21" i="35" s="1"/>
  <c r="A22" i="35" s="1"/>
  <c r="A23" i="35" s="1"/>
  <c r="A24" i="35" s="1"/>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F46" i="35"/>
  <c r="H42" i="35"/>
  <c r="I26" i="43"/>
  <c r="L26" i="43"/>
  <c r="E49" i="35" l="1"/>
  <c r="C49" i="35"/>
  <c r="D55" i="35"/>
  <c r="A46" i="35"/>
  <c r="A47" i="35" s="1"/>
  <c r="A48" i="35" s="1"/>
  <c r="D56" i="35" l="1"/>
  <c r="D57" i="35" s="1"/>
  <c r="B49" i="35"/>
  <c r="F49" i="35" s="1"/>
  <c r="C50" i="35"/>
  <c r="B50" i="35" s="1"/>
  <c r="C51" i="35"/>
  <c r="B51" i="35" s="1"/>
  <c r="E50" i="35"/>
  <c r="D58" i="35"/>
  <c r="E52" i="35" l="1"/>
  <c r="F50" i="35"/>
  <c r="E51" i="35"/>
  <c r="F51" i="35" s="1"/>
  <c r="C52" i="35"/>
  <c r="E53" i="35" s="1"/>
  <c r="D59" i="35"/>
  <c r="A49" i="35"/>
  <c r="A50" i="35" s="1"/>
  <c r="C53" i="35" l="1"/>
  <c r="A51" i="35"/>
  <c r="B52" i="35"/>
  <c r="D60" i="35"/>
  <c r="B53" i="35"/>
  <c r="F53" i="35" s="1"/>
  <c r="C54" i="35"/>
  <c r="E55" i="35" s="1"/>
  <c r="E54" i="35"/>
  <c r="F52" i="35"/>
  <c r="C55" i="35" l="1"/>
  <c r="B55" i="35" s="1"/>
  <c r="D61" i="35"/>
  <c r="D62" i="35" s="1"/>
  <c r="D63" i="35" s="1"/>
  <c r="D64" i="35" s="1"/>
  <c r="D65" i="35" s="1"/>
  <c r="D66" i="35" s="1"/>
  <c r="D67" i="35" s="1"/>
  <c r="D68" i="35" s="1"/>
  <c r="D69" i="35" s="1"/>
  <c r="D70" i="35" s="1"/>
  <c r="D71" i="35" s="1"/>
  <c r="D72" i="35" s="1"/>
  <c r="D73" i="35" s="1"/>
  <c r="D74" i="35" s="1"/>
  <c r="D75" i="35" s="1"/>
  <c r="D76" i="35" s="1"/>
  <c r="D77" i="35" s="1"/>
  <c r="D78" i="35" s="1"/>
  <c r="D79" i="35" s="1"/>
  <c r="D80" i="35" s="1"/>
  <c r="D81" i="35" s="1"/>
  <c r="D82" i="35" s="1"/>
  <c r="D83" i="35" s="1"/>
  <c r="D84" i="35" s="1"/>
  <c r="D85" i="35" s="1"/>
  <c r="D86" i="35" s="1"/>
  <c r="D87" i="35" s="1"/>
  <c r="D88" i="35" s="1"/>
  <c r="D89" i="35" s="1"/>
  <c r="D90" i="35" s="1"/>
  <c r="D91" i="35" s="1"/>
  <c r="D92" i="35" s="1"/>
  <c r="D93" i="35" s="1"/>
  <c r="D94" i="35" s="1"/>
  <c r="D95" i="35" s="1"/>
  <c r="D96" i="35" s="1"/>
  <c r="D97" i="35" s="1"/>
  <c r="D98" i="35" s="1"/>
  <c r="D99" i="35" s="1"/>
  <c r="D100" i="35" s="1"/>
  <c r="D101" i="35" s="1"/>
  <c r="D102" i="35" s="1"/>
  <c r="D103" i="35" s="1"/>
  <c r="D104" i="35" s="1"/>
  <c r="D105" i="35" s="1"/>
  <c r="D106" i="35" s="1"/>
  <c r="D107" i="35" s="1"/>
  <c r="D108" i="35" s="1"/>
  <c r="D109" i="35" s="1"/>
  <c r="D110" i="35" s="1"/>
  <c r="D111" i="35" s="1"/>
  <c r="D112" i="35" s="1"/>
  <c r="D113" i="35" s="1"/>
  <c r="D114" i="35" s="1"/>
  <c r="D115" i="35" s="1"/>
  <c r="D116" i="35" s="1"/>
  <c r="D117" i="35" s="1"/>
  <c r="D118" i="35" s="1"/>
  <c r="D119" i="35" s="1"/>
  <c r="D120" i="35" s="1"/>
  <c r="D121" i="35" s="1"/>
  <c r="D122" i="35" s="1"/>
  <c r="D123" i="35" s="1"/>
  <c r="D124" i="35" s="1"/>
  <c r="D125" i="35" s="1"/>
  <c r="D126" i="35" s="1"/>
  <c r="D127" i="35" s="1"/>
  <c r="D128" i="35" s="1"/>
  <c r="D129" i="35" s="1"/>
  <c r="D130" i="35" s="1"/>
  <c r="D131" i="35" s="1"/>
  <c r="D132" i="35" s="1"/>
  <c r="D133" i="35" s="1"/>
  <c r="D134" i="35" s="1"/>
  <c r="D135" i="35" s="1"/>
  <c r="D136" i="35" s="1"/>
  <c r="D137" i="35" s="1"/>
  <c r="D138" i="35" s="1"/>
  <c r="D139" i="35" s="1"/>
  <c r="D140" i="35" s="1"/>
  <c r="D141" i="35" s="1"/>
  <c r="D142" i="35" s="1"/>
  <c r="D143" i="35" s="1"/>
  <c r="D144" i="35" s="1"/>
  <c r="D145" i="35" s="1"/>
  <c r="D146" i="35" s="1"/>
  <c r="D147" i="35" s="1"/>
  <c r="D148" i="35" s="1"/>
  <c r="D149" i="35" s="1"/>
  <c r="D150" i="35" s="1"/>
  <c r="D151" i="35" s="1"/>
  <c r="D152" i="35" s="1"/>
  <c r="D153" i="35" s="1"/>
  <c r="D154" i="35" s="1"/>
  <c r="D155" i="35" s="1"/>
  <c r="D156" i="35" s="1"/>
  <c r="D157" i="35" s="1"/>
  <c r="D158" i="35" s="1"/>
  <c r="D159" i="35" s="1"/>
  <c r="D160" i="35" s="1"/>
  <c r="D161" i="35" s="1"/>
  <c r="D162" i="35" s="1"/>
  <c r="D163" i="35" s="1"/>
  <c r="D164" i="35" s="1"/>
  <c r="D165" i="35" s="1"/>
  <c r="D166" i="35" s="1"/>
  <c r="D167" i="35" s="1"/>
  <c r="D168" i="35" s="1"/>
  <c r="D169" i="35" s="1"/>
  <c r="D170" i="35" s="1"/>
  <c r="D171" i="35" s="1"/>
  <c r="D172" i="35" s="1"/>
  <c r="D173" i="35" s="1"/>
  <c r="D174" i="35" s="1"/>
  <c r="D175" i="35" s="1"/>
  <c r="D176" i="35" s="1"/>
  <c r="D177" i="35" s="1"/>
  <c r="D178" i="35" s="1"/>
  <c r="D179" i="35" s="1"/>
  <c r="D180" i="35" s="1"/>
  <c r="D181" i="35" s="1"/>
  <c r="D182" i="35" s="1"/>
  <c r="D183" i="35" s="1"/>
  <c r="D184" i="35" s="1"/>
  <c r="D185" i="35" s="1"/>
  <c r="D186" i="35" s="1"/>
  <c r="D187" i="35" s="1"/>
  <c r="D188" i="35" s="1"/>
  <c r="D189" i="35" s="1"/>
  <c r="D190" i="35" s="1"/>
  <c r="D191" i="35" s="1"/>
  <c r="D192" i="35" s="1"/>
  <c r="D193" i="35" s="1"/>
  <c r="D194" i="35" s="1"/>
  <c r="D195" i="35" s="1"/>
  <c r="D196" i="35" s="1"/>
  <c r="D197" i="35" s="1"/>
  <c r="D198" i="35" s="1"/>
  <c r="D199" i="35" s="1"/>
  <c r="D200" i="35" s="1"/>
  <c r="D201" i="35" s="1"/>
  <c r="D202" i="35" s="1"/>
  <c r="D203" i="35" s="1"/>
  <c r="D204" i="35" s="1"/>
  <c r="D205" i="35" s="1"/>
  <c r="D206" i="35" s="1"/>
  <c r="D207" i="35" s="1"/>
  <c r="D208" i="35" s="1"/>
  <c r="D209" i="35" s="1"/>
  <c r="D210" i="35" s="1"/>
  <c r="D211" i="35" s="1"/>
  <c r="D212" i="35" s="1"/>
  <c r="D213" i="35" s="1"/>
  <c r="D214" i="35" s="1"/>
  <c r="D215" i="35" s="1"/>
  <c r="D216" i="35" s="1"/>
  <c r="D217" i="35" s="1"/>
  <c r="D218" i="35" s="1"/>
  <c r="D219" i="35" s="1"/>
  <c r="D220" i="35" s="1"/>
  <c r="D221" i="35" s="1"/>
  <c r="D222" i="35" s="1"/>
  <c r="D223" i="35" s="1"/>
  <c r="D224" i="35" s="1"/>
  <c r="D225" i="35" s="1"/>
  <c r="D226" i="35" s="1"/>
  <c r="D227" i="35" s="1"/>
  <c r="D228" i="35" s="1"/>
  <c r="D229" i="35" s="1"/>
  <c r="D230" i="35" s="1"/>
  <c r="D231" i="35" s="1"/>
  <c r="D232" i="35" s="1"/>
  <c r="D233" i="35" s="1"/>
  <c r="D234" i="35" s="1"/>
  <c r="D235" i="35" s="1"/>
  <c r="D236" i="35" s="1"/>
  <c r="D237" i="35" s="1"/>
  <c r="D238" i="35" s="1"/>
  <c r="D239" i="35" s="1"/>
  <c r="D240" i="35" s="1"/>
  <c r="D241" i="35" s="1"/>
  <c r="D242" i="35" s="1"/>
  <c r="D243" i="35" s="1"/>
  <c r="D244" i="35" s="1"/>
  <c r="D245" i="35" s="1"/>
  <c r="D246" i="35" s="1"/>
  <c r="D247" i="35" s="1"/>
  <c r="D248" i="35" s="1"/>
  <c r="D249" i="35" s="1"/>
  <c r="D250" i="35" s="1"/>
  <c r="D251" i="35" s="1"/>
  <c r="D252" i="35" s="1"/>
  <c r="D253" i="35" s="1"/>
  <c r="D254" i="35" s="1"/>
  <c r="D255" i="35" s="1"/>
  <c r="D256" i="35" s="1"/>
  <c r="D257" i="35" s="1"/>
  <c r="D258" i="35" s="1"/>
  <c r="D259" i="35" s="1"/>
  <c r="D260" i="35" s="1"/>
  <c r="D261" i="35" s="1"/>
  <c r="D262" i="35" s="1"/>
  <c r="D263" i="35" s="1"/>
  <c r="D264" i="35" s="1"/>
  <c r="D265" i="35" s="1"/>
  <c r="D266" i="35" s="1"/>
  <c r="D267" i="35" s="1"/>
  <c r="D268" i="35" s="1"/>
  <c r="D269" i="35" s="1"/>
  <c r="D270" i="35" s="1"/>
  <c r="D271" i="35" s="1"/>
  <c r="D272" i="35" s="1"/>
  <c r="D273" i="35" s="1"/>
  <c r="D274" i="35" s="1"/>
  <c r="D275" i="35" s="1"/>
  <c r="D276" i="35" s="1"/>
  <c r="D277" i="35" s="1"/>
  <c r="D278" i="35" s="1"/>
  <c r="D279" i="35" s="1"/>
  <c r="D280" i="35" s="1"/>
  <c r="D281" i="35" s="1"/>
  <c r="D282" i="35" s="1"/>
  <c r="D283" i="35" s="1"/>
  <c r="D284" i="35" s="1"/>
  <c r="D285" i="35" s="1"/>
  <c r="D286" i="35" s="1"/>
  <c r="D287" i="35" s="1"/>
  <c r="D288" i="35" s="1"/>
  <c r="D289" i="35" s="1"/>
  <c r="D290" i="35" s="1"/>
  <c r="D291" i="35" s="1"/>
  <c r="D292" i="35" s="1"/>
  <c r="D293" i="35" s="1"/>
  <c r="D294" i="35" s="1"/>
  <c r="D295" i="35" s="1"/>
  <c r="D296" i="35" s="1"/>
  <c r="D297" i="35" s="1"/>
  <c r="D298" i="35" s="1"/>
  <c r="D299" i="35" s="1"/>
  <c r="D300" i="35" s="1"/>
  <c r="D301" i="35" s="1"/>
  <c r="D302" i="35" s="1"/>
  <c r="D303" i="35" s="1"/>
  <c r="D304" i="35" s="1"/>
  <c r="D305" i="35" s="1"/>
  <c r="D306" i="35" s="1"/>
  <c r="D307" i="35" s="1"/>
  <c r="D308" i="35" s="1"/>
  <c r="D309" i="35" s="1"/>
  <c r="D310" i="35" s="1"/>
  <c r="D311" i="35" s="1"/>
  <c r="D312" i="35" s="1"/>
  <c r="D313" i="35" s="1"/>
  <c r="D314" i="35" s="1"/>
  <c r="D315" i="35" s="1"/>
  <c r="D316" i="35" s="1"/>
  <c r="D317" i="35" s="1"/>
  <c r="D318" i="35" s="1"/>
  <c r="D319" i="35" s="1"/>
  <c r="D320" i="35" s="1"/>
  <c r="D321" i="35" s="1"/>
  <c r="D322" i="35" s="1"/>
  <c r="D323" i="35" s="1"/>
  <c r="D324" i="35" s="1"/>
  <c r="F55" i="35"/>
  <c r="C56" i="35"/>
  <c r="A52" i="35"/>
  <c r="A53" i="35" s="1"/>
  <c r="E56" i="35"/>
  <c r="B54" i="35"/>
  <c r="D325" i="35" l="1"/>
  <c r="D326" i="35" s="1"/>
  <c r="D327" i="35" s="1"/>
  <c r="F54" i="35"/>
  <c r="B56" i="35"/>
  <c r="F56" i="35" s="1"/>
  <c r="E57" i="35"/>
  <c r="C57" i="35"/>
  <c r="Q19" i="35"/>
  <c r="H56" i="35"/>
  <c r="D328" i="35" l="1"/>
  <c r="D329" i="35" s="1"/>
  <c r="D330" i="35" s="1"/>
  <c r="H55" i="35"/>
  <c r="B57" i="35"/>
  <c r="C58" i="35"/>
  <c r="E58" i="35"/>
  <c r="Q18" i="35"/>
  <c r="Q20" i="35" s="1"/>
  <c r="A54" i="35"/>
  <c r="A55" i="35" s="1"/>
  <c r="A56" i="35" s="1"/>
  <c r="H54" i="35"/>
  <c r="D331" i="35" l="1"/>
  <c r="D334" i="35" s="1"/>
  <c r="D332" i="35"/>
  <c r="D333" i="35"/>
  <c r="F57" i="35"/>
  <c r="B58" i="35"/>
  <c r="F58" i="35" s="1"/>
  <c r="E59" i="35"/>
  <c r="C59" i="35"/>
  <c r="D335" i="35" l="1"/>
  <c r="D337" i="35" s="1"/>
  <c r="D336" i="35"/>
  <c r="B59" i="35"/>
  <c r="E60" i="35"/>
  <c r="C60" i="35"/>
  <c r="A57" i="35"/>
  <c r="A58" i="35" s="1"/>
  <c r="D338" i="35" l="1"/>
  <c r="D339" i="35" s="1"/>
  <c r="B60" i="35"/>
  <c r="F60" i="35" s="1"/>
  <c r="C61" i="35"/>
  <c r="E61" i="35"/>
  <c r="F59" i="35"/>
  <c r="D340" i="35" l="1"/>
  <c r="A59" i="35"/>
  <c r="A60" i="35" s="1"/>
  <c r="B61" i="35"/>
  <c r="E62" i="35"/>
  <c r="C62" i="35"/>
  <c r="D341" i="35" l="1"/>
  <c r="B62" i="35"/>
  <c r="F62" i="35" s="1"/>
  <c r="E63" i="35"/>
  <c r="C63" i="35"/>
  <c r="F61" i="35"/>
  <c r="D342" i="35" l="1"/>
  <c r="A61" i="35"/>
  <c r="A62" i="35" s="1"/>
  <c r="B63" i="35"/>
  <c r="C64" i="35"/>
  <c r="E64" i="35"/>
  <c r="D343" i="35" l="1"/>
  <c r="B64" i="35"/>
  <c r="F64" i="35" s="1"/>
  <c r="C65" i="35"/>
  <c r="E65" i="35"/>
  <c r="F63" i="35"/>
  <c r="D344" i="35" l="1"/>
  <c r="A63" i="35"/>
  <c r="A64" i="35" s="1"/>
  <c r="B65" i="35"/>
  <c r="E66" i="35"/>
  <c r="C66" i="35"/>
  <c r="D345" i="35" l="1"/>
  <c r="B66" i="35"/>
  <c r="F66" i="35" s="1"/>
  <c r="E67" i="35"/>
  <c r="C67" i="35"/>
  <c r="F65" i="35"/>
  <c r="D346" i="35" l="1"/>
  <c r="B67" i="35"/>
  <c r="F67" i="35" s="1"/>
  <c r="C68" i="35"/>
  <c r="E68" i="35"/>
  <c r="H68" i="35" s="1"/>
  <c r="A65" i="35"/>
  <c r="A66" i="35" s="1"/>
  <c r="D347" i="35" l="1"/>
  <c r="A67" i="35"/>
  <c r="B68" i="35"/>
  <c r="E69" i="35"/>
  <c r="C69" i="35"/>
  <c r="D348" i="35" l="1"/>
  <c r="B69" i="35"/>
  <c r="E70" i="35"/>
  <c r="C70" i="35"/>
  <c r="F68" i="35"/>
  <c r="H67" i="35"/>
  <c r="D349" i="35" l="1"/>
  <c r="A68" i="35"/>
  <c r="H66" i="35"/>
  <c r="B70" i="35"/>
  <c r="F70" i="35" s="1"/>
  <c r="E71" i="35"/>
  <c r="C71" i="35"/>
  <c r="F69" i="35"/>
  <c r="D350" i="35" l="1"/>
  <c r="B71" i="35"/>
  <c r="C72" i="35"/>
  <c r="E72" i="35"/>
  <c r="A69" i="35"/>
  <c r="A70" i="35" s="1"/>
  <c r="D351" i="35" l="1"/>
  <c r="F71" i="35"/>
  <c r="B72" i="35"/>
  <c r="F72" i="35" s="1"/>
  <c r="C73" i="35"/>
  <c r="E73" i="35"/>
  <c r="D352" i="35" l="1"/>
  <c r="B73" i="35"/>
  <c r="F73" i="35" s="1"/>
  <c r="E74" i="35"/>
  <c r="C74" i="35"/>
  <c r="A71" i="35"/>
  <c r="A72" i="35" s="1"/>
  <c r="D353" i="35" l="1"/>
  <c r="A73" i="35"/>
  <c r="B74" i="35"/>
  <c r="F74" i="35" s="1"/>
  <c r="C75" i="35"/>
  <c r="E75" i="35"/>
  <c r="D354" i="35" l="1"/>
  <c r="A74" i="35"/>
  <c r="B75" i="35"/>
  <c r="C76" i="35"/>
  <c r="E76" i="35"/>
  <c r="D355" i="35" l="1"/>
  <c r="B76" i="35"/>
  <c r="F76" i="35" s="1"/>
  <c r="E77" i="35"/>
  <c r="C77" i="35"/>
  <c r="F75" i="35"/>
  <c r="D356" i="35" l="1"/>
  <c r="A75" i="35"/>
  <c r="A76" i="35" s="1"/>
  <c r="B77" i="35"/>
  <c r="F77" i="35" s="1"/>
  <c r="C78" i="35"/>
  <c r="E78" i="35"/>
  <c r="D357" i="35" l="1"/>
  <c r="A77" i="35"/>
  <c r="B78" i="35"/>
  <c r="F78" i="35" s="1"/>
  <c r="C79" i="35"/>
  <c r="E79" i="35"/>
  <c r="D358" i="35" l="1"/>
  <c r="A78" i="35"/>
  <c r="B79" i="35"/>
  <c r="F79" i="35" s="1"/>
  <c r="E80" i="35"/>
  <c r="H80" i="35" s="1"/>
  <c r="C80" i="35"/>
  <c r="A79" i="35" l="1"/>
  <c r="D359" i="35"/>
  <c r="B80" i="35"/>
  <c r="E81" i="35"/>
  <c r="C81" i="35"/>
  <c r="D360" i="35" l="1"/>
  <c r="B81" i="35"/>
  <c r="C82" i="35"/>
  <c r="E82" i="35"/>
  <c r="F80" i="35"/>
  <c r="H79" i="35"/>
  <c r="D361" i="35" l="1"/>
  <c r="A80" i="35"/>
  <c r="H78" i="35"/>
  <c r="B82" i="35"/>
  <c r="F82" i="35" s="1"/>
  <c r="C83" i="35"/>
  <c r="E83" i="35"/>
  <c r="F81" i="35"/>
  <c r="D362" i="35" l="1"/>
  <c r="A81" i="35"/>
  <c r="A82" i="35" s="1"/>
  <c r="B83" i="35"/>
  <c r="E84" i="35"/>
  <c r="C84" i="35"/>
  <c r="D363" i="35" l="1"/>
  <c r="B84" i="35"/>
  <c r="F84" i="35" s="1"/>
  <c r="E85" i="35"/>
  <c r="C85" i="35"/>
  <c r="F83" i="35"/>
  <c r="D364" i="35" l="1"/>
  <c r="A83" i="35"/>
  <c r="A84" i="35" s="1"/>
  <c r="B85" i="35"/>
  <c r="C86" i="35"/>
  <c r="E86" i="35"/>
  <c r="D365" i="35" l="1"/>
  <c r="F85" i="35"/>
  <c r="B86" i="35"/>
  <c r="F86" i="35" s="1"/>
  <c r="E87" i="35"/>
  <c r="C87" i="35"/>
  <c r="D366" i="35" l="1"/>
  <c r="B87" i="35"/>
  <c r="F87" i="35" s="1"/>
  <c r="C88" i="35"/>
  <c r="E88" i="35"/>
  <c r="A85" i="35"/>
  <c r="A86" i="35" s="1"/>
  <c r="D367" i="35" l="1"/>
  <c r="A87" i="35"/>
  <c r="B88" i="35"/>
  <c r="E89" i="35"/>
  <c r="C89" i="35"/>
  <c r="D368" i="35" l="1"/>
  <c r="D369" i="35" s="1"/>
  <c r="B89" i="35"/>
  <c r="F89" i="35" s="1"/>
  <c r="E90" i="35"/>
  <c r="C90" i="35"/>
  <c r="F88" i="35"/>
  <c r="A88" i="35" l="1"/>
  <c r="A89" i="35" s="1"/>
  <c r="B90" i="35"/>
  <c r="F90" i="35" s="1"/>
  <c r="E91" i="35"/>
  <c r="C91" i="35"/>
  <c r="A90" i="35" l="1"/>
  <c r="B91" i="35"/>
  <c r="F91" i="35" s="1"/>
  <c r="C92" i="35"/>
  <c r="E92" i="35"/>
  <c r="H92" i="35" s="1"/>
  <c r="A91" i="35" l="1"/>
  <c r="B92" i="35"/>
  <c r="E93" i="35"/>
  <c r="C93" i="35"/>
  <c r="B93" i="35" l="1"/>
  <c r="C94" i="35"/>
  <c r="E94" i="35"/>
  <c r="F92" i="35"/>
  <c r="H91" i="35"/>
  <c r="F93" i="35" l="1"/>
  <c r="A92" i="35"/>
  <c r="H90" i="35"/>
  <c r="B94" i="35"/>
  <c r="F94" i="35" s="1"/>
  <c r="C95" i="35"/>
  <c r="E95" i="35"/>
  <c r="B95" i="35" l="1"/>
  <c r="F95" i="35" s="1"/>
  <c r="E96" i="35"/>
  <c r="C96" i="35"/>
  <c r="A93" i="35"/>
  <c r="A94" i="35" s="1"/>
  <c r="A95" i="35" l="1"/>
  <c r="B96" i="35"/>
  <c r="E97" i="35"/>
  <c r="C97" i="35"/>
  <c r="B97" i="35" l="1"/>
  <c r="F97" i="35" s="1"/>
  <c r="C98" i="35"/>
  <c r="E98" i="35"/>
  <c r="F96" i="35"/>
  <c r="A96" i="35" l="1"/>
  <c r="A97" i="35" s="1"/>
  <c r="B98" i="35"/>
  <c r="E99" i="35"/>
  <c r="C99" i="35"/>
  <c r="B99" i="35" l="1"/>
  <c r="F99" i="35" s="1"/>
  <c r="E100" i="35"/>
  <c r="C100" i="35"/>
  <c r="F98" i="35"/>
  <c r="A98" i="35" l="1"/>
  <c r="A99" i="35" s="1"/>
  <c r="B100" i="35"/>
  <c r="E101" i="35"/>
  <c r="C101" i="35"/>
  <c r="B101" i="35" l="1"/>
  <c r="F101" i="35" s="1"/>
  <c r="E102" i="35"/>
  <c r="C102" i="35"/>
  <c r="F100" i="35"/>
  <c r="A100" i="35" l="1"/>
  <c r="A101" i="35" s="1"/>
  <c r="B102" i="35"/>
  <c r="F102" i="35" s="1"/>
  <c r="E103" i="35"/>
  <c r="C103" i="35"/>
  <c r="A102" i="35" l="1"/>
  <c r="B103" i="35"/>
  <c r="F103" i="35" s="1"/>
  <c r="A103" i="35" s="1"/>
  <c r="C104" i="35"/>
  <c r="E104" i="35"/>
  <c r="H104" i="35" s="1"/>
  <c r="B104" i="35" l="1"/>
  <c r="E105" i="35"/>
  <c r="C105" i="35"/>
  <c r="B105" i="35" l="1"/>
  <c r="C106" i="35"/>
  <c r="E106" i="35"/>
  <c r="F104" i="35"/>
  <c r="H103" i="35"/>
  <c r="F105" i="35" l="1"/>
  <c r="A104" i="35"/>
  <c r="H102" i="35"/>
  <c r="B106" i="35"/>
  <c r="F106" i="35" s="1"/>
  <c r="E107" i="35"/>
  <c r="C107" i="35"/>
  <c r="B107" i="35" l="1"/>
  <c r="F107" i="35" s="1"/>
  <c r="E108" i="35"/>
  <c r="C108" i="35"/>
  <c r="A105" i="35"/>
  <c r="A106" i="35" s="1"/>
  <c r="A107" i="35" l="1"/>
  <c r="B108" i="35"/>
  <c r="E109" i="35"/>
  <c r="C109" i="35"/>
  <c r="B109" i="35" l="1"/>
  <c r="F109" i="35" s="1"/>
  <c r="C110" i="35"/>
  <c r="E110" i="35"/>
  <c r="F108" i="35"/>
  <c r="B110" i="35" l="1"/>
  <c r="E111" i="35"/>
  <c r="C111" i="35"/>
  <c r="A108" i="35"/>
  <c r="A109" i="35" s="1"/>
  <c r="B111" i="35" l="1"/>
  <c r="F111" i="35" s="1"/>
  <c r="E112" i="35"/>
  <c r="C112" i="35"/>
  <c r="F110" i="35"/>
  <c r="A110" i="35" l="1"/>
  <c r="A111" i="35" s="1"/>
  <c r="B112" i="35"/>
  <c r="C113" i="35"/>
  <c r="E113" i="35"/>
  <c r="B113" i="35" l="1"/>
  <c r="F113" i="35" s="1"/>
  <c r="C114" i="35"/>
  <c r="E114" i="35"/>
  <c r="F112" i="35"/>
  <c r="A112" i="35" l="1"/>
  <c r="A113" i="35" s="1"/>
  <c r="B114" i="35"/>
  <c r="F114" i="35" s="1"/>
  <c r="E115" i="35"/>
  <c r="C115" i="35"/>
  <c r="A114" i="35" l="1"/>
  <c r="B115" i="35"/>
  <c r="F115" i="35" s="1"/>
  <c r="A115" i="35" s="1"/>
  <c r="C116" i="35"/>
  <c r="E116" i="35"/>
  <c r="H116" i="35" s="1"/>
  <c r="B116" i="35" l="1"/>
  <c r="E117" i="35"/>
  <c r="C117" i="35"/>
  <c r="B117" i="35" l="1"/>
  <c r="C118" i="35"/>
  <c r="E118" i="35"/>
  <c r="F116" i="35"/>
  <c r="H115" i="35"/>
  <c r="A116" i="35" l="1"/>
  <c r="H114" i="35"/>
  <c r="F117" i="35"/>
  <c r="B118" i="35"/>
  <c r="F118" i="35" s="1"/>
  <c r="E119" i="35"/>
  <c r="C119" i="35"/>
  <c r="B119" i="35" l="1"/>
  <c r="E120" i="35"/>
  <c r="C120" i="35"/>
  <c r="A117" i="35"/>
  <c r="A118" i="35" s="1"/>
  <c r="B120" i="35" l="1"/>
  <c r="F120" i="35" s="1"/>
  <c r="E121" i="35"/>
  <c r="C121" i="35"/>
  <c r="F119" i="35"/>
  <c r="A119" i="35" l="1"/>
  <c r="A120" i="35" s="1"/>
  <c r="B121" i="35"/>
  <c r="E122" i="35"/>
  <c r="C122" i="35"/>
  <c r="B122" i="35" l="1"/>
  <c r="F122" i="35" s="1"/>
  <c r="E123" i="35"/>
  <c r="C123" i="35"/>
  <c r="F121" i="35"/>
  <c r="A121" i="35" l="1"/>
  <c r="A122" i="35" s="1"/>
  <c r="B123" i="35"/>
  <c r="E124" i="35"/>
  <c r="C124" i="35"/>
  <c r="B124" i="35" l="1"/>
  <c r="F124" i="35" s="1"/>
  <c r="E125" i="35"/>
  <c r="C125" i="35"/>
  <c r="F123" i="35"/>
  <c r="A123" i="35" l="1"/>
  <c r="A124" i="35" s="1"/>
  <c r="B125" i="35"/>
  <c r="C126" i="35"/>
  <c r="E126" i="35"/>
  <c r="B126" i="35" l="1"/>
  <c r="F126" i="35" s="1"/>
  <c r="E127" i="35"/>
  <c r="C127" i="35"/>
  <c r="F125" i="35"/>
  <c r="A125" i="35" l="1"/>
  <c r="A126" i="35" s="1"/>
  <c r="B127" i="35"/>
  <c r="F127" i="35" s="1"/>
  <c r="C128" i="35"/>
  <c r="E128" i="35"/>
  <c r="H128" i="35" s="1"/>
  <c r="A127" i="35" l="1"/>
  <c r="B128" i="35"/>
  <c r="E129" i="35"/>
  <c r="C129" i="35"/>
  <c r="B129" i="35" l="1"/>
  <c r="C130" i="35"/>
  <c r="E130" i="35"/>
  <c r="F128" i="35"/>
  <c r="H127" i="35"/>
  <c r="F129" i="35" l="1"/>
  <c r="A128" i="35"/>
  <c r="H126" i="35"/>
  <c r="B130" i="35"/>
  <c r="F130" i="35" s="1"/>
  <c r="C131" i="35"/>
  <c r="E131" i="35"/>
  <c r="A129" i="35" l="1"/>
  <c r="A130" i="35" s="1"/>
  <c r="B131" i="35"/>
  <c r="F131" i="35" s="1"/>
  <c r="E132" i="35"/>
  <c r="C132" i="35"/>
  <c r="A131" i="35" l="1"/>
  <c r="B132" i="35"/>
  <c r="E133" i="35"/>
  <c r="C133" i="35"/>
  <c r="B133" i="35" l="1"/>
  <c r="F133" i="35" s="1"/>
  <c r="E134" i="35"/>
  <c r="C134" i="35"/>
  <c r="F132" i="35"/>
  <c r="A132" i="35" l="1"/>
  <c r="A133" i="35" s="1"/>
  <c r="B134" i="35"/>
  <c r="C135" i="35"/>
  <c r="E135" i="35"/>
  <c r="B135" i="35" l="1"/>
  <c r="F135" i="35" s="1"/>
  <c r="E136" i="35"/>
  <c r="C136" i="35"/>
  <c r="F134" i="35"/>
  <c r="A134" i="35" l="1"/>
  <c r="A135" i="35" s="1"/>
  <c r="B136" i="35"/>
  <c r="E137" i="35"/>
  <c r="C137" i="35"/>
  <c r="B137" i="35" l="1"/>
  <c r="F137" i="35" s="1"/>
  <c r="E138" i="35"/>
  <c r="C138" i="35"/>
  <c r="F136" i="35"/>
  <c r="A136" i="35" l="1"/>
  <c r="A137" i="35" s="1"/>
  <c r="B138" i="35"/>
  <c r="F138" i="35" s="1"/>
  <c r="E139" i="35"/>
  <c r="C139" i="35"/>
  <c r="A138" i="35" l="1"/>
  <c r="B139" i="35"/>
  <c r="F139" i="35" s="1"/>
  <c r="E140" i="35"/>
  <c r="H140" i="35" s="1"/>
  <c r="C140" i="35"/>
  <c r="A139" i="35" l="1"/>
  <c r="B140" i="35"/>
  <c r="C141" i="35"/>
  <c r="E141" i="35"/>
  <c r="B141" i="35" l="1"/>
  <c r="C142" i="35"/>
  <c r="E142" i="35"/>
  <c r="F140" i="35"/>
  <c r="H139" i="35"/>
  <c r="B142" i="35" l="1"/>
  <c r="F142" i="35" s="1"/>
  <c r="C143" i="35"/>
  <c r="E143" i="35"/>
  <c r="A140" i="35"/>
  <c r="H138" i="35"/>
  <c r="F141" i="35"/>
  <c r="A141" i="35" l="1"/>
  <c r="A142" i="35" s="1"/>
  <c r="B143" i="35"/>
  <c r="C144" i="35"/>
  <c r="E144" i="35"/>
  <c r="F143" i="35" l="1"/>
  <c r="B144" i="35"/>
  <c r="F144" i="35" s="1"/>
  <c r="C145" i="35"/>
  <c r="E145" i="35"/>
  <c r="B145" i="35" l="1"/>
  <c r="F145" i="35" s="1"/>
  <c r="C146" i="35"/>
  <c r="E146" i="35"/>
  <c r="A143" i="35"/>
  <c r="A144" i="35" s="1"/>
  <c r="A145" i="35" l="1"/>
  <c r="B146" i="35"/>
  <c r="C147" i="35"/>
  <c r="E147" i="35"/>
  <c r="B147" i="35" l="1"/>
  <c r="F147" i="35" s="1"/>
  <c r="C148" i="35"/>
  <c r="E148" i="35"/>
  <c r="F146" i="35"/>
  <c r="A146" i="35" l="1"/>
  <c r="A147" i="35" s="1"/>
  <c r="B148" i="35"/>
  <c r="C149" i="35"/>
  <c r="E149" i="35"/>
  <c r="B149" i="35" l="1"/>
  <c r="F149" i="35" s="1"/>
  <c r="C150" i="35"/>
  <c r="E150" i="35"/>
  <c r="F148" i="35"/>
  <c r="A148" i="35" l="1"/>
  <c r="A149" i="35" s="1"/>
  <c r="B150" i="35"/>
  <c r="F150" i="35" s="1"/>
  <c r="C151" i="35"/>
  <c r="E151" i="35"/>
  <c r="A150" i="35" l="1"/>
  <c r="B151" i="35"/>
  <c r="F151" i="35" s="1"/>
  <c r="C152" i="35"/>
  <c r="E152" i="35"/>
  <c r="H152" i="35" s="1"/>
  <c r="A151" i="35" l="1"/>
  <c r="B152" i="35"/>
  <c r="C153" i="35"/>
  <c r="E153" i="35"/>
  <c r="B153" i="35" l="1"/>
  <c r="E154" i="35"/>
  <c r="C154" i="35"/>
  <c r="F152" i="35"/>
  <c r="H151" i="35"/>
  <c r="A152" i="35" l="1"/>
  <c r="H150" i="35"/>
  <c r="B154" i="35"/>
  <c r="F154" i="35" s="1"/>
  <c r="C155" i="35"/>
  <c r="E155" i="35"/>
  <c r="F153" i="35"/>
  <c r="A153" i="35" l="1"/>
  <c r="A154" i="35" s="1"/>
  <c r="B155" i="35"/>
  <c r="C156" i="35"/>
  <c r="E156" i="35"/>
  <c r="B156" i="35" l="1"/>
  <c r="F156" i="35" s="1"/>
  <c r="E157" i="35"/>
  <c r="C157" i="35"/>
  <c r="F155" i="35"/>
  <c r="A155" i="35" l="1"/>
  <c r="A156" i="35" s="1"/>
  <c r="B157" i="35"/>
  <c r="E158" i="35"/>
  <c r="C158" i="35"/>
  <c r="B158" i="35" l="1"/>
  <c r="F158" i="35" s="1"/>
  <c r="C159" i="35"/>
  <c r="E159" i="35"/>
  <c r="F157" i="35"/>
  <c r="A157" i="35" l="1"/>
  <c r="A158" i="35" s="1"/>
  <c r="B159" i="35"/>
  <c r="C160" i="35"/>
  <c r="E160" i="35"/>
  <c r="B160" i="35" l="1"/>
  <c r="F160" i="35" s="1"/>
  <c r="E161" i="35"/>
  <c r="C161" i="35"/>
  <c r="F159" i="35"/>
  <c r="A159" i="35" l="1"/>
  <c r="A160" i="35" s="1"/>
  <c r="B161" i="35"/>
  <c r="C162" i="35"/>
  <c r="E162" i="35"/>
  <c r="B162" i="35" l="1"/>
  <c r="F162" i="35" s="1"/>
  <c r="E163" i="35"/>
  <c r="C163" i="35"/>
  <c r="F161" i="35"/>
  <c r="A161" i="35" l="1"/>
  <c r="A162" i="35" s="1"/>
  <c r="B163" i="35"/>
  <c r="F163" i="35" s="1"/>
  <c r="E164" i="35"/>
  <c r="H164" i="35" s="1"/>
  <c r="C164" i="35"/>
  <c r="A163" i="35" l="1"/>
  <c r="B164" i="35"/>
  <c r="E165" i="35"/>
  <c r="C165" i="35"/>
  <c r="B165" i="35" l="1"/>
  <c r="E166" i="35"/>
  <c r="C166" i="35"/>
  <c r="F164" i="35"/>
  <c r="H163" i="35"/>
  <c r="A164" i="35" l="1"/>
  <c r="H162" i="35"/>
  <c r="B166" i="35"/>
  <c r="F166" i="35" s="1"/>
  <c r="C167" i="35"/>
  <c r="E167" i="35"/>
  <c r="F165" i="35"/>
  <c r="A165" i="35" l="1"/>
  <c r="A166" i="35" s="1"/>
  <c r="B167" i="35"/>
  <c r="E168" i="35"/>
  <c r="C168" i="35"/>
  <c r="B168" i="35" l="1"/>
  <c r="F168" i="35" s="1"/>
  <c r="E169" i="35"/>
  <c r="C169" i="35"/>
  <c r="F167" i="35"/>
  <c r="A167" i="35" l="1"/>
  <c r="A168" i="35" s="1"/>
  <c r="B169" i="35"/>
  <c r="C170" i="35"/>
  <c r="E170" i="35"/>
  <c r="B170" i="35" l="1"/>
  <c r="F170" i="35" s="1"/>
  <c r="C171" i="35"/>
  <c r="E171" i="35"/>
  <c r="F169" i="35"/>
  <c r="A169" i="35" l="1"/>
  <c r="A170" i="35" s="1"/>
  <c r="B171" i="35"/>
  <c r="E172" i="35"/>
  <c r="C172" i="35"/>
  <c r="B172" i="35" l="1"/>
  <c r="F172" i="35" s="1"/>
  <c r="E173" i="35"/>
  <c r="C173" i="35"/>
  <c r="F171" i="35"/>
  <c r="A171" i="35" l="1"/>
  <c r="A172" i="35" s="1"/>
  <c r="B173" i="35"/>
  <c r="C174" i="35"/>
  <c r="E174" i="35"/>
  <c r="B174" i="35" l="1"/>
  <c r="F174" i="35" s="1"/>
  <c r="C175" i="35"/>
  <c r="E175" i="35"/>
  <c r="F173" i="35"/>
  <c r="A173" i="35" l="1"/>
  <c r="A174" i="35" s="1"/>
  <c r="B175" i="35"/>
  <c r="F175" i="35" s="1"/>
  <c r="C176" i="35"/>
  <c r="E176" i="35"/>
  <c r="H176" i="35" s="1"/>
  <c r="A175" i="35" l="1"/>
  <c r="B176" i="35"/>
  <c r="C177" i="35"/>
  <c r="E177" i="35"/>
  <c r="B177" i="35" l="1"/>
  <c r="C178" i="35"/>
  <c r="E178" i="35"/>
  <c r="F176" i="35"/>
  <c r="H175" i="35"/>
  <c r="A176" i="35" l="1"/>
  <c r="H174" i="35"/>
  <c r="F177" i="35"/>
  <c r="B178" i="35"/>
  <c r="F178" i="35" s="1"/>
  <c r="C179" i="35"/>
  <c r="E179" i="35"/>
  <c r="B179" i="35" l="1"/>
  <c r="C180" i="35"/>
  <c r="E180" i="35"/>
  <c r="A177" i="35"/>
  <c r="A178" i="35" s="1"/>
  <c r="F179" i="35" l="1"/>
  <c r="B180" i="35"/>
  <c r="F180" i="35" s="1"/>
  <c r="C181" i="35"/>
  <c r="E181" i="35"/>
  <c r="B181" i="35" l="1"/>
  <c r="C182" i="35"/>
  <c r="E182" i="35"/>
  <c r="A179" i="35"/>
  <c r="A180" i="35" s="1"/>
  <c r="F181" i="35" l="1"/>
  <c r="B182" i="35"/>
  <c r="F182" i="35" s="1"/>
  <c r="C183" i="35"/>
  <c r="E183" i="35"/>
  <c r="A181" i="35" l="1"/>
  <c r="A182" i="35" s="1"/>
  <c r="B183" i="35"/>
  <c r="F183" i="35" s="1"/>
  <c r="C184" i="35"/>
  <c r="E184" i="35"/>
  <c r="A183" i="35" l="1"/>
  <c r="B184" i="35"/>
  <c r="C185" i="35"/>
  <c r="E185" i="35"/>
  <c r="B185" i="35" l="1"/>
  <c r="F185" i="35" s="1"/>
  <c r="C186" i="35"/>
  <c r="E186" i="35"/>
  <c r="F184" i="35"/>
  <c r="A184" i="35" l="1"/>
  <c r="A185" i="35" s="1"/>
  <c r="B186" i="35"/>
  <c r="F186" i="35" s="1"/>
  <c r="C187" i="35"/>
  <c r="E187" i="35"/>
  <c r="A186" i="35" l="1"/>
  <c r="B187" i="35"/>
  <c r="F187" i="35" s="1"/>
  <c r="C188" i="35"/>
  <c r="E188" i="35"/>
  <c r="H188" i="35" s="1"/>
  <c r="A187" i="35" l="1"/>
  <c r="B188" i="35"/>
  <c r="C189" i="35"/>
  <c r="E189" i="35"/>
  <c r="B189" i="35" l="1"/>
  <c r="C190" i="35"/>
  <c r="E190" i="35"/>
  <c r="F188" i="35"/>
  <c r="H187" i="35"/>
  <c r="A188" i="35" l="1"/>
  <c r="H186" i="35"/>
  <c r="F189" i="35"/>
  <c r="B190" i="35"/>
  <c r="F190" i="35" s="1"/>
  <c r="E191" i="35"/>
  <c r="C191" i="35"/>
  <c r="B191" i="35" l="1"/>
  <c r="E192" i="35"/>
  <c r="C192" i="35"/>
  <c r="A189" i="35"/>
  <c r="A190" i="35" s="1"/>
  <c r="B192" i="35" l="1"/>
  <c r="F192" i="35" s="1"/>
  <c r="E193" i="35"/>
  <c r="C193" i="35"/>
  <c r="F191" i="35"/>
  <c r="B193" i="35" l="1"/>
  <c r="E194" i="35"/>
  <c r="C194" i="35"/>
  <c r="A191" i="35"/>
  <c r="A192" i="35" s="1"/>
  <c r="B194" i="35" l="1"/>
  <c r="F194" i="35" s="1"/>
  <c r="C195" i="35"/>
  <c r="E195" i="35"/>
  <c r="F193" i="35"/>
  <c r="A193" i="35" l="1"/>
  <c r="A194" i="35" s="1"/>
  <c r="B195" i="35"/>
  <c r="C196" i="35"/>
  <c r="E196" i="35"/>
  <c r="F195" i="35" l="1"/>
  <c r="B196" i="35"/>
  <c r="F196" i="35" s="1"/>
  <c r="E197" i="35"/>
  <c r="C197" i="35"/>
  <c r="B197" i="35" l="1"/>
  <c r="F197" i="35" s="1"/>
  <c r="C198" i="35"/>
  <c r="E198" i="35"/>
  <c r="A195" i="35"/>
  <c r="A196" i="35" s="1"/>
  <c r="A197" i="35" l="1"/>
  <c r="B198" i="35"/>
  <c r="F198" i="35" s="1"/>
  <c r="E199" i="35"/>
  <c r="C199" i="35"/>
  <c r="B199" i="35" l="1"/>
  <c r="F199" i="35" s="1"/>
  <c r="C200" i="35"/>
  <c r="E200" i="35"/>
  <c r="H200" i="35" s="1"/>
  <c r="A198" i="35"/>
  <c r="A199" i="35" l="1"/>
  <c r="B200" i="35"/>
  <c r="E201" i="35"/>
  <c r="C201" i="35"/>
  <c r="B201" i="35" l="1"/>
  <c r="C202" i="35"/>
  <c r="E202" i="35"/>
  <c r="F200" i="35"/>
  <c r="H199" i="35"/>
  <c r="A200" i="35" l="1"/>
  <c r="H198" i="35"/>
  <c r="B202" i="35"/>
  <c r="F202" i="35" s="1"/>
  <c r="C203" i="35"/>
  <c r="E203" i="35"/>
  <c r="F201" i="35"/>
  <c r="B203" i="35" l="1"/>
  <c r="E204" i="35"/>
  <c r="C204" i="35"/>
  <c r="A201" i="35"/>
  <c r="A202" i="35" s="1"/>
  <c r="B204" i="35" l="1"/>
  <c r="F204" i="35" s="1"/>
  <c r="E205" i="35"/>
  <c r="C205" i="35"/>
  <c r="F203" i="35"/>
  <c r="A203" i="35" l="1"/>
  <c r="A204" i="35" s="1"/>
  <c r="B205" i="35"/>
  <c r="C206" i="35"/>
  <c r="E206" i="35"/>
  <c r="F205" i="35" l="1"/>
  <c r="B206" i="35"/>
  <c r="F206" i="35" s="1"/>
  <c r="E207" i="35"/>
  <c r="C207" i="35"/>
  <c r="B207" i="35" l="1"/>
  <c r="E208" i="35"/>
  <c r="C208" i="35"/>
  <c r="A205" i="35"/>
  <c r="A206" i="35" s="1"/>
  <c r="B208" i="35" l="1"/>
  <c r="F208" i="35" s="1"/>
  <c r="C209" i="35"/>
  <c r="E209" i="35"/>
  <c r="F207" i="35"/>
  <c r="A207" i="35" l="1"/>
  <c r="A208" i="35" s="1"/>
  <c r="B209" i="35"/>
  <c r="C210" i="35"/>
  <c r="E210" i="35"/>
  <c r="B210" i="35" l="1"/>
  <c r="F210" i="35" s="1"/>
  <c r="C211" i="35"/>
  <c r="E211" i="35"/>
  <c r="F209" i="35"/>
  <c r="A209" i="35" l="1"/>
  <c r="A210" i="35" s="1"/>
  <c r="B211" i="35"/>
  <c r="F211" i="35" s="1"/>
  <c r="C212" i="35"/>
  <c r="E212" i="35"/>
  <c r="H212" i="35" s="1"/>
  <c r="A211" i="35" l="1"/>
  <c r="B212" i="35"/>
  <c r="C213" i="35"/>
  <c r="E213" i="35"/>
  <c r="B213" i="35" l="1"/>
  <c r="C214" i="35"/>
  <c r="E214" i="35"/>
  <c r="F212" i="35"/>
  <c r="H211" i="35"/>
  <c r="B214" i="35" l="1"/>
  <c r="F214" i="35" s="1"/>
  <c r="C215" i="35"/>
  <c r="E215" i="35"/>
  <c r="A212" i="35"/>
  <c r="H210" i="35"/>
  <c r="F213" i="35"/>
  <c r="A213" i="35" l="1"/>
  <c r="A214" i="35" s="1"/>
  <c r="B215" i="35"/>
  <c r="E216" i="35"/>
  <c r="C216" i="35"/>
  <c r="B216" i="35" l="1"/>
  <c r="F216" i="35" s="1"/>
  <c r="C217" i="35"/>
  <c r="E217" i="35"/>
  <c r="F215" i="35"/>
  <c r="A215" i="35" l="1"/>
  <c r="A216" i="35" s="1"/>
  <c r="B217" i="35"/>
  <c r="C218" i="35"/>
  <c r="E218" i="35"/>
  <c r="B218" i="35" l="1"/>
  <c r="F218" i="35" s="1"/>
  <c r="C219" i="35"/>
  <c r="E219" i="35"/>
  <c r="F217" i="35"/>
  <c r="A217" i="35" l="1"/>
  <c r="A218" i="35" s="1"/>
  <c r="B219" i="35"/>
  <c r="E220" i="35"/>
  <c r="C220" i="35"/>
  <c r="B220" i="35" l="1"/>
  <c r="F220" i="35" s="1"/>
  <c r="C221" i="35"/>
  <c r="E221" i="35"/>
  <c r="F219" i="35"/>
  <c r="A219" i="35" l="1"/>
  <c r="A220" i="35" s="1"/>
  <c r="B221" i="35"/>
  <c r="E222" i="35"/>
  <c r="C222" i="35"/>
  <c r="B222" i="35" l="1"/>
  <c r="F222" i="35" s="1"/>
  <c r="E223" i="35"/>
  <c r="C223" i="35"/>
  <c r="F221" i="35"/>
  <c r="A221" i="35" l="1"/>
  <c r="A222" i="35" s="1"/>
  <c r="B223" i="35"/>
  <c r="F223" i="35" s="1"/>
  <c r="C224" i="35"/>
  <c r="E224" i="35"/>
  <c r="H224" i="35" s="1"/>
  <c r="A223" i="35" l="1"/>
  <c r="B224" i="35"/>
  <c r="E225" i="35"/>
  <c r="C225" i="35"/>
  <c r="B225" i="35" l="1"/>
  <c r="C226" i="35"/>
  <c r="E226" i="35"/>
  <c r="F224" i="35"/>
  <c r="H223" i="35"/>
  <c r="F225" i="35" l="1"/>
  <c r="A224" i="35"/>
  <c r="H222" i="35"/>
  <c r="B226" i="35"/>
  <c r="F226" i="35" s="1"/>
  <c r="E227" i="35"/>
  <c r="C227" i="35"/>
  <c r="B227" i="35" l="1"/>
  <c r="F227" i="35" s="1"/>
  <c r="E228" i="35"/>
  <c r="C228" i="35"/>
  <c r="A225" i="35"/>
  <c r="A226" i="35" s="1"/>
  <c r="A227" i="35" l="1"/>
  <c r="B228" i="35"/>
  <c r="C229" i="35"/>
  <c r="E229" i="35"/>
  <c r="B229" i="35" l="1"/>
  <c r="F229" i="35" s="1"/>
  <c r="C230" i="35"/>
  <c r="E230" i="35"/>
  <c r="F228" i="35"/>
  <c r="A228" i="35" l="1"/>
  <c r="A229" i="35" s="1"/>
  <c r="B230" i="35"/>
  <c r="C231" i="35"/>
  <c r="E231" i="35"/>
  <c r="B231" i="35" l="1"/>
  <c r="F231" i="35" s="1"/>
  <c r="E232" i="35"/>
  <c r="C232" i="35"/>
  <c r="F230" i="35"/>
  <c r="A230" i="35" l="1"/>
  <c r="A231" i="35" s="1"/>
  <c r="B232" i="35"/>
  <c r="E233" i="35"/>
  <c r="C233" i="35"/>
  <c r="B233" i="35" l="1"/>
  <c r="F233" i="35" s="1"/>
  <c r="C234" i="35"/>
  <c r="E234" i="35"/>
  <c r="F232" i="35"/>
  <c r="A232" i="35" l="1"/>
  <c r="A233" i="35" s="1"/>
  <c r="B234" i="35"/>
  <c r="F234" i="35" s="1"/>
  <c r="E235" i="35"/>
  <c r="C235" i="35"/>
  <c r="A234" i="35" l="1"/>
  <c r="B235" i="35"/>
  <c r="F235" i="35" s="1"/>
  <c r="C236" i="35"/>
  <c r="E236" i="35"/>
  <c r="H236" i="35" s="1"/>
  <c r="B236" i="35" l="1"/>
  <c r="E237" i="35"/>
  <c r="C237" i="35"/>
  <c r="A235" i="35"/>
  <c r="B237" i="35" l="1"/>
  <c r="C238" i="35"/>
  <c r="E238" i="35"/>
  <c r="F236" i="35"/>
  <c r="H235" i="35"/>
  <c r="F237" i="35" l="1"/>
  <c r="A236" i="35"/>
  <c r="H234" i="35"/>
  <c r="B238" i="35"/>
  <c r="F238" i="35" s="1"/>
  <c r="C239" i="35"/>
  <c r="E239" i="35"/>
  <c r="A237" i="35" l="1"/>
  <c r="A238" i="35" s="1"/>
  <c r="B239" i="35"/>
  <c r="F239" i="35" s="1"/>
  <c r="E240" i="35"/>
  <c r="C240" i="35"/>
  <c r="A239" i="35" l="1"/>
  <c r="B240" i="35"/>
  <c r="C241" i="35"/>
  <c r="E241" i="35"/>
  <c r="B241" i="35" l="1"/>
  <c r="F241" i="35" s="1"/>
  <c r="C242" i="35"/>
  <c r="E242" i="35"/>
  <c r="F240" i="35"/>
  <c r="A240" i="35" l="1"/>
  <c r="A241" i="35" s="1"/>
  <c r="B242" i="35"/>
  <c r="C243" i="35"/>
  <c r="E243" i="35"/>
  <c r="B243" i="35" l="1"/>
  <c r="F243" i="35" s="1"/>
  <c r="E244" i="35"/>
  <c r="C244" i="35"/>
  <c r="F242" i="35"/>
  <c r="A242" i="35" l="1"/>
  <c r="A243" i="35" s="1"/>
  <c r="B244" i="35"/>
  <c r="C245" i="35"/>
  <c r="E245" i="35"/>
  <c r="B245" i="35" l="1"/>
  <c r="F245" i="35" s="1"/>
  <c r="C246" i="35"/>
  <c r="E246" i="35"/>
  <c r="F244" i="35"/>
  <c r="A244" i="35" l="1"/>
  <c r="A245" i="35" s="1"/>
  <c r="B246" i="35"/>
  <c r="F246" i="35" s="1"/>
  <c r="C247" i="35"/>
  <c r="E247" i="35"/>
  <c r="A246" i="35" l="1"/>
  <c r="B247" i="35"/>
  <c r="F247" i="35" s="1"/>
  <c r="E248" i="35"/>
  <c r="H248" i="35" s="1"/>
  <c r="C248" i="35"/>
  <c r="B248" i="35" l="1"/>
  <c r="E249" i="35"/>
  <c r="C249" i="35"/>
  <c r="A247" i="35"/>
  <c r="B249" i="35" l="1"/>
  <c r="C250" i="35"/>
  <c r="E250" i="35"/>
  <c r="F248" i="35"/>
  <c r="H247" i="35"/>
  <c r="F249" i="35" l="1"/>
  <c r="A248" i="35"/>
  <c r="H246" i="35"/>
  <c r="B250" i="35"/>
  <c r="F250" i="35" s="1"/>
  <c r="E251" i="35"/>
  <c r="C251" i="35"/>
  <c r="B251" i="35" l="1"/>
  <c r="F251" i="35" s="1"/>
  <c r="C252" i="35"/>
  <c r="E252" i="35"/>
  <c r="A249" i="35"/>
  <c r="A250" i="35" s="1"/>
  <c r="A251" i="35" l="1"/>
  <c r="B252" i="35"/>
  <c r="C253" i="35"/>
  <c r="E253" i="35"/>
  <c r="B253" i="35" l="1"/>
  <c r="F253" i="35" s="1"/>
  <c r="C254" i="35"/>
  <c r="E254" i="35"/>
  <c r="F252" i="35"/>
  <c r="A252" i="35" l="1"/>
  <c r="A253" i="35" s="1"/>
  <c r="B254" i="35"/>
  <c r="C255" i="35"/>
  <c r="E255" i="35"/>
  <c r="B255" i="35" l="1"/>
  <c r="F255" i="35" s="1"/>
  <c r="C256" i="35"/>
  <c r="E256" i="35"/>
  <c r="F254" i="35"/>
  <c r="A254" i="35" l="1"/>
  <c r="A255" i="35" s="1"/>
  <c r="B256" i="35"/>
  <c r="E257" i="35"/>
  <c r="C257" i="35"/>
  <c r="B257" i="35" l="1"/>
  <c r="F257" i="35" s="1"/>
  <c r="C258" i="35"/>
  <c r="E258" i="35"/>
  <c r="F256" i="35"/>
  <c r="A256" i="35" l="1"/>
  <c r="A257" i="35" s="1"/>
  <c r="B258" i="35"/>
  <c r="F258" i="35" s="1"/>
  <c r="E259" i="35"/>
  <c r="C259" i="35"/>
  <c r="A258" i="35" l="1"/>
  <c r="B259" i="35"/>
  <c r="F259" i="35" s="1"/>
  <c r="C260" i="35"/>
  <c r="E260" i="35"/>
  <c r="H260" i="35" s="1"/>
  <c r="B260" i="35" l="1"/>
  <c r="E261" i="35"/>
  <c r="C261" i="35"/>
  <c r="A259" i="35"/>
  <c r="B261" i="35" l="1"/>
  <c r="E262" i="35"/>
  <c r="C262" i="35"/>
  <c r="F260" i="35"/>
  <c r="H259" i="35"/>
  <c r="B262" i="35" l="1"/>
  <c r="F262" i="35" s="1"/>
  <c r="C263" i="35"/>
  <c r="E263" i="35"/>
  <c r="F261" i="35"/>
  <c r="A260" i="35"/>
  <c r="H258" i="35"/>
  <c r="A261" i="35" l="1"/>
  <c r="A262" i="35" s="1"/>
  <c r="B263" i="35"/>
  <c r="E264" i="35"/>
  <c r="C264" i="35"/>
  <c r="B264" i="35" l="1"/>
  <c r="F264" i="35" s="1"/>
  <c r="E265" i="35"/>
  <c r="C265" i="35"/>
  <c r="F263" i="35"/>
  <c r="A263" i="35" l="1"/>
  <c r="A264" i="35" s="1"/>
  <c r="B265" i="35"/>
  <c r="C266" i="35"/>
  <c r="E266" i="35"/>
  <c r="B266" i="35" l="1"/>
  <c r="F266" i="35" s="1"/>
  <c r="C267" i="35"/>
  <c r="E267" i="35"/>
  <c r="F265" i="35"/>
  <c r="A265" i="35" l="1"/>
  <c r="A266" i="35" s="1"/>
  <c r="B267" i="35"/>
  <c r="E268" i="35"/>
  <c r="C268" i="35"/>
  <c r="B268" i="35" l="1"/>
  <c r="F268" i="35" s="1"/>
  <c r="E269" i="35"/>
  <c r="C269" i="35"/>
  <c r="F267" i="35"/>
  <c r="A267" i="35" l="1"/>
  <c r="A268" i="35" s="1"/>
  <c r="B269" i="35"/>
  <c r="C270" i="35"/>
  <c r="E270" i="35"/>
  <c r="B270" i="35" l="1"/>
  <c r="F270" i="35" s="1"/>
  <c r="E271" i="35"/>
  <c r="C271" i="35"/>
  <c r="F269" i="35"/>
  <c r="A269" i="35" l="1"/>
  <c r="A270" i="35" s="1"/>
  <c r="B271" i="35"/>
  <c r="F271" i="35" s="1"/>
  <c r="C272" i="35"/>
  <c r="E272" i="35"/>
  <c r="H272" i="35" s="1"/>
  <c r="A271" i="35" l="1"/>
  <c r="B272" i="35"/>
  <c r="E273" i="35"/>
  <c r="C273" i="35"/>
  <c r="B273" i="35" l="1"/>
  <c r="C274" i="35"/>
  <c r="E274" i="35"/>
  <c r="F272" i="35"/>
  <c r="H271" i="35"/>
  <c r="F273" i="35" l="1"/>
  <c r="A272" i="35"/>
  <c r="H270" i="35"/>
  <c r="B274" i="35"/>
  <c r="F274" i="35" s="1"/>
  <c r="C275" i="35"/>
  <c r="E275" i="35"/>
  <c r="B275" i="35" l="1"/>
  <c r="C276" i="35"/>
  <c r="E276" i="35"/>
  <c r="A273" i="35"/>
  <c r="A274" i="35" s="1"/>
  <c r="B276" i="35" l="1"/>
  <c r="F276" i="35" s="1"/>
  <c r="E277" i="35"/>
  <c r="C277" i="35"/>
  <c r="F275" i="35"/>
  <c r="A275" i="35" l="1"/>
  <c r="A276" i="35" s="1"/>
  <c r="B277" i="35"/>
  <c r="C278" i="35"/>
  <c r="E278" i="35"/>
  <c r="B278" i="35" l="1"/>
  <c r="F278" i="35" s="1"/>
  <c r="E279" i="35"/>
  <c r="C279" i="35"/>
  <c r="F277" i="35"/>
  <c r="A277" i="35" l="1"/>
  <c r="A278" i="35" s="1"/>
  <c r="B279" i="35"/>
  <c r="C280" i="35"/>
  <c r="E280" i="35"/>
  <c r="B280" i="35" l="1"/>
  <c r="F280" i="35" s="1"/>
  <c r="E281" i="35"/>
  <c r="C281" i="35"/>
  <c r="F279" i="35"/>
  <c r="A279" i="35" l="1"/>
  <c r="A280" i="35" s="1"/>
  <c r="B281" i="35"/>
  <c r="E282" i="35"/>
  <c r="C282" i="35"/>
  <c r="B282" i="35" l="1"/>
  <c r="F282" i="35" s="1"/>
  <c r="C283" i="35"/>
  <c r="E283" i="35"/>
  <c r="F281" i="35"/>
  <c r="A281" i="35" l="1"/>
  <c r="A282" i="35" s="1"/>
  <c r="B283" i="35"/>
  <c r="F283" i="35" s="1"/>
  <c r="C284" i="35"/>
  <c r="E284" i="35"/>
  <c r="H284" i="35" s="1"/>
  <c r="A283" i="35" l="1"/>
  <c r="B284" i="35"/>
  <c r="E285" i="35"/>
  <c r="C285" i="35"/>
  <c r="B285" i="35" l="1"/>
  <c r="E286" i="35"/>
  <c r="C286" i="35"/>
  <c r="F284" i="35"/>
  <c r="H283" i="35"/>
  <c r="A284" i="35" l="1"/>
  <c r="H282" i="35"/>
  <c r="B286" i="35"/>
  <c r="F286" i="35" s="1"/>
  <c r="C287" i="35"/>
  <c r="E287" i="35"/>
  <c r="F285" i="35"/>
  <c r="A285" i="35" l="1"/>
  <c r="A286" i="35" s="1"/>
  <c r="B287" i="35"/>
  <c r="E288" i="35"/>
  <c r="C288" i="35"/>
  <c r="B288" i="35" l="1"/>
  <c r="F288" i="35" s="1"/>
  <c r="C289" i="35"/>
  <c r="E289" i="35"/>
  <c r="F287" i="35"/>
  <c r="A287" i="35" l="1"/>
  <c r="A288" i="35" s="1"/>
  <c r="B289" i="35"/>
  <c r="E290" i="35"/>
  <c r="C290" i="35"/>
  <c r="B290" i="35" l="1"/>
  <c r="F290" i="35" s="1"/>
  <c r="E291" i="35"/>
  <c r="C291" i="35"/>
  <c r="F289" i="35"/>
  <c r="A289" i="35" l="1"/>
  <c r="A290" i="35" s="1"/>
  <c r="B291" i="35"/>
  <c r="E292" i="35"/>
  <c r="C292" i="35"/>
  <c r="B292" i="35" l="1"/>
  <c r="F292" i="35" s="1"/>
  <c r="E293" i="35"/>
  <c r="C293" i="35"/>
  <c r="F291" i="35"/>
  <c r="A291" i="35" l="1"/>
  <c r="A292" i="35" s="1"/>
  <c r="B293" i="35"/>
  <c r="C294" i="35"/>
  <c r="E294" i="35"/>
  <c r="B294" i="35" l="1"/>
  <c r="F294" i="35" s="1"/>
  <c r="E295" i="35"/>
  <c r="C295" i="35"/>
  <c r="F293" i="35"/>
  <c r="A293" i="35" l="1"/>
  <c r="A294" i="35" s="1"/>
  <c r="B295" i="35"/>
  <c r="F295" i="35" s="1"/>
  <c r="C296" i="35"/>
  <c r="E296" i="35"/>
  <c r="H296" i="35" s="1"/>
  <c r="A295" i="35" l="1"/>
  <c r="B296" i="35"/>
  <c r="C297" i="35"/>
  <c r="E297" i="35"/>
  <c r="B297" i="35" l="1"/>
  <c r="E298" i="35"/>
  <c r="C298" i="35"/>
  <c r="F296" i="35"/>
  <c r="H295" i="35"/>
  <c r="A296" i="35" l="1"/>
  <c r="H294" i="35"/>
  <c r="B298" i="35"/>
  <c r="F298" i="35" s="1"/>
  <c r="E299" i="35"/>
  <c r="C299" i="35"/>
  <c r="F297" i="35"/>
  <c r="A297" i="35" l="1"/>
  <c r="A298" i="35" s="1"/>
  <c r="B299" i="35"/>
  <c r="E300" i="35"/>
  <c r="C300" i="35"/>
  <c r="B300" i="35" l="1"/>
  <c r="F300" i="35" s="1"/>
  <c r="E301" i="35"/>
  <c r="C301" i="35"/>
  <c r="F299" i="35"/>
  <c r="B301" i="35" l="1"/>
  <c r="E302" i="35"/>
  <c r="C302" i="35"/>
  <c r="A299" i="35"/>
  <c r="A300" i="35" s="1"/>
  <c r="B302" i="35" l="1"/>
  <c r="F302" i="35" s="1"/>
  <c r="C303" i="35"/>
  <c r="E303" i="35"/>
  <c r="F301" i="35"/>
  <c r="A301" i="35" l="1"/>
  <c r="A302" i="35" s="1"/>
  <c r="B303" i="35"/>
  <c r="E304" i="35"/>
  <c r="C304" i="35"/>
  <c r="B304" i="35" l="1"/>
  <c r="F304" i="35" s="1"/>
  <c r="E305" i="35"/>
  <c r="C305" i="35"/>
  <c r="F303" i="35"/>
  <c r="A303" i="35" l="1"/>
  <c r="A304" i="35" s="1"/>
  <c r="B305" i="35"/>
  <c r="E306" i="35"/>
  <c r="C306" i="35"/>
  <c r="B306" i="35" l="1"/>
  <c r="F306" i="35" s="1"/>
  <c r="C307" i="35"/>
  <c r="E307" i="35"/>
  <c r="F305" i="35"/>
  <c r="A305" i="35" l="1"/>
  <c r="A306" i="35" s="1"/>
  <c r="B307" i="35"/>
  <c r="F307" i="35" s="1"/>
  <c r="E308" i="35"/>
  <c r="C308" i="35"/>
  <c r="C309" i="35" l="1"/>
  <c r="E309" i="35"/>
  <c r="A307" i="35"/>
  <c r="H308" i="35"/>
  <c r="B308" i="35"/>
  <c r="B309" i="35" l="1"/>
  <c r="C310" i="35"/>
  <c r="E310" i="35"/>
  <c r="F308" i="35"/>
  <c r="H307" i="35"/>
  <c r="F309" i="35" l="1"/>
  <c r="B310" i="35"/>
  <c r="F310" i="35" s="1"/>
  <c r="E311" i="35"/>
  <c r="C311" i="35"/>
  <c r="A308" i="35"/>
  <c r="H306" i="35"/>
  <c r="B311" i="35" l="1"/>
  <c r="F311" i="35" s="1"/>
  <c r="E312" i="35"/>
  <c r="C312" i="35"/>
  <c r="A309" i="35"/>
  <c r="A310" i="35" s="1"/>
  <c r="A311" i="35" s="1"/>
  <c r="B312" i="35" l="1"/>
  <c r="E313" i="35"/>
  <c r="C313" i="35"/>
  <c r="B313" i="35" l="1"/>
  <c r="F313" i="35" s="1"/>
  <c r="C314" i="35"/>
  <c r="E314" i="35"/>
  <c r="F312" i="35"/>
  <c r="B314" i="35" l="1"/>
  <c r="E315" i="35"/>
  <c r="C315" i="35"/>
  <c r="A312" i="35"/>
  <c r="A313" i="35" s="1"/>
  <c r="B315" i="35" l="1"/>
  <c r="F315" i="35" s="1"/>
  <c r="C316" i="35"/>
  <c r="E316" i="35"/>
  <c r="F314" i="35"/>
  <c r="B316" i="35" l="1"/>
  <c r="E317" i="35"/>
  <c r="C317" i="35"/>
  <c r="A314" i="35"/>
  <c r="A315" i="35" s="1"/>
  <c r="B317" i="35" l="1"/>
  <c r="F317" i="35" s="1"/>
  <c r="E318" i="35"/>
  <c r="C318" i="35"/>
  <c r="F316" i="35"/>
  <c r="A316" i="35" s="1"/>
  <c r="A317" i="35" l="1"/>
  <c r="B318" i="35"/>
  <c r="F318" i="35" s="1"/>
  <c r="C319" i="35"/>
  <c r="E319" i="35"/>
  <c r="A318" i="35" l="1"/>
  <c r="B319" i="35"/>
  <c r="F319" i="35" s="1"/>
  <c r="E320" i="35"/>
  <c r="H320" i="35" s="1"/>
  <c r="C320" i="35"/>
  <c r="A319" i="35" l="1"/>
  <c r="B320" i="35"/>
  <c r="E321" i="35"/>
  <c r="C321" i="35"/>
  <c r="B321" i="35" l="1"/>
  <c r="C322" i="35"/>
  <c r="E322" i="35"/>
  <c r="F320" i="35"/>
  <c r="H319" i="35"/>
  <c r="B322" i="35" l="1"/>
  <c r="F322" i="35" s="1"/>
  <c r="E323" i="35"/>
  <c r="C323" i="35"/>
  <c r="H318" i="35"/>
  <c r="A320" i="35"/>
  <c r="F321" i="35"/>
  <c r="A321" i="35" l="1"/>
  <c r="B323" i="35"/>
  <c r="C324" i="35"/>
  <c r="E324" i="35"/>
  <c r="A322" i="35"/>
  <c r="B324" i="35" l="1"/>
  <c r="F324" i="35" s="1"/>
  <c r="E325" i="35"/>
  <c r="C325" i="35"/>
  <c r="F323" i="35"/>
  <c r="B325" i="35" l="1"/>
  <c r="C326" i="35"/>
  <c r="E326" i="35"/>
  <c r="A323" i="35"/>
  <c r="A324" i="35" s="1"/>
  <c r="B326" i="35" l="1"/>
  <c r="F326" i="35" s="1"/>
  <c r="C327" i="35"/>
  <c r="E327" i="35"/>
  <c r="F325" i="35"/>
  <c r="E328" i="35" l="1"/>
  <c r="C328" i="35"/>
  <c r="B327" i="35"/>
  <c r="A325" i="35"/>
  <c r="A326" i="35" s="1"/>
  <c r="B328" i="35" l="1"/>
  <c r="F328" i="35" s="1"/>
  <c r="E329" i="35"/>
  <c r="C329" i="35"/>
  <c r="F327" i="35"/>
  <c r="A327" i="35" l="1"/>
  <c r="A328" i="35" s="1"/>
  <c r="E330" i="35"/>
  <c r="C330" i="35"/>
  <c r="B329" i="35"/>
  <c r="C331" i="35" l="1"/>
  <c r="E331" i="35"/>
  <c r="B330" i="35"/>
  <c r="F330" i="35" s="1"/>
  <c r="F329" i="35"/>
  <c r="A329" i="35" s="1"/>
  <c r="A330" i="35" l="1"/>
  <c r="C332" i="35"/>
  <c r="E332" i="35"/>
  <c r="H332" i="35" s="1"/>
  <c r="B331" i="35"/>
  <c r="F331" i="35" s="1"/>
  <c r="A331" i="35" s="1"/>
  <c r="E333" i="35" l="1"/>
  <c r="C333" i="35"/>
  <c r="B332" i="35"/>
  <c r="E334" i="35" l="1"/>
  <c r="C334" i="35"/>
  <c r="B333" i="35"/>
  <c r="F332" i="35"/>
  <c r="H331" i="35"/>
  <c r="E335" i="35" l="1"/>
  <c r="C335" i="35"/>
  <c r="B334" i="35"/>
  <c r="F334" i="35" s="1"/>
  <c r="A332" i="35"/>
  <c r="H330" i="35"/>
  <c r="F333" i="35"/>
  <c r="A333" i="35" l="1"/>
  <c r="C336" i="35"/>
  <c r="E336" i="35"/>
  <c r="B335" i="35"/>
  <c r="A334" i="35"/>
  <c r="F335" i="35" l="1"/>
  <c r="E337" i="35"/>
  <c r="C337" i="35"/>
  <c r="B336" i="35"/>
  <c r="F336" i="35" s="1"/>
  <c r="E338" i="35" l="1"/>
  <c r="C338" i="35"/>
  <c r="B337" i="35"/>
  <c r="F337" i="35" s="1"/>
  <c r="A335" i="35"/>
  <c r="A336" i="35" s="1"/>
  <c r="E339" i="35" l="1"/>
  <c r="C339" i="35"/>
  <c r="B338" i="35"/>
  <c r="A337" i="35"/>
  <c r="C340" i="35" l="1"/>
  <c r="E340" i="35"/>
  <c r="B339" i="35"/>
  <c r="F339" i="35" s="1"/>
  <c r="F338" i="35"/>
  <c r="A338" i="35" l="1"/>
  <c r="A339" i="35" s="1"/>
  <c r="C341" i="35"/>
  <c r="E341" i="35"/>
  <c r="B340" i="35"/>
  <c r="E342" i="35" l="1"/>
  <c r="C342" i="35"/>
  <c r="B341" i="35"/>
  <c r="F341" i="35" s="1"/>
  <c r="F340" i="35"/>
  <c r="A340" i="35" l="1"/>
  <c r="E343" i="35"/>
  <c r="C343" i="35"/>
  <c r="B342" i="35"/>
  <c r="F342" i="35" s="1"/>
  <c r="A341" i="35"/>
  <c r="E344" i="35" l="1"/>
  <c r="H344" i="35" s="1"/>
  <c r="C344" i="35"/>
  <c r="B343" i="35"/>
  <c r="F343" i="35" s="1"/>
  <c r="A342" i="35"/>
  <c r="A343" i="35" l="1"/>
  <c r="C345" i="35"/>
  <c r="E345" i="35"/>
  <c r="B344" i="35"/>
  <c r="F344" i="35" l="1"/>
  <c r="H343" i="35"/>
  <c r="E346" i="35"/>
  <c r="C346" i="35"/>
  <c r="B345" i="35"/>
  <c r="A344" i="35" l="1"/>
  <c r="H342" i="35"/>
  <c r="F345" i="35"/>
  <c r="E347" i="35"/>
  <c r="C347" i="35"/>
  <c r="B346" i="35"/>
  <c r="F346" i="35" s="1"/>
  <c r="A345" i="35" l="1"/>
  <c r="A346" i="35" s="1"/>
  <c r="E348" i="35"/>
  <c r="C348" i="35"/>
  <c r="B347" i="35"/>
  <c r="F347" i="35" s="1"/>
  <c r="A347" i="35" l="1"/>
  <c r="C349" i="35"/>
  <c r="E349" i="35"/>
  <c r="B348" i="35"/>
  <c r="F348" i="35" l="1"/>
  <c r="C350" i="35"/>
  <c r="E350" i="35"/>
  <c r="B349" i="35"/>
  <c r="F349" i="35" s="1"/>
  <c r="E351" i="35" l="1"/>
  <c r="C351" i="35"/>
  <c r="B350" i="35"/>
  <c r="F350" i="35" s="1"/>
  <c r="A348" i="35"/>
  <c r="A349" i="35" s="1"/>
  <c r="E352" i="35" l="1"/>
  <c r="C352" i="35"/>
  <c r="B351" i="35"/>
  <c r="F351" i="35" s="1"/>
  <c r="A350" i="35"/>
  <c r="E353" i="35" l="1"/>
  <c r="C353" i="35"/>
  <c r="B352" i="35"/>
  <c r="F352" i="35" s="1"/>
  <c r="A351" i="35"/>
  <c r="A352" i="35" l="1"/>
  <c r="C354" i="35"/>
  <c r="E354" i="35"/>
  <c r="B353" i="35"/>
  <c r="F353" i="35" s="1"/>
  <c r="A353" i="35" s="1"/>
  <c r="E355" i="35" l="1"/>
  <c r="C355" i="35"/>
  <c r="B354" i="35"/>
  <c r="F354" i="35" s="1"/>
  <c r="A354" i="35" s="1"/>
  <c r="E356" i="35" l="1"/>
  <c r="H356" i="35" s="1"/>
  <c r="C356" i="35"/>
  <c r="B355" i="35"/>
  <c r="F355" i="35" s="1"/>
  <c r="A355" i="35" s="1"/>
  <c r="E357" i="35" l="1"/>
  <c r="C357" i="35"/>
  <c r="B356" i="35"/>
  <c r="C358" i="35" l="1"/>
  <c r="E358" i="35"/>
  <c r="B357" i="35"/>
  <c r="F356" i="35"/>
  <c r="H355" i="35"/>
  <c r="A356" i="35" l="1"/>
  <c r="H354" i="35"/>
  <c r="F357" i="35"/>
  <c r="C359" i="35"/>
  <c r="E359" i="35"/>
  <c r="B358" i="35"/>
  <c r="F358" i="35" s="1"/>
  <c r="E360" i="35" l="1"/>
  <c r="C360" i="35"/>
  <c r="B359" i="35"/>
  <c r="F359" i="35" s="1"/>
  <c r="A357" i="35"/>
  <c r="A358" i="35" s="1"/>
  <c r="A359" i="35" l="1"/>
  <c r="E361" i="35"/>
  <c r="C361" i="35"/>
  <c r="B360" i="35"/>
  <c r="E362" i="35" l="1"/>
  <c r="C362" i="35"/>
  <c r="B361" i="35"/>
  <c r="F361" i="35" s="1"/>
  <c r="F360" i="35"/>
  <c r="A360" i="35" l="1"/>
  <c r="C363" i="35"/>
  <c r="E363" i="35"/>
  <c r="B362" i="35"/>
  <c r="A361" i="35"/>
  <c r="F362" i="35" l="1"/>
  <c r="C364" i="35"/>
  <c r="E364" i="35"/>
  <c r="B363" i="35"/>
  <c r="F363" i="35" s="1"/>
  <c r="E365" i="35" l="1"/>
  <c r="C365" i="35"/>
  <c r="B364" i="35"/>
  <c r="F364" i="35" s="1"/>
  <c r="A362" i="35"/>
  <c r="A363" i="35" s="1"/>
  <c r="E366" i="35" l="1"/>
  <c r="C366" i="35"/>
  <c r="B365" i="35"/>
  <c r="F365" i="35" s="1"/>
  <c r="A364" i="35"/>
  <c r="E367" i="35" l="1"/>
  <c r="C367" i="35"/>
  <c r="B366" i="35"/>
  <c r="F366" i="35" s="1"/>
  <c r="A365" i="35"/>
  <c r="C368" i="35" l="1"/>
  <c r="E368" i="35"/>
  <c r="B367" i="35"/>
  <c r="F367" i="35" s="1"/>
  <c r="A366" i="35"/>
  <c r="E369" i="35" l="1"/>
  <c r="G371" i="35" s="1"/>
  <c r="H368" i="35"/>
  <c r="A367" i="35"/>
  <c r="C369" i="35"/>
  <c r="B368" i="35"/>
  <c r="F368" i="35" l="1"/>
  <c r="B369" i="35"/>
  <c r="G370" i="35" s="1"/>
  <c r="H367" i="35"/>
  <c r="A368" i="35" l="1"/>
  <c r="F369" i="35"/>
  <c r="H366" i="35"/>
</calcChain>
</file>

<file path=xl/sharedStrings.xml><?xml version="1.0" encoding="utf-8"?>
<sst xmlns="http://schemas.openxmlformats.org/spreadsheetml/2006/main" count="2660" uniqueCount="868">
  <si>
    <t>設備資金借入金</t>
    <rPh sb="0" eb="2">
      <t>セツビ</t>
    </rPh>
    <rPh sb="2" eb="4">
      <t>シキン</t>
    </rPh>
    <rPh sb="4" eb="6">
      <t>カリイレ</t>
    </rPh>
    <rPh sb="6" eb="7">
      <t>キン</t>
    </rPh>
    <phoneticPr fontId="2"/>
  </si>
  <si>
    <t>設備資金借入金 計</t>
    <rPh sb="0" eb="2">
      <t>セツビ</t>
    </rPh>
    <rPh sb="2" eb="4">
      <t>シキン</t>
    </rPh>
    <rPh sb="4" eb="6">
      <t>カリイレ</t>
    </rPh>
    <rPh sb="6" eb="7">
      <t>キン</t>
    </rPh>
    <rPh sb="8" eb="9">
      <t>ケイ</t>
    </rPh>
    <phoneticPr fontId="2"/>
  </si>
  <si>
    <t>長期運営資金借入金</t>
    <rPh sb="0" eb="2">
      <t>チョウキ</t>
    </rPh>
    <rPh sb="2" eb="4">
      <t>ウンエイ</t>
    </rPh>
    <rPh sb="4" eb="6">
      <t>シキン</t>
    </rPh>
    <rPh sb="6" eb="8">
      <t>カリイレ</t>
    </rPh>
    <rPh sb="8" eb="9">
      <t>キン</t>
    </rPh>
    <phoneticPr fontId="2"/>
  </si>
  <si>
    <t>長期運営資金借入金 計</t>
    <rPh sb="0" eb="2">
      <t>チョウキ</t>
    </rPh>
    <rPh sb="2" eb="4">
      <t>ウンエイ</t>
    </rPh>
    <rPh sb="4" eb="6">
      <t>シキン</t>
    </rPh>
    <rPh sb="6" eb="8">
      <t>カリイレ</t>
    </rPh>
    <rPh sb="8" eb="9">
      <t>キン</t>
    </rPh>
    <rPh sb="10" eb="11">
      <t>ケイ</t>
    </rPh>
    <phoneticPr fontId="2"/>
  </si>
  <si>
    <t>短期運営資金借入金</t>
    <rPh sb="0" eb="2">
      <t>タンキ</t>
    </rPh>
    <rPh sb="2" eb="4">
      <t>ウンエイ</t>
    </rPh>
    <rPh sb="4" eb="6">
      <t>シキン</t>
    </rPh>
    <rPh sb="6" eb="8">
      <t>カリイレ</t>
    </rPh>
    <rPh sb="8" eb="9">
      <t>キン</t>
    </rPh>
    <phoneticPr fontId="2"/>
  </si>
  <si>
    <t>短期運営資金借入金 計</t>
    <rPh sb="0" eb="2">
      <t>タンキ</t>
    </rPh>
    <rPh sb="2" eb="4">
      <t>ウンエイ</t>
    </rPh>
    <rPh sb="4" eb="6">
      <t>シキン</t>
    </rPh>
    <rPh sb="6" eb="8">
      <t>カリイレ</t>
    </rPh>
    <rPh sb="8" eb="9">
      <t>キン</t>
    </rPh>
    <rPh sb="10" eb="11">
      <t>ケイ</t>
    </rPh>
    <phoneticPr fontId="2"/>
  </si>
  <si>
    <t>既往借入金　合計</t>
    <rPh sb="0" eb="2">
      <t>キオウ</t>
    </rPh>
    <rPh sb="2" eb="4">
      <t>カリイレ</t>
    </rPh>
    <rPh sb="4" eb="5">
      <t>キン</t>
    </rPh>
    <rPh sb="6" eb="7">
      <t>ゴウ</t>
    </rPh>
    <rPh sb="7" eb="8">
      <t>ケイ</t>
    </rPh>
    <phoneticPr fontId="2"/>
  </si>
  <si>
    <t>(注)</t>
    <rPh sb="1" eb="2">
      <t>チュウ</t>
    </rPh>
    <phoneticPr fontId="2"/>
  </si>
  <si>
    <t>各項目の「計」の金額が、決算書の金額と合致しているかをご確認ください。</t>
    <rPh sb="0" eb="1">
      <t>カク</t>
    </rPh>
    <rPh sb="1" eb="3">
      <t>コウモク</t>
    </rPh>
    <rPh sb="5" eb="6">
      <t>ケイ</t>
    </rPh>
    <rPh sb="8" eb="10">
      <t>キンガク</t>
    </rPh>
    <rPh sb="12" eb="15">
      <t>ケッサンショ</t>
    </rPh>
    <rPh sb="16" eb="18">
      <t>キンガク</t>
    </rPh>
    <rPh sb="19" eb="21">
      <t>ガッチ</t>
    </rPh>
    <rPh sb="28" eb="30">
      <t>カクニン</t>
    </rPh>
    <phoneticPr fontId="2"/>
  </si>
  <si>
    <t>福祉医療機構</t>
    <rPh sb="0" eb="2">
      <t>フクシ</t>
    </rPh>
    <rPh sb="2" eb="4">
      <t>イリョウ</t>
    </rPh>
    <rPh sb="4" eb="6">
      <t>キコウ</t>
    </rPh>
    <phoneticPr fontId="2"/>
  </si>
  <si>
    <t>Ｓ50</t>
    <phoneticPr fontId="2"/>
  </si>
  <si>
    <t>.１月</t>
    <rPh sb="2" eb="3">
      <t>ガツ</t>
    </rPh>
    <phoneticPr fontId="2"/>
  </si>
  <si>
    <t>Ｈ22</t>
    <phoneticPr fontId="2"/>
  </si>
  <si>
    <t>設置・整備資金</t>
    <rPh sb="0" eb="2">
      <t>セッチ</t>
    </rPh>
    <rPh sb="3" eb="5">
      <t>セイビ</t>
    </rPh>
    <rPh sb="5" eb="7">
      <t>シキン</t>
    </rPh>
    <phoneticPr fontId="2"/>
  </si>
  <si>
    <t>○○銀行</t>
    <rPh sb="2" eb="4">
      <t>ギンコウ</t>
    </rPh>
    <phoneticPr fontId="2"/>
  </si>
  <si>
    <t>.２月</t>
    <rPh sb="2" eb="3">
      <t>ガツ</t>
    </rPh>
    <phoneticPr fontId="2"/>
  </si>
  <si>
    <t>建築資金</t>
    <rPh sb="0" eb="2">
      <t>ケンチク</t>
    </rPh>
    <rPh sb="2" eb="4">
      <t>シキン</t>
    </rPh>
    <phoneticPr fontId="2"/>
  </si>
  <si>
    <t>○○信用金庫</t>
    <rPh sb="2" eb="4">
      <t>シンヨウ</t>
    </rPh>
    <rPh sb="4" eb="6">
      <t>キンコ</t>
    </rPh>
    <phoneticPr fontId="2"/>
  </si>
  <si>
    <t>.３月</t>
    <rPh sb="2" eb="3">
      <t>ガツ</t>
    </rPh>
    <phoneticPr fontId="2"/>
  </si>
  <si>
    <t>設備整備資金</t>
    <rPh sb="0" eb="2">
      <t>セツビ</t>
    </rPh>
    <rPh sb="2" eb="4">
      <t>セイビ</t>
    </rPh>
    <rPh sb="4" eb="6">
      <t>シキン</t>
    </rPh>
    <phoneticPr fontId="2"/>
  </si>
  <si>
    <t>○○信用組合</t>
    <rPh sb="2" eb="4">
      <t>シンヨウ</t>
    </rPh>
    <rPh sb="4" eb="6">
      <t>クミアイ</t>
    </rPh>
    <phoneticPr fontId="2"/>
  </si>
  <si>
    <t>.４月</t>
    <rPh sb="2" eb="3">
      <t>ガツ</t>
    </rPh>
    <phoneticPr fontId="2"/>
  </si>
  <si>
    <t>土地取得資金</t>
    <rPh sb="0" eb="2">
      <t>トチ</t>
    </rPh>
    <rPh sb="2" eb="4">
      <t>シュトク</t>
    </rPh>
    <rPh sb="4" eb="6">
      <t>シキン</t>
    </rPh>
    <phoneticPr fontId="2"/>
  </si>
  <si>
    <t>.５月</t>
    <rPh sb="2" eb="3">
      <t>ガツ</t>
    </rPh>
    <phoneticPr fontId="2"/>
  </si>
  <si>
    <t>経営資金</t>
    <rPh sb="0" eb="2">
      <t>ケイエイ</t>
    </rPh>
    <rPh sb="2" eb="4">
      <t>シキン</t>
    </rPh>
    <phoneticPr fontId="2"/>
  </si>
  <si>
    <t>.６月</t>
    <rPh sb="2" eb="3">
      <t>ガツ</t>
    </rPh>
    <phoneticPr fontId="2"/>
  </si>
  <si>
    <t>.７月</t>
    <rPh sb="2" eb="3">
      <t>ガツ</t>
    </rPh>
    <phoneticPr fontId="2"/>
  </si>
  <si>
    <t>.８月</t>
    <rPh sb="2" eb="3">
      <t>ガツ</t>
    </rPh>
    <phoneticPr fontId="2"/>
  </si>
  <si>
    <t>.９月</t>
    <rPh sb="2" eb="3">
      <t>ガツ</t>
    </rPh>
    <phoneticPr fontId="2"/>
  </si>
  <si>
    <t>.10月</t>
    <rPh sb="3" eb="4">
      <t>ガツ</t>
    </rPh>
    <phoneticPr fontId="2"/>
  </si>
  <si>
    <t>.11月</t>
    <rPh sb="3" eb="4">
      <t>ガツ</t>
    </rPh>
    <phoneticPr fontId="2"/>
  </si>
  <si>
    <t>.12月</t>
    <rPh sb="3" eb="4">
      <t>ガツ</t>
    </rPh>
    <phoneticPr fontId="2"/>
  </si>
  <si>
    <t>Ｈ元</t>
    <rPh sb="1" eb="2">
      <t>ゲン</t>
    </rPh>
    <phoneticPr fontId="2"/>
  </si>
  <si>
    <t>Ｈ２</t>
    <phoneticPr fontId="2"/>
  </si>
  <si>
    <t>Ｈ10</t>
    <phoneticPr fontId="2"/>
  </si>
  <si>
    <t>Ｈ22</t>
    <phoneticPr fontId="2"/>
  </si>
  <si>
    <t>Ｈ２</t>
    <phoneticPr fontId="2"/>
  </si>
  <si>
    <t>Ｈ10</t>
    <phoneticPr fontId="2"/>
  </si>
  <si>
    <t>親族等特殊関係者の有無</t>
    <rPh sb="0" eb="3">
      <t>シンゾクトウ</t>
    </rPh>
    <rPh sb="3" eb="5">
      <t>トクシュ</t>
    </rPh>
    <rPh sb="5" eb="8">
      <t>カンケイシャ</t>
    </rPh>
    <rPh sb="9" eb="11">
      <t>ウム</t>
    </rPh>
    <phoneticPr fontId="2"/>
  </si>
  <si>
    <t>地域の福祉関係者</t>
    <phoneticPr fontId="2"/>
  </si>
  <si>
    <t>財務諸表等を監査し得る者</t>
    <phoneticPr fontId="2"/>
  </si>
  <si>
    <t>理　事</t>
    <rPh sb="0" eb="1">
      <t>リ</t>
    </rPh>
    <rPh sb="2" eb="3">
      <t>コト</t>
    </rPh>
    <phoneticPr fontId="2"/>
  </si>
  <si>
    <t>監　事</t>
    <rPh sb="0" eb="1">
      <t>ラン</t>
    </rPh>
    <rPh sb="2" eb="3">
      <t>コト</t>
    </rPh>
    <phoneticPr fontId="2"/>
  </si>
  <si>
    <t>金額（評価額）</t>
    <rPh sb="0" eb="2">
      <t>キンガク</t>
    </rPh>
    <rPh sb="3" eb="6">
      <t>ヒョウカガク</t>
    </rPh>
    <phoneticPr fontId="2"/>
  </si>
  <si>
    <t>内　容</t>
    <rPh sb="0" eb="1">
      <t>ウチ</t>
    </rPh>
    <rPh sb="2" eb="3">
      <t>カタチ</t>
    </rPh>
    <phoneticPr fontId="2"/>
  </si>
  <si>
    <t>土　地</t>
    <rPh sb="0" eb="1">
      <t>ツチ</t>
    </rPh>
    <rPh sb="2" eb="3">
      <t>チ</t>
    </rPh>
    <phoneticPr fontId="2"/>
  </si>
  <si>
    <t>特別養護老人ホーム用地　　　㎡、保育所用地　　　㎡</t>
    <rPh sb="0" eb="2">
      <t>トクベツ</t>
    </rPh>
    <rPh sb="2" eb="4">
      <t>ヨウゴ</t>
    </rPh>
    <rPh sb="4" eb="6">
      <t>ロウジン</t>
    </rPh>
    <rPh sb="9" eb="11">
      <t>ヨウチ</t>
    </rPh>
    <rPh sb="16" eb="18">
      <t>ホイク</t>
    </rPh>
    <rPh sb="18" eb="19">
      <t>ショ</t>
    </rPh>
    <rPh sb="19" eb="21">
      <t>ヨウチ</t>
    </rPh>
    <phoneticPr fontId="2"/>
  </si>
  <si>
    <t>建　物</t>
    <rPh sb="0" eb="1">
      <t>ケン</t>
    </rPh>
    <rPh sb="2" eb="3">
      <t>ブツ</t>
    </rPh>
    <phoneticPr fontId="2"/>
  </si>
  <si>
    <t>公益事業用財産</t>
    <rPh sb="0" eb="2">
      <t>コウエキ</t>
    </rPh>
    <rPh sb="2" eb="5">
      <t>ジギョウヨウ</t>
    </rPh>
    <rPh sb="5" eb="7">
      <t>ザイサン</t>
    </rPh>
    <phoneticPr fontId="2"/>
  </si>
  <si>
    <t>金　額</t>
    <rPh sb="0" eb="1">
      <t>キン</t>
    </rPh>
    <rPh sb="2" eb="3">
      <t>ガク</t>
    </rPh>
    <phoneticPr fontId="2"/>
  </si>
  <si>
    <t>基本財産特定預金　　　　　　　円</t>
    <rPh sb="0" eb="2">
      <t>キホン</t>
    </rPh>
    <rPh sb="2" eb="4">
      <t>ザイサン</t>
    </rPh>
    <rPh sb="4" eb="6">
      <t>トクテイ</t>
    </rPh>
    <rPh sb="6" eb="8">
      <t>ヨキン</t>
    </rPh>
    <rPh sb="15" eb="16">
      <t>エン</t>
    </rPh>
    <phoneticPr fontId="2"/>
  </si>
  <si>
    <t>○○積立預金　　　　　　円、○○積立預金　　　　　　円、
普通預金　　　　円　</t>
    <rPh sb="2" eb="4">
      <t>ツミタテ</t>
    </rPh>
    <rPh sb="4" eb="6">
      <t>ヨキン</t>
    </rPh>
    <rPh sb="12" eb="13">
      <t>エン</t>
    </rPh>
    <rPh sb="26" eb="27">
      <t>エン</t>
    </rPh>
    <rPh sb="29" eb="31">
      <t>フツウ</t>
    </rPh>
    <rPh sb="31" eb="33">
      <t>ヨキン</t>
    </rPh>
    <rPh sb="37" eb="38">
      <t>エン</t>
    </rPh>
    <phoneticPr fontId="2"/>
  </si>
  <si>
    <t>定期預金○○　　　　円、普通預金　　　　円　　</t>
    <rPh sb="0" eb="2">
      <t>テイキ</t>
    </rPh>
    <rPh sb="2" eb="4">
      <t>ヨキン</t>
    </rPh>
    <rPh sb="10" eb="11">
      <t>エン</t>
    </rPh>
    <rPh sb="12" eb="14">
      <t>フツウ</t>
    </rPh>
    <rPh sb="14" eb="16">
      <t>ヨキン</t>
    </rPh>
    <rPh sb="20" eb="21">
      <t>エン</t>
    </rPh>
    <phoneticPr fontId="2"/>
  </si>
  <si>
    <t>定期預金○○　　　　円、普通預金　　　　円</t>
    <rPh sb="0" eb="2">
      <t>テイキ</t>
    </rPh>
    <rPh sb="2" eb="4">
      <t>ヨキン</t>
    </rPh>
    <rPh sb="10" eb="11">
      <t>エン</t>
    </rPh>
    <rPh sb="12" eb="14">
      <t>フツウ</t>
    </rPh>
    <rPh sb="14" eb="16">
      <t>ヨキン</t>
    </rPh>
    <rPh sb="20" eb="21">
      <t>エン</t>
    </rPh>
    <phoneticPr fontId="2"/>
  </si>
  <si>
    <t>返済残年数</t>
    <rPh sb="0" eb="2">
      <t>ヘンサイ</t>
    </rPh>
    <rPh sb="2" eb="3">
      <t>ザン</t>
    </rPh>
    <rPh sb="3" eb="5">
      <t>ネンスウ</t>
    </rPh>
    <phoneticPr fontId="2"/>
  </si>
  <si>
    <t>既借入金</t>
    <rPh sb="0" eb="1">
      <t>スデ</t>
    </rPh>
    <rPh sb="1" eb="3">
      <t>カリイレ</t>
    </rPh>
    <rPh sb="3" eb="4">
      <t>キン</t>
    </rPh>
    <phoneticPr fontId="2"/>
  </si>
  <si>
    <t>うち次期繰越活動収支差額</t>
    <rPh sb="2" eb="4">
      <t>ジキ</t>
    </rPh>
    <rPh sb="4" eb="6">
      <t>クリコシ</t>
    </rPh>
    <rPh sb="6" eb="8">
      <t>カツドウ</t>
    </rPh>
    <rPh sb="8" eb="10">
      <t>シュウシ</t>
    </rPh>
    <rPh sb="10" eb="12">
      <t>サガク</t>
    </rPh>
    <phoneticPr fontId="2"/>
  </si>
  <si>
    <t>定員</t>
    <rPh sb="0" eb="2">
      <t>テイイン</t>
    </rPh>
    <phoneticPr fontId="2"/>
  </si>
  <si>
    <t>氏名</t>
    <rPh sb="0" eb="2">
      <t>シメイ</t>
    </rPh>
    <phoneticPr fontId="2"/>
  </si>
  <si>
    <t>年齢</t>
    <rPh sb="0" eb="2">
      <t>ネンレイ</t>
    </rPh>
    <phoneticPr fontId="2"/>
  </si>
  <si>
    <t>理事長</t>
    <rPh sb="0" eb="3">
      <t>リジチョウ</t>
    </rPh>
    <phoneticPr fontId="2"/>
  </si>
  <si>
    <t>資産区分</t>
    <rPh sb="0" eb="2">
      <t>シサン</t>
    </rPh>
    <rPh sb="2" eb="4">
      <t>クブン</t>
    </rPh>
    <phoneticPr fontId="2"/>
  </si>
  <si>
    <t>基本財産</t>
    <rPh sb="0" eb="2">
      <t>キホン</t>
    </rPh>
    <rPh sb="2" eb="4">
      <t>ザイサン</t>
    </rPh>
    <phoneticPr fontId="2"/>
  </si>
  <si>
    <t>土地</t>
    <rPh sb="0" eb="2">
      <t>トチ</t>
    </rPh>
    <phoneticPr fontId="2"/>
  </si>
  <si>
    <t>円</t>
    <rPh sb="0" eb="1">
      <t>エン</t>
    </rPh>
    <phoneticPr fontId="2"/>
  </si>
  <si>
    <t>運用財産</t>
    <rPh sb="0" eb="2">
      <t>ウンヨウ</t>
    </rPh>
    <rPh sb="2" eb="4">
      <t>ザイサン</t>
    </rPh>
    <phoneticPr fontId="2"/>
  </si>
  <si>
    <t>年</t>
    <rPh sb="0" eb="1">
      <t>ネン</t>
    </rPh>
    <phoneticPr fontId="2"/>
  </si>
  <si>
    <t>新規借入金</t>
    <rPh sb="0" eb="2">
      <t>シンキ</t>
    </rPh>
    <rPh sb="2" eb="4">
      <t>カリイレ</t>
    </rPh>
    <rPh sb="4" eb="5">
      <t>キン</t>
    </rPh>
    <phoneticPr fontId="2"/>
  </si>
  <si>
    <t>法人事業実施状況</t>
    <rPh sb="0" eb="2">
      <t>ホウジン</t>
    </rPh>
    <rPh sb="2" eb="4">
      <t>ジギョウ</t>
    </rPh>
    <rPh sb="4" eb="6">
      <t>ジッシ</t>
    </rPh>
    <rPh sb="6" eb="8">
      <t>ジョウキョウ</t>
    </rPh>
    <phoneticPr fontId="2"/>
  </si>
  <si>
    <t>施設名</t>
    <rPh sb="0" eb="2">
      <t>シセツ</t>
    </rPh>
    <rPh sb="2" eb="3">
      <t>メイ</t>
    </rPh>
    <phoneticPr fontId="2"/>
  </si>
  <si>
    <t>所在地</t>
    <rPh sb="0" eb="3">
      <t>ショザイチ</t>
    </rPh>
    <phoneticPr fontId="2"/>
  </si>
  <si>
    <t>建物</t>
    <rPh sb="0" eb="2">
      <t>タテモノ</t>
    </rPh>
    <phoneticPr fontId="2"/>
  </si>
  <si>
    <t>事業種別</t>
    <rPh sb="0" eb="2">
      <t>ジギョウ</t>
    </rPh>
    <rPh sb="2" eb="4">
      <t>シュベツ</t>
    </rPh>
    <phoneticPr fontId="2"/>
  </si>
  <si>
    <t>利用
者数</t>
    <rPh sb="0" eb="2">
      <t>リヨウ</t>
    </rPh>
    <rPh sb="3" eb="4">
      <t>モノ</t>
    </rPh>
    <rPh sb="4" eb="5">
      <t>スウ</t>
    </rPh>
    <phoneticPr fontId="2"/>
  </si>
  <si>
    <t>管理者</t>
    <rPh sb="0" eb="3">
      <t>カンリシャ</t>
    </rPh>
    <phoneticPr fontId="2"/>
  </si>
  <si>
    <t>常勤
職員数</t>
    <rPh sb="0" eb="2">
      <t>ジョウキン</t>
    </rPh>
    <rPh sb="3" eb="5">
      <t>ショクイン</t>
    </rPh>
    <rPh sb="5" eb="6">
      <t>スウ</t>
    </rPh>
    <phoneticPr fontId="2"/>
  </si>
  <si>
    <t>非常勤
職員数</t>
    <rPh sb="0" eb="3">
      <t>ヒジョウキン</t>
    </rPh>
    <rPh sb="4" eb="6">
      <t>ショクイン</t>
    </rPh>
    <rPh sb="6" eb="7">
      <t>スウ</t>
    </rPh>
    <phoneticPr fontId="2"/>
  </si>
  <si>
    <t>経常収入
(円)</t>
    <rPh sb="0" eb="2">
      <t>ケイジョウ</t>
    </rPh>
    <rPh sb="2" eb="4">
      <t>シュウニュウ</t>
    </rPh>
    <rPh sb="6" eb="7">
      <t>エン</t>
    </rPh>
    <phoneticPr fontId="2"/>
  </si>
  <si>
    <t>経常支出
(円)</t>
    <rPh sb="0" eb="2">
      <t>ケイジョウ</t>
    </rPh>
    <rPh sb="2" eb="4">
      <t>シシュツ</t>
    </rPh>
    <rPh sb="6" eb="7">
      <t>エン</t>
    </rPh>
    <phoneticPr fontId="2"/>
  </si>
  <si>
    <t>敷地面積</t>
    <rPh sb="0" eb="2">
      <t>シキチ</t>
    </rPh>
    <rPh sb="2" eb="4">
      <t>メンセキ</t>
    </rPh>
    <phoneticPr fontId="2"/>
  </si>
  <si>
    <t>所有関係</t>
    <rPh sb="0" eb="2">
      <t>ショユウ</t>
    </rPh>
    <rPh sb="2" eb="4">
      <t>カンケイ</t>
    </rPh>
    <phoneticPr fontId="2"/>
  </si>
  <si>
    <t>現職
経験
年数</t>
    <rPh sb="0" eb="2">
      <t>ゲンショク</t>
    </rPh>
    <rPh sb="3" eb="5">
      <t>ケイケン</t>
    </rPh>
    <rPh sb="6" eb="8">
      <t>ネンスウ</t>
    </rPh>
    <phoneticPr fontId="2"/>
  </si>
  <si>
    <t>例</t>
    <rPh sb="0" eb="1">
      <t>レイ</t>
    </rPh>
    <phoneticPr fontId="2"/>
  </si>
  <si>
    <t>特別養護老人ホーム○○苑</t>
    <rPh sb="0" eb="2">
      <t>トクベツ</t>
    </rPh>
    <rPh sb="2" eb="4">
      <t>ヨウゴ</t>
    </rPh>
    <rPh sb="4" eb="6">
      <t>ロウジン</t>
    </rPh>
    <rPh sb="11" eb="12">
      <t>エン</t>
    </rPh>
    <phoneticPr fontId="2"/>
  </si>
  <si>
    <t>○○町1－1</t>
    <rPh sb="2" eb="3">
      <t>マチ</t>
    </rPh>
    <phoneticPr fontId="2"/>
  </si>
  <si>
    <t>○○市から賃貸</t>
    <rPh sb="2" eb="3">
      <t>シ</t>
    </rPh>
    <rPh sb="5" eb="7">
      <t>チンタイ</t>
    </rPh>
    <phoneticPr fontId="2"/>
  </si>
  <si>
    <t>法人所有</t>
    <rPh sb="0" eb="2">
      <t>ホウジン</t>
    </rPh>
    <rPh sb="2" eb="4">
      <t>ショユウ</t>
    </rPh>
    <phoneticPr fontId="2"/>
  </si>
  <si>
    <t>□□　一朗</t>
    <rPh sb="3" eb="5">
      <t>イチロウ</t>
    </rPh>
    <phoneticPr fontId="2"/>
  </si>
  <si>
    <t>○○苑通所介護事業所</t>
    <rPh sb="2" eb="3">
      <t>エン</t>
    </rPh>
    <rPh sb="3" eb="5">
      <t>ツウショ</t>
    </rPh>
    <rPh sb="5" eb="7">
      <t>カイゴ</t>
    </rPh>
    <rPh sb="7" eb="10">
      <t>ジギョウショ</t>
    </rPh>
    <phoneticPr fontId="2"/>
  </si>
  <si>
    <t>老人デイサービス事業</t>
    <rPh sb="0" eb="2">
      <t>ロウジン</t>
    </rPh>
    <rPh sb="8" eb="10">
      <t>ジギョウ</t>
    </rPh>
    <phoneticPr fontId="2"/>
  </si>
  <si>
    <t>注１　例に従い法人が実施する第1種及び第2種社会福祉事業すべてについて個別に記入すること</t>
    <rPh sb="0" eb="1">
      <t>チュウ</t>
    </rPh>
    <rPh sb="3" eb="4">
      <t>レイ</t>
    </rPh>
    <rPh sb="5" eb="6">
      <t>シタガ</t>
    </rPh>
    <rPh sb="7" eb="9">
      <t>ホウジン</t>
    </rPh>
    <rPh sb="10" eb="12">
      <t>ジッシ</t>
    </rPh>
    <rPh sb="14" eb="15">
      <t>ダイ</t>
    </rPh>
    <rPh sb="16" eb="17">
      <t>シュ</t>
    </rPh>
    <rPh sb="17" eb="18">
      <t>オヨ</t>
    </rPh>
    <rPh sb="19" eb="20">
      <t>ダイ</t>
    </rPh>
    <rPh sb="21" eb="22">
      <t>シュ</t>
    </rPh>
    <rPh sb="22" eb="24">
      <t>シャカイ</t>
    </rPh>
    <rPh sb="24" eb="26">
      <t>フクシ</t>
    </rPh>
    <rPh sb="26" eb="28">
      <t>ジギョウ</t>
    </rPh>
    <rPh sb="35" eb="37">
      <t>コベツ</t>
    </rPh>
    <rPh sb="38" eb="40">
      <t>キニュウ</t>
    </rPh>
    <phoneticPr fontId="2"/>
  </si>
  <si>
    <t>事業開始
年月日</t>
    <rPh sb="0" eb="2">
      <t>ジギョウ</t>
    </rPh>
    <rPh sb="2" eb="4">
      <t>カイシ</t>
    </rPh>
    <rPh sb="5" eb="8">
      <t>ネンガッピ</t>
    </rPh>
    <phoneticPr fontId="2"/>
  </si>
  <si>
    <t>建築面積</t>
    <rPh sb="0" eb="2">
      <t>ケンチク</t>
    </rPh>
    <rPh sb="2" eb="4">
      <t>メンセキ</t>
    </rPh>
    <phoneticPr fontId="2"/>
  </si>
  <si>
    <t>延床面積</t>
    <rPh sb="0" eb="1">
      <t>ノ</t>
    </rPh>
    <rPh sb="1" eb="2">
      <t>ユカ</t>
    </rPh>
    <rPh sb="2" eb="4">
      <t>メンセキ</t>
    </rPh>
    <phoneticPr fontId="2"/>
  </si>
  <si>
    <t>参考様式</t>
    <rPh sb="0" eb="2">
      <t>サンコウ</t>
    </rPh>
    <rPh sb="2" eb="4">
      <t>ヨウシキ</t>
    </rPh>
    <phoneticPr fontId="2"/>
  </si>
  <si>
    <t>基本給（千円）</t>
    <rPh sb="0" eb="3">
      <t>キホンキュウ</t>
    </rPh>
    <rPh sb="4" eb="6">
      <t>センエン</t>
    </rPh>
    <phoneticPr fontId="2"/>
  </si>
  <si>
    <t>諸手当（千円）</t>
    <rPh sb="0" eb="3">
      <t>ショテアテ</t>
    </rPh>
    <rPh sb="4" eb="6">
      <t>センエン</t>
    </rPh>
    <phoneticPr fontId="2"/>
  </si>
  <si>
    <t>合計額（千円）</t>
    <rPh sb="0" eb="3">
      <t>ゴウケイガク</t>
    </rPh>
    <rPh sb="4" eb="6">
      <t>センエン</t>
    </rPh>
    <phoneticPr fontId="2"/>
  </si>
  <si>
    <t>備　考</t>
    <rPh sb="0" eb="1">
      <t>ソナエ</t>
    </rPh>
    <rPh sb="2" eb="3">
      <t>コウ</t>
    </rPh>
    <phoneticPr fontId="2"/>
  </si>
  <si>
    <t>（月額）</t>
    <rPh sb="1" eb="3">
      <t>ゲツガク</t>
    </rPh>
    <phoneticPr fontId="2"/>
  </si>
  <si>
    <t>（月額）</t>
    <rPh sb="1" eb="2">
      <t>ツキ</t>
    </rPh>
    <rPh sb="2" eb="3">
      <t>ガク</t>
    </rPh>
    <phoneticPr fontId="2"/>
  </si>
  <si>
    <t>Ａ</t>
    <phoneticPr fontId="2"/>
  </si>
  <si>
    <t>Ｂ</t>
    <phoneticPr fontId="2"/>
  </si>
  <si>
    <t>開設準備経費(備品購入費等)</t>
    <rPh sb="0" eb="2">
      <t>カイセツ</t>
    </rPh>
    <rPh sb="2" eb="4">
      <t>ジュンビ</t>
    </rPh>
    <rPh sb="4" eb="6">
      <t>ケイヒ</t>
    </rPh>
    <rPh sb="7" eb="9">
      <t>ビヒン</t>
    </rPh>
    <rPh sb="9" eb="12">
      <t>コウニュウヒ</t>
    </rPh>
    <rPh sb="12" eb="13">
      <t>トウ</t>
    </rPh>
    <phoneticPr fontId="2"/>
  </si>
  <si>
    <t>○○建築設計事務所</t>
    <rPh sb="2" eb="4">
      <t>ケンチク</t>
    </rPh>
    <rPh sb="4" eb="6">
      <t>セッケイ</t>
    </rPh>
    <rPh sb="6" eb="8">
      <t>ジム</t>
    </rPh>
    <rPh sb="8" eb="9">
      <t>ショ</t>
    </rPh>
    <phoneticPr fontId="2"/>
  </si>
  <si>
    <t>未定</t>
    <rPh sb="0" eb="2">
      <t>ミテイ</t>
    </rPh>
    <phoneticPr fontId="2"/>
  </si>
  <si>
    <t>西宮市</t>
    <rPh sb="0" eb="3">
      <t>ニシノミヤシ</t>
    </rPh>
    <phoneticPr fontId="2"/>
  </si>
  <si>
    <t>　　区分欄に本部職員であることを明示し記入すること。</t>
    <phoneticPr fontId="2"/>
  </si>
  <si>
    <t>介護職員(非常勤)</t>
    <rPh sb="0" eb="2">
      <t>カイゴ</t>
    </rPh>
    <rPh sb="2" eb="4">
      <t>ショクイン</t>
    </rPh>
    <rPh sb="5" eb="8">
      <t>ヒジョウキン</t>
    </rPh>
    <phoneticPr fontId="2"/>
  </si>
  <si>
    <t>介護職員(常勤)</t>
    <rPh sb="0" eb="2">
      <t>カイゴ</t>
    </rPh>
    <rPh sb="2" eb="4">
      <t>ショクイン</t>
    </rPh>
    <rPh sb="5" eb="7">
      <t>ジョウキン</t>
    </rPh>
    <phoneticPr fontId="2"/>
  </si>
  <si>
    <t>看護職員(非常勤)</t>
    <rPh sb="0" eb="2">
      <t>カンゴ</t>
    </rPh>
    <rPh sb="2" eb="4">
      <t>ショクイン</t>
    </rPh>
    <rPh sb="5" eb="8">
      <t>ヒジョウキン</t>
    </rPh>
    <phoneticPr fontId="2"/>
  </si>
  <si>
    <t>％</t>
    <phoneticPr fontId="49"/>
  </si>
  <si>
    <t>Ｃ</t>
    <phoneticPr fontId="2"/>
  </si>
  <si>
    <t>（Ｂ＋C）×Ａ</t>
    <phoneticPr fontId="2"/>
  </si>
  <si>
    <t>管理者（施設長）</t>
    <rPh sb="0" eb="3">
      <t>カンリシャ</t>
    </rPh>
    <rPh sb="4" eb="7">
      <t>シセツチョウ</t>
    </rPh>
    <phoneticPr fontId="2"/>
  </si>
  <si>
    <t>機能訓練指導員</t>
    <rPh sb="0" eb="2">
      <t>キノウ</t>
    </rPh>
    <rPh sb="2" eb="4">
      <t>クンレン</t>
    </rPh>
    <rPh sb="4" eb="7">
      <t>シドウイン</t>
    </rPh>
    <phoneticPr fontId="2"/>
  </si>
  <si>
    <t>生活相談員</t>
    <rPh sb="0" eb="2">
      <t>セイカツ</t>
    </rPh>
    <rPh sb="2" eb="4">
      <t>ソウダン</t>
    </rPh>
    <rPh sb="4" eb="5">
      <t>イン</t>
    </rPh>
    <phoneticPr fontId="2"/>
  </si>
  <si>
    <t>調理員</t>
    <rPh sb="0" eb="3">
      <t>チョウリイン</t>
    </rPh>
    <phoneticPr fontId="2"/>
  </si>
  <si>
    <t>（合　計）</t>
    <rPh sb="1" eb="2">
      <t>ゴウ</t>
    </rPh>
    <rPh sb="3" eb="4">
      <t>ケイ</t>
    </rPh>
    <phoneticPr fontId="2"/>
  </si>
  <si>
    <t>Ｄ</t>
    <phoneticPr fontId="2"/>
  </si>
  <si>
    <t>千円×</t>
    <rPh sb="0" eb="2">
      <t>センエン</t>
    </rPh>
    <phoneticPr fontId="2"/>
  </si>
  <si>
    <t>か月＝</t>
    <rPh sb="1" eb="2">
      <t>ツキ</t>
    </rPh>
    <phoneticPr fontId="2"/>
  </si>
  <si>
    <t>年間賞与支給額</t>
    <rPh sb="0" eb="2">
      <t>ネンカン</t>
    </rPh>
    <rPh sb="2" eb="4">
      <t>ショウヨ</t>
    </rPh>
    <rPh sb="4" eb="7">
      <t>シキュウガク</t>
    </rPh>
    <phoneticPr fontId="2"/>
  </si>
  <si>
    <t>計算基礎</t>
    <rPh sb="0" eb="2">
      <t>ケイサン</t>
    </rPh>
    <rPh sb="2" eb="4">
      <t>キソ</t>
    </rPh>
    <phoneticPr fontId="2"/>
  </si>
  <si>
    <t>法定福利費</t>
    <rPh sb="0" eb="2">
      <t>ホウテイ</t>
    </rPh>
    <rPh sb="2" eb="4">
      <t>フクリ</t>
    </rPh>
    <rPh sb="4" eb="5">
      <t>ヒ</t>
    </rPh>
    <phoneticPr fontId="2"/>
  </si>
  <si>
    <t>人件費総額</t>
    <rPh sb="0" eb="3">
      <t>ジンケンヒ</t>
    </rPh>
    <rPh sb="3" eb="5">
      <t>ソウガク</t>
    </rPh>
    <phoneticPr fontId="2"/>
  </si>
  <si>
    <t>その他給与支給に関する特記事項等</t>
    <rPh sb="2" eb="3">
      <t>タ</t>
    </rPh>
    <rPh sb="3" eb="5">
      <t>キュウヨ</t>
    </rPh>
    <rPh sb="5" eb="7">
      <t>シキュウ</t>
    </rPh>
    <rPh sb="8" eb="9">
      <t>カン</t>
    </rPh>
    <rPh sb="11" eb="13">
      <t>トッキ</t>
    </rPh>
    <rPh sb="13" eb="15">
      <t>ジコウ</t>
    </rPh>
    <rPh sb="15" eb="16">
      <t>トウ</t>
    </rPh>
    <phoneticPr fontId="2"/>
  </si>
  <si>
    <t>サービスの内容</t>
    <rPh sb="5" eb="7">
      <t>ナイヨウ</t>
    </rPh>
    <phoneticPr fontId="2"/>
  </si>
  <si>
    <t>入所（利用）者数</t>
    <rPh sb="0" eb="2">
      <t>ニュウショ</t>
    </rPh>
    <rPh sb="3" eb="5">
      <t>リヨウ</t>
    </rPh>
    <rPh sb="6" eb="7">
      <t>シャ</t>
    </rPh>
    <rPh sb="7" eb="8">
      <t>スウ</t>
    </rPh>
    <phoneticPr fontId="2"/>
  </si>
  <si>
    <t>名</t>
    <rPh sb="0" eb="1">
      <t>メイ</t>
    </rPh>
    <phoneticPr fontId="2"/>
  </si>
  <si>
    <t>サービス種類（　　　　　　　　　　　　　　　　　）</t>
    <rPh sb="4" eb="6">
      <t>シュルイ</t>
    </rPh>
    <phoneticPr fontId="2"/>
  </si>
  <si>
    <t>事業者名（　　　　　　　　　　　　　　　　　　　　　　　　）</t>
    <rPh sb="0" eb="3">
      <t>ジギョウシャ</t>
    </rPh>
    <rPh sb="3" eb="4">
      <t>メイ</t>
    </rPh>
    <phoneticPr fontId="2"/>
  </si>
  <si>
    <t>当事務所での常勤時間（週</t>
    <rPh sb="0" eb="1">
      <t>トウガイ</t>
    </rPh>
    <rPh sb="1" eb="4">
      <t>ジムショ</t>
    </rPh>
    <rPh sb="6" eb="8">
      <t>ジョウキン</t>
    </rPh>
    <rPh sb="8" eb="10">
      <t>ジカン</t>
    </rPh>
    <rPh sb="11" eb="12">
      <t>シュウ</t>
    </rPh>
    <phoneticPr fontId="2"/>
  </si>
  <si>
    <t>時間）</t>
    <rPh sb="0" eb="2">
      <t>ジカン</t>
    </rPh>
    <phoneticPr fontId="2"/>
  </si>
  <si>
    <t>職種及び兼務の場合の職務内容</t>
    <rPh sb="0" eb="2">
      <t>ショクシュ</t>
    </rPh>
    <rPh sb="2" eb="3">
      <t>オヨ</t>
    </rPh>
    <rPh sb="4" eb="6">
      <t>ケンム</t>
    </rPh>
    <rPh sb="7" eb="9">
      <t>バアイ</t>
    </rPh>
    <rPh sb="10" eb="12">
      <t>ショクム</t>
    </rPh>
    <rPh sb="12" eb="14">
      <t>ナイヨウ</t>
    </rPh>
    <phoneticPr fontId="2"/>
  </si>
  <si>
    <t>勤務形態</t>
    <rPh sb="0" eb="2">
      <t>キンム</t>
    </rPh>
    <rPh sb="2" eb="4">
      <t>ケイタイ</t>
    </rPh>
    <phoneticPr fontId="2"/>
  </si>
  <si>
    <t>氏　　　名</t>
    <rPh sb="0" eb="5">
      <t>シメイ</t>
    </rPh>
    <phoneticPr fontId="2"/>
  </si>
  <si>
    <t>第１週</t>
    <rPh sb="0" eb="1">
      <t>ダイ</t>
    </rPh>
    <rPh sb="2" eb="3">
      <t>シュウ</t>
    </rPh>
    <phoneticPr fontId="2"/>
  </si>
  <si>
    <t>調理室</t>
    <rPh sb="0" eb="2">
      <t>チョウリ</t>
    </rPh>
    <rPh sb="2" eb="3">
      <t>シツ</t>
    </rPh>
    <phoneticPr fontId="2"/>
  </si>
  <si>
    <t>洗濯室又は洗濯場</t>
    <rPh sb="0" eb="2">
      <t>センタク</t>
    </rPh>
    <rPh sb="2" eb="3">
      <t>シツ</t>
    </rPh>
    <rPh sb="3" eb="4">
      <t>マタ</t>
    </rPh>
    <rPh sb="5" eb="7">
      <t>センタク</t>
    </rPh>
    <rPh sb="7" eb="8">
      <t>ジョウ</t>
    </rPh>
    <phoneticPr fontId="2"/>
  </si>
  <si>
    <t>汚物処理室</t>
    <rPh sb="0" eb="2">
      <t>オブツ</t>
    </rPh>
    <rPh sb="2" eb="5">
      <t>ショリシツ</t>
    </rPh>
    <phoneticPr fontId="2"/>
  </si>
  <si>
    <t>介護材料室</t>
    <rPh sb="0" eb="2">
      <t>カイゴ</t>
    </rPh>
    <rPh sb="2" eb="4">
      <t>ザイリョウ</t>
    </rPh>
    <rPh sb="4" eb="5">
      <t>シツ</t>
    </rPh>
    <phoneticPr fontId="2"/>
  </si>
  <si>
    <t>廊下・階段</t>
    <rPh sb="0" eb="2">
      <t>ロウカ</t>
    </rPh>
    <rPh sb="3" eb="5">
      <t>カイダン</t>
    </rPh>
    <phoneticPr fontId="2"/>
  </si>
  <si>
    <t>共用部</t>
    <rPh sb="0" eb="2">
      <t>キョウヨウ</t>
    </rPh>
    <rPh sb="2" eb="3">
      <t>ブ</t>
    </rPh>
    <phoneticPr fontId="2"/>
  </si>
  <si>
    <t>居室１</t>
    <rPh sb="0" eb="2">
      <t>キョシツ</t>
    </rPh>
    <phoneticPr fontId="2"/>
  </si>
  <si>
    <t>居室２</t>
    <rPh sb="0" eb="2">
      <t>キョシツ</t>
    </rPh>
    <phoneticPr fontId="2"/>
  </si>
  <si>
    <t>室数・
カ所数</t>
    <rPh sb="0" eb="1">
      <t>シツ</t>
    </rPh>
    <rPh sb="1" eb="2">
      <t>カズ</t>
    </rPh>
    <rPh sb="5" eb="6">
      <t>ショ</t>
    </rPh>
    <rPh sb="6" eb="7">
      <t>スウ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</si>
  <si>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</si>
  <si>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</si>
  <si>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</si>
  <si>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勤務回数合計</t>
    <rPh sb="0" eb="2">
      <t>キンム</t>
    </rPh>
    <rPh sb="2" eb="4">
      <t>カイスウ</t>
    </rPh>
    <rPh sb="4" eb="6">
      <t>ゴウケイ</t>
    </rPh>
    <phoneticPr fontId="2"/>
  </si>
  <si>
    <t>常勤換算後の人数</t>
    <rPh sb="0" eb="2">
      <t>ジョウキン</t>
    </rPh>
    <rPh sb="2" eb="4">
      <t>カンサン</t>
    </rPh>
    <rPh sb="4" eb="5">
      <t>ゴ</t>
    </rPh>
    <rPh sb="6" eb="8">
      <t>ニンズウ</t>
    </rPh>
    <phoneticPr fontId="2"/>
  </si>
  <si>
    <t>＊</t>
    <phoneticPr fontId="2"/>
  </si>
  <si>
    <t>配置状況</t>
    <rPh sb="0" eb="2">
      <t>ハイチ</t>
    </rPh>
    <rPh sb="2" eb="4">
      <t>ジョウキョウ</t>
    </rPh>
    <phoneticPr fontId="2"/>
  </si>
  <si>
    <t>備　　　考</t>
    <rPh sb="0" eb="1">
      <t>ビ</t>
    </rPh>
    <rPh sb="4" eb="5">
      <t>コウ</t>
    </rPh>
    <phoneticPr fontId="2"/>
  </si>
  <si>
    <t>備考</t>
    <rPh sb="0" eb="2">
      <t>ビコウ</t>
    </rPh>
    <phoneticPr fontId="2"/>
  </si>
  <si>
    <t>（記載例１：勤務時間　①９：００～１７：００　②１７：００～２１：００　③７：００～９：００　④休日）</t>
    <rPh sb="1" eb="4">
      <t>キサイレイ</t>
    </rPh>
    <rPh sb="6" eb="8">
      <t>キンム</t>
    </rPh>
    <rPh sb="8" eb="10">
      <t>ジカン</t>
    </rPh>
    <rPh sb="48" eb="50">
      <t>キュウジツ</t>
    </rPh>
    <phoneticPr fontId="2"/>
  </si>
  <si>
    <t>（記載例２：サービス提供時間　　ａ９：００～１２：００　ｂ１３：００～１７：００　ｃ１０：３０～１３：３０　ｄ１４：３０～１７：００　e休日）</t>
    <rPh sb="1" eb="4">
      <t>キサイレイ</t>
    </rPh>
    <rPh sb="10" eb="12">
      <t>テイキョウ</t>
    </rPh>
    <rPh sb="12" eb="14">
      <t>ジカン</t>
    </rPh>
    <rPh sb="68" eb="70">
      <t>キュウジツ</t>
    </rPh>
    <phoneticPr fontId="2"/>
  </si>
  <si>
    <t>※複数単位実施の場合、その全てを記入のこと。</t>
    <rPh sb="1" eb="3">
      <t>フクスウ</t>
    </rPh>
    <rPh sb="3" eb="5">
      <t>タンイ</t>
    </rPh>
    <rPh sb="5" eb="7">
      <t>ジッシ</t>
    </rPh>
    <rPh sb="8" eb="10">
      <t>バアイ</t>
    </rPh>
    <rPh sb="13" eb="14">
      <t>スベ</t>
    </rPh>
    <rPh sb="16" eb="18">
      <t>キニュウ</t>
    </rPh>
    <phoneticPr fontId="2"/>
  </si>
  <si>
    <t>勤務形態の区分　　Ａ：常勤で専従　Ｂ：常勤で兼務　Ｃ：常勤以外で専従　Ｄ：常勤以外で兼務</t>
    <rPh sb="0" eb="2">
      <t>キンム</t>
    </rPh>
    <rPh sb="2" eb="4">
      <t>ケイタイ</t>
    </rPh>
    <rPh sb="5" eb="7">
      <t>クブン</t>
    </rPh>
    <rPh sb="11" eb="13">
      <t>ジョウキン</t>
    </rPh>
    <rPh sb="14" eb="16">
      <t>センジュウ</t>
    </rPh>
    <rPh sb="19" eb="21">
      <t>ジョウキン</t>
    </rPh>
    <rPh sb="22" eb="24">
      <t>ケンム</t>
    </rPh>
    <rPh sb="27" eb="29">
      <t>ジョウキン</t>
    </rPh>
    <rPh sb="29" eb="31">
      <t>イガイ</t>
    </rPh>
    <rPh sb="32" eb="34">
      <t>センジュウ</t>
    </rPh>
    <rPh sb="37" eb="39">
      <t>ジョウキン</t>
    </rPh>
    <rPh sb="39" eb="41">
      <t>イガイ</t>
    </rPh>
    <rPh sb="42" eb="44">
      <t>ケンム</t>
    </rPh>
    <phoneticPr fontId="2"/>
  </si>
  <si>
    <t>常勤換算が必要なものについては、A～Dの「週平均の勤務時間」をすべて足し、常勤の従業者が週に勤務すべき時間数で</t>
    <rPh sb="0" eb="2">
      <t>ジョウキン</t>
    </rPh>
    <rPh sb="2" eb="4">
      <t>カンサン</t>
    </rPh>
    <rPh sb="5" eb="7">
      <t>ヒツヨウ</t>
    </rPh>
    <rPh sb="21" eb="24">
      <t>シュウヘイキン</t>
    </rPh>
    <rPh sb="25" eb="27">
      <t>キンム</t>
    </rPh>
    <rPh sb="27" eb="29">
      <t>ジカン</t>
    </rPh>
    <rPh sb="34" eb="35">
      <t>タ</t>
    </rPh>
    <rPh sb="37" eb="39">
      <t>ジョウキン</t>
    </rPh>
    <rPh sb="40" eb="43">
      <t>ジュウギョウシャ</t>
    </rPh>
    <rPh sb="44" eb="45">
      <t>シュウ</t>
    </rPh>
    <rPh sb="46" eb="48">
      <t>キンム</t>
    </rPh>
    <rPh sb="51" eb="54">
      <t>ジカンスウ</t>
    </rPh>
    <phoneticPr fontId="2"/>
  </si>
  <si>
    <t>施設整備費等
市補助金</t>
    <rPh sb="0" eb="2">
      <t>シセツ</t>
    </rPh>
    <rPh sb="2" eb="4">
      <t>セイビ</t>
    </rPh>
    <rPh sb="4" eb="5">
      <t>ヒ</t>
    </rPh>
    <rPh sb="5" eb="6">
      <t>トウ</t>
    </rPh>
    <rPh sb="7" eb="8">
      <t>シ</t>
    </rPh>
    <rPh sb="8" eb="11">
      <t>ホジョキン</t>
    </rPh>
    <phoneticPr fontId="2"/>
  </si>
  <si>
    <t>自己資金　①</t>
    <rPh sb="0" eb="2">
      <t>ジコ</t>
    </rPh>
    <rPh sb="2" eb="4">
      <t>シキン</t>
    </rPh>
    <phoneticPr fontId="2"/>
  </si>
  <si>
    <t>借入金　②</t>
    <rPh sb="0" eb="2">
      <t>カリイレ</t>
    </rPh>
    <rPh sb="2" eb="3">
      <t>キン</t>
    </rPh>
    <phoneticPr fontId="2"/>
  </si>
  <si>
    <t>寄付金　③</t>
    <rPh sb="0" eb="3">
      <t>キフキン</t>
    </rPh>
    <phoneticPr fontId="2"/>
  </si>
  <si>
    <t>(1)自己資金　①</t>
    <rPh sb="3" eb="5">
      <t>ジコ</t>
    </rPh>
    <rPh sb="5" eb="7">
      <t>シキン</t>
    </rPh>
    <phoneticPr fontId="2"/>
  </si>
  <si>
    <t>(2)借入金　　②</t>
    <rPh sb="3" eb="5">
      <t>カリイレ</t>
    </rPh>
    <rPh sb="5" eb="6">
      <t>キン</t>
    </rPh>
    <phoneticPr fontId="2"/>
  </si>
  <si>
    <t>計　　　　　②</t>
    <rPh sb="0" eb="1">
      <t>ケイ</t>
    </rPh>
    <phoneticPr fontId="2"/>
  </si>
  <si>
    <t>(5)建設財源としての寄付金　　③</t>
    <rPh sb="3" eb="5">
      <t>ケンセツ</t>
    </rPh>
    <rPh sb="5" eb="7">
      <t>ザイゲン</t>
    </rPh>
    <rPh sb="11" eb="14">
      <t>キフキン</t>
    </rPh>
    <phoneticPr fontId="2"/>
  </si>
  <si>
    <t>(6)その他内訳　　④</t>
    <rPh sb="5" eb="6">
      <t>タ</t>
    </rPh>
    <rPh sb="6" eb="8">
      <t>ウチワケ</t>
    </rPh>
    <phoneticPr fontId="2"/>
  </si>
  <si>
    <t>その他　④</t>
    <rPh sb="2" eb="3">
      <t>タ</t>
    </rPh>
    <phoneticPr fontId="2"/>
  </si>
  <si>
    <t>経　常　活　動　に　よ　る　収　支</t>
  </si>
  <si>
    <t>収　　　　　入</t>
  </si>
  <si>
    <t>支　　　　　出</t>
  </si>
  <si>
    <t>（金額単位：千円）</t>
    <rPh sb="1" eb="3">
      <t>キンガク</t>
    </rPh>
    <rPh sb="3" eb="5">
      <t>タンイ</t>
    </rPh>
    <rPh sb="6" eb="8">
      <t>センエン</t>
    </rPh>
    <phoneticPr fontId="2"/>
  </si>
  <si>
    <t>勘 定 科 目</t>
    <phoneticPr fontId="2"/>
  </si>
  <si>
    <t>会　計　区　分</t>
    <rPh sb="0" eb="1">
      <t>カイ</t>
    </rPh>
    <rPh sb="2" eb="3">
      <t>ケイ</t>
    </rPh>
    <rPh sb="4" eb="5">
      <t>ク</t>
    </rPh>
    <rPh sb="6" eb="7">
      <t>ブン</t>
    </rPh>
    <phoneticPr fontId="2"/>
  </si>
  <si>
    <t>合　計</t>
    <rPh sb="0" eb="1">
      <t>ゴウ</t>
    </rPh>
    <rPh sb="2" eb="3">
      <t>ケイ</t>
    </rPh>
    <phoneticPr fontId="2"/>
  </si>
  <si>
    <t>経常支出計(２)</t>
    <rPh sb="2" eb="4">
      <t>シシュツ</t>
    </rPh>
    <phoneticPr fontId="2"/>
  </si>
  <si>
    <t>経常活動資金収支差額（３）＝（１）－（２）</t>
    <phoneticPr fontId="2"/>
  </si>
  <si>
    <t>注)1</t>
    <rPh sb="0" eb="1">
      <t>チュウ</t>
    </rPh>
    <phoneticPr fontId="2"/>
  </si>
  <si>
    <t>　必要な勘定科目のみ記入してください。</t>
    <phoneticPr fontId="2"/>
  </si>
  <si>
    <t>　介護保険収入を見込む際の介護給付費単位数、１単位の単価等厚生労働省が示す基準等に基づき積算してください。</t>
    <phoneticPr fontId="2"/>
  </si>
  <si>
    <t>　上記の内容が網羅されている別資料でも結構です。</t>
    <phoneticPr fontId="2"/>
  </si>
  <si>
    <t>地域区分</t>
    <rPh sb="0" eb="1">
      <t>チ</t>
    </rPh>
    <rPh sb="1" eb="2">
      <t>イキ</t>
    </rPh>
    <rPh sb="2" eb="4">
      <t>クブン</t>
    </rPh>
    <phoneticPr fontId="2"/>
  </si>
  <si>
    <r>
      <t>平均利用率
   （％）</t>
    </r>
    <r>
      <rPr>
        <sz val="6"/>
        <rFont val="ＭＳ Ｐ明朝"/>
        <family val="1"/>
        <charset val="128"/>
      </rPr>
      <t>※</t>
    </r>
    <rPh sb="0" eb="2">
      <t>ヘイキン</t>
    </rPh>
    <rPh sb="2" eb="5">
      <t>リヨウリツ</t>
    </rPh>
    <phoneticPr fontId="2"/>
  </si>
  <si>
    <r>
      <t>※デイサービスの場合は1月あたりの『</t>
    </r>
    <r>
      <rPr>
        <sz val="8"/>
        <rFont val="ＭＳ Ｐゴシック"/>
        <family val="3"/>
        <charset val="128"/>
      </rPr>
      <t>平均利用者数(名)</t>
    </r>
    <r>
      <rPr>
        <sz val="8"/>
        <rFont val="ＭＳ Ｐ明朝"/>
        <family val="1"/>
        <charset val="128"/>
      </rPr>
      <t>』を、小規模多機能の場合は『</t>
    </r>
    <r>
      <rPr>
        <sz val="8"/>
        <rFont val="ＭＳ Ｐゴシック"/>
        <family val="3"/>
        <charset val="128"/>
      </rPr>
      <t>平均登録者数(名)</t>
    </r>
    <r>
      <rPr>
        <sz val="8"/>
        <rFont val="ＭＳ Ｐ明朝"/>
        <family val="1"/>
        <charset val="128"/>
      </rPr>
      <t>』を、記入してください。</t>
    </r>
    <rPh sb="8" eb="10">
      <t>バアイ</t>
    </rPh>
    <rPh sb="12" eb="13">
      <t>ツキ</t>
    </rPh>
    <rPh sb="18" eb="20">
      <t>ヘイキン</t>
    </rPh>
    <rPh sb="20" eb="22">
      <t>リヨウ</t>
    </rPh>
    <rPh sb="22" eb="23">
      <t>シャ</t>
    </rPh>
    <rPh sb="23" eb="24">
      <t>スウ</t>
    </rPh>
    <rPh sb="25" eb="26">
      <t>メイ</t>
    </rPh>
    <rPh sb="30" eb="33">
      <t>ショウキボ</t>
    </rPh>
    <rPh sb="33" eb="36">
      <t>タキノウ</t>
    </rPh>
    <rPh sb="37" eb="39">
      <t>バアイ</t>
    </rPh>
    <rPh sb="41" eb="43">
      <t>ヘイキン</t>
    </rPh>
    <rPh sb="43" eb="45">
      <t>トウロク</t>
    </rPh>
    <rPh sb="45" eb="46">
      <t>シャ</t>
    </rPh>
    <rPh sb="46" eb="47">
      <t>スウ</t>
    </rPh>
    <rPh sb="48" eb="49">
      <t>メイ</t>
    </rPh>
    <rPh sb="53" eb="55">
      <t>キニュウ</t>
    </rPh>
    <phoneticPr fontId="2"/>
  </si>
  <si>
    <t>要 介 護 度</t>
    <rPh sb="0" eb="1">
      <t>ヨウ</t>
    </rPh>
    <rPh sb="2" eb="3">
      <t>スケ</t>
    </rPh>
    <rPh sb="4" eb="5">
      <t>ユズル</t>
    </rPh>
    <rPh sb="6" eb="7">
      <t>ド</t>
    </rPh>
    <phoneticPr fontId="2"/>
  </si>
  <si>
    <t>特別養護老人ホーム</t>
    <rPh sb="0" eb="2">
      <t>トクベツ</t>
    </rPh>
    <rPh sb="2" eb="4">
      <t>ヨウゴ</t>
    </rPh>
    <rPh sb="4" eb="6">
      <t>ロウジン</t>
    </rPh>
    <phoneticPr fontId="2"/>
  </si>
  <si>
    <t>共同生活室</t>
    <rPh sb="0" eb="2">
      <t>キョウドウ</t>
    </rPh>
    <rPh sb="2" eb="4">
      <t>セイカツ</t>
    </rPh>
    <rPh sb="4" eb="5">
      <t>シツ</t>
    </rPh>
    <phoneticPr fontId="2"/>
  </si>
  <si>
    <t>利用者の
構成割合</t>
    <rPh sb="0" eb="3">
      <t>リヨウシャ</t>
    </rPh>
    <rPh sb="5" eb="7">
      <t>コウセイ</t>
    </rPh>
    <rPh sb="7" eb="9">
      <t>ワリアイ</t>
    </rPh>
    <phoneticPr fontId="2"/>
  </si>
  <si>
    <t>加算単位数の内容</t>
    <rPh sb="0" eb="2">
      <t>カサン</t>
    </rPh>
    <rPh sb="2" eb="5">
      <t>タンイスウ</t>
    </rPh>
    <rPh sb="6" eb="8">
      <t>ナイヨウ</t>
    </rPh>
    <phoneticPr fontId="2"/>
  </si>
  <si>
    <t>(</t>
    <phoneticPr fontId="2"/>
  </si>
  <si>
    <t>要支援１</t>
    <rPh sb="0" eb="1">
      <t>ヨウ</t>
    </rPh>
    <rPh sb="1" eb="3">
      <t>シエン</t>
    </rPh>
    <phoneticPr fontId="2"/>
  </si>
  <si>
    <t>％</t>
    <phoneticPr fontId="2"/>
  </si>
  <si>
    <t>単位</t>
    <rPh sb="0" eb="2">
      <t>タンイ</t>
    </rPh>
    <phoneticPr fontId="2"/>
  </si>
  <si>
    <t>要支援２</t>
    <rPh sb="0" eb="1">
      <t>ヨウ</t>
    </rPh>
    <rPh sb="1" eb="3">
      <t>シエン</t>
    </rPh>
    <phoneticPr fontId="2"/>
  </si>
  <si>
    <t>要介護度１</t>
    <rPh sb="0" eb="3">
      <t>ヨウカイゴ</t>
    </rPh>
    <rPh sb="3" eb="4">
      <t>ド</t>
    </rPh>
    <phoneticPr fontId="2"/>
  </si>
  <si>
    <t>要介護度２</t>
    <rPh sb="0" eb="3">
      <t>ヨウカイゴ</t>
    </rPh>
    <rPh sb="3" eb="4">
      <t>ド</t>
    </rPh>
    <phoneticPr fontId="2"/>
  </si>
  <si>
    <t>要介護度３</t>
    <rPh sb="0" eb="3">
      <t>ヨウカイゴ</t>
    </rPh>
    <rPh sb="3" eb="4">
      <t>ド</t>
    </rPh>
    <phoneticPr fontId="2"/>
  </si>
  <si>
    <t>要介護度４</t>
    <rPh sb="0" eb="3">
      <t>ヨウカイゴ</t>
    </rPh>
    <rPh sb="3" eb="4">
      <t>ド</t>
    </rPh>
    <phoneticPr fontId="2"/>
  </si>
  <si>
    <t>要介護度５</t>
    <rPh sb="0" eb="3">
      <t>ヨウカイゴ</t>
    </rPh>
    <rPh sb="3" eb="4">
      <t>ド</t>
    </rPh>
    <phoneticPr fontId="2"/>
  </si>
  <si>
    <t>平均要介護度</t>
    <rPh sb="0" eb="2">
      <t>ヘイキン</t>
    </rPh>
    <rPh sb="2" eb="3">
      <t>ヨウ</t>
    </rPh>
    <rPh sb="3" eb="5">
      <t>カイゴ</t>
    </rPh>
    <rPh sb="5" eb="6">
      <t>ド</t>
    </rPh>
    <phoneticPr fontId="2"/>
  </si>
  <si>
    <t>償　　還　　額</t>
  </si>
  <si>
    <t>元　　金</t>
  </si>
  <si>
    <t>合　計</t>
  </si>
  <si>
    <t>合計</t>
  </si>
  <si>
    <t>償還財源充当内訳</t>
  </si>
  <si>
    <t>(金額単位：千円)</t>
    <rPh sb="1" eb="3">
      <t>キンガク</t>
    </rPh>
    <rPh sb="3" eb="5">
      <t>タンイ</t>
    </rPh>
    <rPh sb="6" eb="8">
      <t>センエン</t>
    </rPh>
    <phoneticPr fontId="49"/>
  </si>
  <si>
    <t>⇓　作成支援領域　⇓</t>
    <rPh sb="2" eb="4">
      <t>サクセイ</t>
    </rPh>
    <rPh sb="4" eb="6">
      <t>シエン</t>
    </rPh>
    <rPh sb="6" eb="8">
      <t>リョウイキ</t>
    </rPh>
    <phoneticPr fontId="49"/>
  </si>
  <si>
    <t>計</t>
    <rPh sb="0" eb="1">
      <t>ケイ</t>
    </rPh>
    <phoneticPr fontId="49"/>
  </si>
  <si>
    <t>千円未満は
四捨五入</t>
    <phoneticPr fontId="49"/>
  </si>
  <si>
    <t>有利子分</t>
    <phoneticPr fontId="49"/>
  </si>
  <si>
    <t>借入申込額</t>
    <rPh sb="0" eb="2">
      <t>カリイレ</t>
    </rPh>
    <rPh sb="2" eb="4">
      <t>モウシコミ</t>
    </rPh>
    <rPh sb="4" eb="5">
      <t>ガク</t>
    </rPh>
    <phoneticPr fontId="49"/>
  </si>
  <si>
    <t>　有利子分</t>
    <rPh sb="1" eb="3">
      <t>ユウリ</t>
    </rPh>
    <rPh sb="3" eb="5">
      <t>コブン</t>
    </rPh>
    <phoneticPr fontId="49"/>
  </si>
  <si>
    <t>←入力しないでください</t>
    <rPh sb="1" eb="3">
      <t>ニュウリョク</t>
    </rPh>
    <phoneticPr fontId="49"/>
  </si>
  <si>
    <t>←千円単位で入力</t>
    <rPh sb="1" eb="3">
      <t>センエン</t>
    </rPh>
    <rPh sb="3" eb="5">
      <t>タンイ</t>
    </rPh>
    <rPh sb="6" eb="8">
      <t>ニュウリョク</t>
    </rPh>
    <phoneticPr fontId="49"/>
  </si>
  <si>
    <t>無利子初回元金</t>
    <rPh sb="0" eb="3">
      <t>ムリシ</t>
    </rPh>
    <rPh sb="3" eb="5">
      <t>ショカイ</t>
    </rPh>
    <rPh sb="5" eb="7">
      <t>ガンキン</t>
    </rPh>
    <phoneticPr fontId="49"/>
  </si>
  <si>
    <t>無利子均等元金</t>
    <rPh sb="0" eb="3">
      <t>ムリシ</t>
    </rPh>
    <rPh sb="3" eb="5">
      <t>キントウ</t>
    </rPh>
    <rPh sb="5" eb="7">
      <t>ガンキン</t>
    </rPh>
    <phoneticPr fontId="49"/>
  </si>
  <si>
    <t>償還期間</t>
    <rPh sb="0" eb="2">
      <t>ショウカン</t>
    </rPh>
    <rPh sb="2" eb="4">
      <t>キカン</t>
    </rPh>
    <phoneticPr fontId="49"/>
  </si>
  <si>
    <t>基礎数値</t>
    <rPh sb="0" eb="2">
      <t>キソ</t>
    </rPh>
    <rPh sb="2" eb="4">
      <t>スウチ</t>
    </rPh>
    <phoneticPr fontId="49"/>
  </si>
  <si>
    <t>元金据置期間</t>
    <rPh sb="0" eb="2">
      <t>ガンキン</t>
    </rPh>
    <rPh sb="2" eb="4">
      <t>スエオキ</t>
    </rPh>
    <rPh sb="4" eb="6">
      <t>キカン</t>
    </rPh>
    <phoneticPr fontId="49"/>
  </si>
  <si>
    <t>金利区分</t>
    <rPh sb="0" eb="2">
      <t>キンリ</t>
    </rPh>
    <rPh sb="2" eb="4">
      <t>クブン</t>
    </rPh>
    <phoneticPr fontId="49"/>
  </si>
  <si>
    <t>①</t>
    <phoneticPr fontId="2"/>
  </si>
  <si>
    <t>㎡</t>
    <phoneticPr fontId="2"/>
  </si>
  <si>
    <t>㎡</t>
    <phoneticPr fontId="2"/>
  </si>
  <si>
    <t>円/㎡</t>
    <rPh sb="0" eb="1">
      <t>エン</t>
    </rPh>
    <phoneticPr fontId="2"/>
  </si>
  <si>
    <t>建築単価</t>
    <rPh sb="0" eb="2">
      <t>ケンチク</t>
    </rPh>
    <rPh sb="2" eb="4">
      <t>タンカ</t>
    </rPh>
    <phoneticPr fontId="2"/>
  </si>
  <si>
    <t>1階床面積</t>
    <rPh sb="1" eb="2">
      <t>カイ</t>
    </rPh>
    <rPh sb="2" eb="3">
      <t>ユカ</t>
    </rPh>
    <rPh sb="3" eb="5">
      <t>メンセキ</t>
    </rPh>
    <phoneticPr fontId="2"/>
  </si>
  <si>
    <t>　今次計画にかかる施設・事業において法人本部からの繰入や本部経費を支出する場合についても記入してください。</t>
    <rPh sb="1" eb="3">
      <t>コンジ</t>
    </rPh>
    <rPh sb="3" eb="5">
      <t>ケイカク</t>
    </rPh>
    <rPh sb="9" eb="11">
      <t>シセツ</t>
    </rPh>
    <rPh sb="12" eb="14">
      <t>ジギョウ</t>
    </rPh>
    <rPh sb="18" eb="20">
      <t>ホウジン</t>
    </rPh>
    <rPh sb="20" eb="22">
      <t>ホンブ</t>
    </rPh>
    <rPh sb="25" eb="27">
      <t>クリイレ</t>
    </rPh>
    <rPh sb="28" eb="30">
      <t>ホンブ</t>
    </rPh>
    <rPh sb="30" eb="32">
      <t>ケイヒ</t>
    </rPh>
    <rPh sb="33" eb="35">
      <t>シシュツ</t>
    </rPh>
    <rPh sb="37" eb="39">
      <t>バアイ</t>
    </rPh>
    <rPh sb="44" eb="46">
      <t>キニュウ</t>
    </rPh>
    <phoneticPr fontId="2"/>
  </si>
  <si>
    <t>2階床面積</t>
    <rPh sb="1" eb="2">
      <t>カイ</t>
    </rPh>
    <rPh sb="2" eb="3">
      <t>ユカ</t>
    </rPh>
    <rPh sb="3" eb="5">
      <t>メンセキ</t>
    </rPh>
    <phoneticPr fontId="2"/>
  </si>
  <si>
    <t>3階床面積</t>
    <rPh sb="1" eb="2">
      <t>カイ</t>
    </rPh>
    <rPh sb="2" eb="3">
      <t>ユカ</t>
    </rPh>
    <rPh sb="3" eb="5">
      <t>メンセキ</t>
    </rPh>
    <phoneticPr fontId="2"/>
  </si>
  <si>
    <t>4階床面積</t>
    <rPh sb="1" eb="2">
      <t>カイ</t>
    </rPh>
    <rPh sb="2" eb="3">
      <t>ユカ</t>
    </rPh>
    <rPh sb="3" eb="5">
      <t>メンセキ</t>
    </rPh>
    <phoneticPr fontId="2"/>
  </si>
  <si>
    <t>計　　　　　①</t>
    <rPh sb="0" eb="1">
      <t>ケイ</t>
    </rPh>
    <phoneticPr fontId="2"/>
  </si>
  <si>
    <t>利息総額(B)</t>
    <rPh sb="0" eb="2">
      <t>リソク</t>
    </rPh>
    <rPh sb="2" eb="4">
      <t>ソウガク</t>
    </rPh>
    <phoneticPr fontId="2"/>
  </si>
  <si>
    <t>計　　　③</t>
    <rPh sb="0" eb="1">
      <t>ケイ</t>
    </rPh>
    <phoneticPr fontId="2"/>
  </si>
  <si>
    <t>計　　　④</t>
    <rPh sb="0" eb="1">
      <t>ケイ</t>
    </rPh>
    <phoneticPr fontId="2"/>
  </si>
  <si>
    <t>介護収入</t>
    <rPh sb="0" eb="2">
      <t>カイゴ</t>
    </rPh>
    <rPh sb="2" eb="4">
      <t>シュウニュウ</t>
    </rPh>
    <phoneticPr fontId="2"/>
  </si>
  <si>
    <t>食費収入</t>
    <rPh sb="0" eb="2">
      <t>ショクヒ</t>
    </rPh>
    <rPh sb="2" eb="4">
      <t>シュウニュウ</t>
    </rPh>
    <phoneticPr fontId="2"/>
  </si>
  <si>
    <t>居住費収入</t>
    <rPh sb="0" eb="2">
      <t>キョジュウ</t>
    </rPh>
    <rPh sb="2" eb="3">
      <t>ヒ</t>
    </rPh>
    <rPh sb="3" eb="5">
      <t>シュウニュウ</t>
    </rPh>
    <phoneticPr fontId="2"/>
  </si>
  <si>
    <t>経常収入計(１)</t>
    <phoneticPr fontId="2"/>
  </si>
  <si>
    <t>人件費支出</t>
    <rPh sb="0" eb="3">
      <t>ジンケンヒ</t>
    </rPh>
    <rPh sb="3" eb="5">
      <t>シシュツ</t>
    </rPh>
    <phoneticPr fontId="2"/>
  </si>
  <si>
    <t>事務費支出</t>
    <rPh sb="0" eb="3">
      <t>ジムヒ</t>
    </rPh>
    <rPh sb="3" eb="5">
      <t>シシュツ</t>
    </rPh>
    <phoneticPr fontId="2"/>
  </si>
  <si>
    <t>事業費支出</t>
    <rPh sb="0" eb="3">
      <t>ジギョウヒ</t>
    </rPh>
    <rPh sb="3" eb="5">
      <t>シシュツ</t>
    </rPh>
    <phoneticPr fontId="2"/>
  </si>
  <si>
    <t>資金収支見込計算書</t>
    <rPh sb="0" eb="2">
      <t>シキン</t>
    </rPh>
    <rPh sb="2" eb="4">
      <t>シュウシ</t>
    </rPh>
    <rPh sb="4" eb="6">
      <t>ミコミ</t>
    </rPh>
    <rPh sb="6" eb="9">
      <t>ケイサンショ</t>
    </rPh>
    <phoneticPr fontId="2"/>
  </si>
  <si>
    <t>年 度</t>
    <rPh sb="0" eb="1">
      <t>トシ</t>
    </rPh>
    <rPh sb="2" eb="3">
      <t>ド</t>
    </rPh>
    <phoneticPr fontId="2"/>
  </si>
  <si>
    <t>居住費の計算</t>
    <rPh sb="0" eb="2">
      <t>キョジュウ</t>
    </rPh>
    <rPh sb="2" eb="3">
      <t>ヒ</t>
    </rPh>
    <rPh sb="4" eb="6">
      <t>ケイサン</t>
    </rPh>
    <phoneticPr fontId="2"/>
  </si>
  <si>
    <t>)</t>
    <phoneticPr fontId="2"/>
  </si>
  <si>
    <t>　経常経費補助金収入がある場合は、交付要綱等に基づき算出した額を計上してください。</t>
    <rPh sb="13" eb="15">
      <t>バアイ</t>
    </rPh>
    <rPh sb="21" eb="22">
      <t>トウ</t>
    </rPh>
    <phoneticPr fontId="2"/>
  </si>
  <si>
    <t>（人）</t>
  </si>
  <si>
    <t>人員</t>
    <rPh sb="0" eb="2">
      <t>ジンイン</t>
    </rPh>
    <phoneticPr fontId="2"/>
  </si>
  <si>
    <t>②</t>
    <phoneticPr fontId="2"/>
  </si>
  <si>
    <t>勤務状況一覧表(4週間分の予定)</t>
    <rPh sb="0" eb="2">
      <t>キンム</t>
    </rPh>
    <rPh sb="2" eb="4">
      <t>ジョウキョウ</t>
    </rPh>
    <rPh sb="4" eb="7">
      <t>イチランヒョウ</t>
    </rPh>
    <rPh sb="9" eb="11">
      <t>シュウカン</t>
    </rPh>
    <rPh sb="11" eb="12">
      <t>ブン</t>
    </rPh>
    <rPh sb="13" eb="15">
      <t>ヨテイ</t>
    </rPh>
    <phoneticPr fontId="2"/>
  </si>
  <si>
    <t>「該当する体制等：　　　　　　　　　　　　　　　　　　　　　　　　」</t>
    <rPh sb="1" eb="3">
      <t>ガイトウ</t>
    </rPh>
    <rPh sb="5" eb="7">
      <t>タイセイ</t>
    </rPh>
    <rPh sb="7" eb="8">
      <t>トウ</t>
    </rPh>
    <phoneticPr fontId="2"/>
  </si>
  <si>
    <t>当該事業所・施設ごとに別葉で記載してください。</t>
    <rPh sb="0" eb="2">
      <t>トウガイ</t>
    </rPh>
    <rPh sb="2" eb="5">
      <t>ジギョウショ</t>
    </rPh>
    <rPh sb="6" eb="8">
      <t>シセツ</t>
    </rPh>
    <rPh sb="11" eb="12">
      <t>ベツ</t>
    </rPh>
    <rPh sb="12" eb="13">
      <t>ハ</t>
    </rPh>
    <rPh sb="14" eb="16">
      <t>キサイ</t>
    </rPh>
    <phoneticPr fontId="2"/>
  </si>
  <si>
    <t>収益事業用財産</t>
    <rPh sb="0" eb="2">
      <t>シュウエキ</t>
    </rPh>
    <rPh sb="2" eb="5">
      <t>ジギョウヨウ</t>
    </rPh>
    <rPh sb="5" eb="7">
      <t>ザイサン</t>
    </rPh>
    <phoneticPr fontId="2"/>
  </si>
  <si>
    <t>3.支払計画について</t>
    <rPh sb="2" eb="4">
      <t>シハラ</t>
    </rPh>
    <rPh sb="4" eb="6">
      <t>ケイカク</t>
    </rPh>
    <phoneticPr fontId="2"/>
  </si>
  <si>
    <t>年　月</t>
    <rPh sb="0" eb="1">
      <t>ネン</t>
    </rPh>
    <rPh sb="2" eb="3">
      <t>ツキ</t>
    </rPh>
    <phoneticPr fontId="2"/>
  </si>
  <si>
    <t>収入(千円)</t>
    <rPh sb="0" eb="2">
      <t>シュウニュウ</t>
    </rPh>
    <rPh sb="3" eb="5">
      <t>センエン</t>
    </rPh>
    <phoneticPr fontId="2"/>
  </si>
  <si>
    <t>支出(千円)</t>
    <rPh sb="0" eb="2">
      <t>シシュツ</t>
    </rPh>
    <rPh sb="3" eb="5">
      <t>センエン</t>
    </rPh>
    <phoneticPr fontId="2"/>
  </si>
  <si>
    <t>収入・支出の内容</t>
    <rPh sb="0" eb="2">
      <t>シュウニュウ</t>
    </rPh>
    <rPh sb="3" eb="5">
      <t>シシュツ</t>
    </rPh>
    <rPh sb="6" eb="8">
      <t>ナイヨウ</t>
    </rPh>
    <phoneticPr fontId="2"/>
  </si>
  <si>
    <t>残高(千円)</t>
    <rPh sb="0" eb="2">
      <t>ザンダカ</t>
    </rPh>
    <rPh sb="3" eb="5">
      <t>センエン</t>
    </rPh>
    <phoneticPr fontId="2"/>
  </si>
  <si>
    <t>収入・支出先</t>
    <rPh sb="0" eb="2">
      <t>シュウニュウ</t>
    </rPh>
    <rPh sb="3" eb="5">
      <t>シシュツ</t>
    </rPh>
    <rPh sb="5" eb="6">
      <t>サキ</t>
    </rPh>
    <phoneticPr fontId="2"/>
  </si>
  <si>
    <t>予定者</t>
    <rPh sb="0" eb="3">
      <t>ヨテイシャ</t>
    </rPh>
    <phoneticPr fontId="2"/>
  </si>
  <si>
    <t>A</t>
    <phoneticPr fontId="2"/>
  </si>
  <si>
    <t>生活相談員A計</t>
    <rPh sb="0" eb="2">
      <t>セイカツ</t>
    </rPh>
    <rPh sb="2" eb="5">
      <t>ソウダンイン</t>
    </rPh>
    <rPh sb="6" eb="7">
      <t>ケイ</t>
    </rPh>
    <phoneticPr fontId="2"/>
  </si>
  <si>
    <t>介護職</t>
    <rPh sb="0" eb="2">
      <t>カイゴ</t>
    </rPh>
    <rPh sb="2" eb="3">
      <t>ショク</t>
    </rPh>
    <phoneticPr fontId="2"/>
  </si>
  <si>
    <t>看護職</t>
    <rPh sb="0" eb="2">
      <t>カンゴ</t>
    </rPh>
    <rPh sb="2" eb="3">
      <t>ショク</t>
    </rPh>
    <phoneticPr fontId="2"/>
  </si>
  <si>
    <t>週平均の勤務時間</t>
    <rPh sb="0" eb="3">
      <t>シュウヘイキン</t>
    </rPh>
    <rPh sb="4" eb="6">
      <t>キンム</t>
    </rPh>
    <rPh sb="6" eb="8">
      <t>ジカン</t>
    </rPh>
    <phoneticPr fontId="2"/>
  </si>
  <si>
    <t>＊行には各週の曜日を記入してください。勤務回数合計欄は勤務時間とその番号を記入してください。</t>
    <rPh sb="1" eb="2">
      <t>ギョウ</t>
    </rPh>
    <rPh sb="4" eb="5">
      <t>カク</t>
    </rPh>
    <rPh sb="5" eb="6">
      <t>シュウ</t>
    </rPh>
    <rPh sb="7" eb="9">
      <t>ヨウビ</t>
    </rPh>
    <rPh sb="10" eb="12">
      <t>キニュウ</t>
    </rPh>
    <rPh sb="19" eb="21">
      <t>キンム</t>
    </rPh>
    <rPh sb="21" eb="23">
      <t>カイスウ</t>
    </rPh>
    <rPh sb="23" eb="25">
      <t>ゴウケイ</t>
    </rPh>
    <rPh sb="25" eb="26">
      <t>ラン</t>
    </rPh>
    <rPh sb="27" eb="29">
      <t>キンム</t>
    </rPh>
    <rPh sb="29" eb="31">
      <t>ジカン</t>
    </rPh>
    <rPh sb="34" eb="36">
      <t>バンゴウ</t>
    </rPh>
    <rPh sb="37" eb="39">
      <t>キニュウ</t>
    </rPh>
    <phoneticPr fontId="2"/>
  </si>
  <si>
    <t>該当する体制加算の内容をそのまま記載してください。</t>
    <rPh sb="0" eb="2">
      <t>ガイトウ</t>
    </rPh>
    <rPh sb="4" eb="6">
      <t>タイセイ</t>
    </rPh>
    <rPh sb="6" eb="8">
      <t>カサン</t>
    </rPh>
    <rPh sb="9" eb="11">
      <t>ナイヨウ</t>
    </rPh>
    <rPh sb="16" eb="18">
      <t>キサイ</t>
    </rPh>
    <phoneticPr fontId="2"/>
  </si>
  <si>
    <t>従業者については、４週間分の勤務すべき時間数を記入してください。勤務時間ごとあるいはサービス提供時間単位ごと</t>
    <rPh sb="0" eb="3">
      <t>ジュウギョウシャ</t>
    </rPh>
    <rPh sb="10" eb="13">
      <t>シュウカンブン</t>
    </rPh>
    <rPh sb="14" eb="16">
      <t>キンム</t>
    </rPh>
    <rPh sb="19" eb="22">
      <t>ジカンスウ</t>
    </rPh>
    <rPh sb="23" eb="25">
      <t>キニュウ</t>
    </rPh>
    <rPh sb="32" eb="34">
      <t>キンム</t>
    </rPh>
    <rPh sb="34" eb="36">
      <t>ジカン</t>
    </rPh>
    <rPh sb="46" eb="48">
      <t>テイキョウ</t>
    </rPh>
    <rPh sb="48" eb="50">
      <t>ジカン</t>
    </rPh>
    <rPh sb="50" eb="52">
      <t>タンイ</t>
    </rPh>
    <phoneticPr fontId="2"/>
  </si>
  <si>
    <t>に区分して番号を付け、その番号を記入してください。</t>
    <rPh sb="1" eb="3">
      <t>クブン</t>
    </rPh>
    <rPh sb="5" eb="7">
      <t>バンゴウ</t>
    </rPh>
    <rPh sb="8" eb="9">
      <t>ツ</t>
    </rPh>
    <rPh sb="13" eb="15">
      <t>バンゴウ</t>
    </rPh>
    <rPh sb="16" eb="17">
      <t xml:space="preserve"> ノバンゴウヲ</t>
    </rPh>
    <rPh sb="17" eb="18">
      <t xml:space="preserve"> ノバンゴウヲ</t>
    </rPh>
    <phoneticPr fontId="2"/>
  </si>
  <si>
    <t>小計と、B～Dまでを加えた数の小計の行を挿入してください。</t>
    <rPh sb="0" eb="2">
      <t>ショウケイ</t>
    </rPh>
    <rPh sb="10" eb="11">
      <t>クワ</t>
    </rPh>
    <rPh sb="13" eb="14">
      <t>カズ</t>
    </rPh>
    <rPh sb="15" eb="17">
      <t>ショウケイ</t>
    </rPh>
    <rPh sb="18" eb="19">
      <t>ギョウ</t>
    </rPh>
    <rPh sb="20" eb="22">
      <t>ソウニュウ</t>
    </rPh>
    <phoneticPr fontId="2"/>
  </si>
  <si>
    <t>割って、「常勤換算後の人数」を算出してください。</t>
    <rPh sb="0" eb="1">
      <t>ワ</t>
    </rPh>
    <rPh sb="5" eb="7">
      <t>ジョウキン</t>
    </rPh>
    <rPh sb="7" eb="9">
      <t>カンサン</t>
    </rPh>
    <rPh sb="9" eb="10">
      <t>ゴ</t>
    </rPh>
    <rPh sb="11" eb="13">
      <t>ニンズウ</t>
    </rPh>
    <rPh sb="15" eb="17">
      <t>サンシュツ</t>
    </rPh>
    <phoneticPr fontId="2"/>
  </si>
  <si>
    <t>算出にあたっては小数点以下第２位を切り捨ててください。</t>
    <rPh sb="0" eb="2">
      <t>サンシュツ</t>
    </rPh>
    <rPh sb="8" eb="11">
      <t>ショウスウテン</t>
    </rPh>
    <rPh sb="11" eb="13">
      <t>イカ</t>
    </rPh>
    <rPh sb="13" eb="14">
      <t>ダイ</t>
    </rPh>
    <rPh sb="15" eb="16">
      <t>イ</t>
    </rPh>
    <rPh sb="17" eb="20">
      <t>キリス</t>
    </rPh>
    <phoneticPr fontId="2"/>
  </si>
  <si>
    <t>元　金</t>
  </si>
  <si>
    <t>利　息</t>
  </si>
  <si>
    <t>月賦償還用</t>
    <rPh sb="0" eb="2">
      <t>ゲップ</t>
    </rPh>
    <rPh sb="2" eb="5">
      <t>ショウカンヨウ</t>
    </rPh>
    <phoneticPr fontId="49"/>
  </si>
  <si>
    <t>借入申込額：</t>
    <rPh sb="0" eb="2">
      <t>カリイレ</t>
    </rPh>
    <rPh sb="2" eb="4">
      <t>モウシコミ</t>
    </rPh>
    <rPh sb="4" eb="5">
      <t>ガク</t>
    </rPh>
    <phoneticPr fontId="49"/>
  </si>
  <si>
    <t>千円、試算金利：</t>
    <rPh sb="0" eb="2">
      <t>センエン</t>
    </rPh>
    <phoneticPr fontId="49"/>
  </si>
  <si>
    <t>償還
回次</t>
    <rPh sb="3" eb="4">
      <t>カイ</t>
    </rPh>
    <phoneticPr fontId="49"/>
  </si>
  <si>
    <t>左に対する財源別充当額
（財源別・贈与者別に記入してください。）</t>
    <phoneticPr fontId="49"/>
  </si>
  <si>
    <t>利　息</t>
    <phoneticPr fontId="49"/>
  </si>
  <si>
    <t>合 計</t>
    <rPh sb="0" eb="1">
      <t>ゴウ</t>
    </rPh>
    <rPh sb="2" eb="3">
      <t>ケイ</t>
    </rPh>
    <phoneticPr fontId="49"/>
  </si>
  <si>
    <t>各年次の
合計額</t>
    <rPh sb="0" eb="3">
      <t>カクネンジ</t>
    </rPh>
    <rPh sb="5" eb="6">
      <t>ゴウ</t>
    </rPh>
    <rPh sb="6" eb="7">
      <t>ケイ</t>
    </rPh>
    <rPh sb="7" eb="8">
      <t>ガク</t>
    </rPh>
    <phoneticPr fontId="49"/>
  </si>
  <si>
    <r>
      <t>無利子分</t>
    </r>
    <r>
      <rPr>
        <sz val="6"/>
        <rFont val="ＭＳ 明朝"/>
        <family val="1"/>
        <charset val="128"/>
      </rPr>
      <t>(※)</t>
    </r>
    <rPh sb="0" eb="1">
      <t>ム</t>
    </rPh>
    <phoneticPr fontId="49"/>
  </si>
  <si>
    <t>平年分は千円単位に整理し端数は初年度に計上</t>
    <rPh sb="0" eb="2">
      <t>ヘイネン</t>
    </rPh>
    <rPh sb="2" eb="3">
      <t>ブン</t>
    </rPh>
    <rPh sb="4" eb="5">
      <t>セン</t>
    </rPh>
    <rPh sb="5" eb="6">
      <t>エン</t>
    </rPh>
    <rPh sb="6" eb="8">
      <t>タンイ</t>
    </rPh>
    <rPh sb="9" eb="11">
      <t>セイリ</t>
    </rPh>
    <rPh sb="12" eb="14">
      <t>ハスウ</t>
    </rPh>
    <rPh sb="15" eb="18">
      <t>ショネンド</t>
    </rPh>
    <rPh sb="19" eb="21">
      <t>ケイジョウ</t>
    </rPh>
    <phoneticPr fontId="49"/>
  </si>
  <si>
    <r>
      <t>←千円単位で</t>
    </r>
    <r>
      <rPr>
        <b/>
        <sz val="11"/>
        <color indexed="10"/>
        <rFont val="ＭＳ Ｐ明朝"/>
        <family val="1"/>
        <charset val="128"/>
      </rPr>
      <t>必ず</t>
    </r>
    <r>
      <rPr>
        <sz val="11"/>
        <rFont val="ＭＳ Ｐ明朝"/>
        <family val="1"/>
        <charset val="128"/>
      </rPr>
      <t>入力</t>
    </r>
    <rPh sb="1" eb="3">
      <t>センエン</t>
    </rPh>
    <rPh sb="3" eb="5">
      <t>タンイ</t>
    </rPh>
    <rPh sb="6" eb="7">
      <t>カナラ</t>
    </rPh>
    <rPh sb="8" eb="10">
      <t>ニュウリョク</t>
    </rPh>
    <phoneticPr fontId="49"/>
  </si>
  <si>
    <t>１年次目
↓</t>
    <rPh sb="1" eb="3">
      <t>ネンジ</t>
    </rPh>
    <rPh sb="3" eb="4">
      <t>メ</t>
    </rPh>
    <phoneticPr fontId="49"/>
  </si>
  <si>
    <t>有利子初回元金</t>
    <rPh sb="0" eb="3">
      <t>ユウリシ</t>
    </rPh>
    <rPh sb="3" eb="5">
      <t>ショカイ</t>
    </rPh>
    <rPh sb="5" eb="7">
      <t>ガンキン</t>
    </rPh>
    <phoneticPr fontId="49"/>
  </si>
  <si>
    <t>有利子均等元金</t>
    <rPh sb="0" eb="3">
      <t>ユウリシ</t>
    </rPh>
    <rPh sb="3" eb="5">
      <t>キントウ</t>
    </rPh>
    <rPh sb="5" eb="7">
      <t>ガンキン</t>
    </rPh>
    <phoneticPr fontId="49"/>
  </si>
  <si>
    <t>　無利子分(※)</t>
    <rPh sb="1" eb="4">
      <t>ムリシ</t>
    </rPh>
    <rPh sb="4" eb="5">
      <t>ブン</t>
    </rPh>
    <phoneticPr fontId="49"/>
  </si>
  <si>
    <t>←全期間固定は「1」、10年毎見直しは「2」を入力</t>
    <rPh sb="1" eb="4">
      <t>ゼンキカン</t>
    </rPh>
    <rPh sb="4" eb="6">
      <t>コテイ</t>
    </rPh>
    <rPh sb="13" eb="14">
      <t>ネン</t>
    </rPh>
    <rPh sb="14" eb="15">
      <t>ゴト</t>
    </rPh>
    <rPh sb="15" eb="17">
      <t>ミナオ</t>
    </rPh>
    <rPh sb="23" eb="25">
      <t>ニュウリョク</t>
    </rPh>
    <phoneticPr fontId="49"/>
  </si>
  <si>
    <t>金利（％）</t>
    <rPh sb="0" eb="2">
      <t>キンリ</t>
    </rPh>
    <phoneticPr fontId="49"/>
  </si>
  <si>
    <r>
      <t>←</t>
    </r>
    <r>
      <rPr>
        <b/>
        <sz val="11"/>
        <color indexed="12"/>
        <rFont val="ＭＳ Ｐ明朝"/>
        <family val="1"/>
        <charset val="128"/>
      </rPr>
      <t>直近金利</t>
    </r>
    <r>
      <rPr>
        <sz val="11"/>
        <rFont val="ＭＳ Ｐ明朝"/>
        <family val="1"/>
        <charset val="128"/>
      </rPr>
      <t>を入力</t>
    </r>
    <rPh sb="1" eb="2">
      <t>チョク</t>
    </rPh>
    <rPh sb="2" eb="3">
      <t>キン</t>
    </rPh>
    <rPh sb="3" eb="5">
      <t>キンリ</t>
    </rPh>
    <rPh sb="6" eb="8">
      <t>ニュウリョク</t>
    </rPh>
    <phoneticPr fontId="49"/>
  </si>
  <si>
    <r>
      <t>(※)老朽改築などによる無利子借入に該当する場合においても、借入金利へのオンコストによる保証人の免除をご選択されている場合は、</t>
    </r>
    <r>
      <rPr>
        <sz val="8"/>
        <color indexed="10"/>
        <rFont val="ＭＳ 明朝"/>
        <family val="1"/>
        <charset val="128"/>
      </rPr>
      <t>オンコスト分の利息はご負担いただくこととなりますのでご注意ください。</t>
    </r>
    <rPh sb="3" eb="5">
      <t>ロウキュウ</t>
    </rPh>
    <rPh sb="5" eb="7">
      <t>カイチク</t>
    </rPh>
    <rPh sb="12" eb="15">
      <t>ムリシ</t>
    </rPh>
    <rPh sb="15" eb="17">
      <t>カリイレ</t>
    </rPh>
    <rPh sb="18" eb="20">
      <t>ガイトウ</t>
    </rPh>
    <rPh sb="22" eb="24">
      <t>バアイ</t>
    </rPh>
    <rPh sb="30" eb="32">
      <t>カリイレ</t>
    </rPh>
    <rPh sb="32" eb="34">
      <t>キンリ</t>
    </rPh>
    <rPh sb="44" eb="47">
      <t>ホショウニン</t>
    </rPh>
    <rPh sb="48" eb="50">
      <t>メンジョ</t>
    </rPh>
    <rPh sb="52" eb="54">
      <t>センタク</t>
    </rPh>
    <rPh sb="59" eb="61">
      <t>バアイ</t>
    </rPh>
    <rPh sb="68" eb="69">
      <t>ブン</t>
    </rPh>
    <rPh sb="70" eb="72">
      <t>リソク</t>
    </rPh>
    <rPh sb="74" eb="76">
      <t>フタン</t>
    </rPh>
    <rPh sb="90" eb="92">
      <t>チュウイ</t>
    </rPh>
    <phoneticPr fontId="49"/>
  </si>
  <si>
    <t>元金割合</t>
    <rPh sb="0" eb="2">
      <t>ガンキン</t>
    </rPh>
    <rPh sb="2" eb="4">
      <t>ワリアイ</t>
    </rPh>
    <phoneticPr fontId="49"/>
  </si>
  <si>
    <t xml:space="preserve"> 元金</t>
    <rPh sb="1" eb="3">
      <t>ガンキン</t>
    </rPh>
    <phoneticPr fontId="49"/>
  </si>
  <si>
    <t>利息割合</t>
    <rPh sb="0" eb="2">
      <t>リソク</t>
    </rPh>
    <rPh sb="2" eb="4">
      <t>ワリアイ</t>
    </rPh>
    <phoneticPr fontId="49"/>
  </si>
  <si>
    <t xml:space="preserve"> 利息</t>
    <rPh sb="1" eb="3">
      <t>リソク</t>
    </rPh>
    <phoneticPr fontId="49"/>
  </si>
  <si>
    <t>２年次目
↓</t>
    <rPh sb="1" eb="3">
      <t>ネンジ</t>
    </rPh>
    <rPh sb="3" eb="4">
      <t>メ</t>
    </rPh>
    <phoneticPr fontId="49"/>
  </si>
  <si>
    <t>３年次目
↓</t>
    <rPh sb="1" eb="3">
      <t>ネンジ</t>
    </rPh>
    <rPh sb="3" eb="4">
      <t>メ</t>
    </rPh>
    <phoneticPr fontId="49"/>
  </si>
  <si>
    <t>４年次目
↓</t>
    <rPh sb="1" eb="3">
      <t>ネンジ</t>
    </rPh>
    <rPh sb="3" eb="4">
      <t>メ</t>
    </rPh>
    <phoneticPr fontId="49"/>
  </si>
  <si>
    <t>５年次目
↓</t>
    <rPh sb="1" eb="3">
      <t>ネンジ</t>
    </rPh>
    <rPh sb="3" eb="4">
      <t>メ</t>
    </rPh>
    <phoneticPr fontId="49"/>
  </si>
  <si>
    <t>６年次目
↓</t>
    <rPh sb="1" eb="3">
      <t>ネンジ</t>
    </rPh>
    <rPh sb="3" eb="4">
      <t>メ</t>
    </rPh>
    <phoneticPr fontId="49"/>
  </si>
  <si>
    <t>７年次目
↓</t>
    <rPh sb="1" eb="3">
      <t>ネンジ</t>
    </rPh>
    <rPh sb="3" eb="4">
      <t>メ</t>
    </rPh>
    <phoneticPr fontId="49"/>
  </si>
  <si>
    <t>８年次目
↓</t>
    <rPh sb="1" eb="3">
      <t>ネンジ</t>
    </rPh>
    <rPh sb="3" eb="4">
      <t>メ</t>
    </rPh>
    <phoneticPr fontId="49"/>
  </si>
  <si>
    <t>９年次目
↓</t>
    <rPh sb="1" eb="3">
      <t>ネンジ</t>
    </rPh>
    <rPh sb="3" eb="4">
      <t>メ</t>
    </rPh>
    <phoneticPr fontId="49"/>
  </si>
  <si>
    <t>１０年次目
↓</t>
    <rPh sb="2" eb="4">
      <t>ネンジ</t>
    </rPh>
    <rPh sb="4" eb="5">
      <t>メ</t>
    </rPh>
    <phoneticPr fontId="49"/>
  </si>
  <si>
    <t>１１年次目
↓</t>
    <rPh sb="2" eb="4">
      <t>ネンジ</t>
    </rPh>
    <rPh sb="4" eb="5">
      <t>メ</t>
    </rPh>
    <phoneticPr fontId="49"/>
  </si>
  <si>
    <t>１２年次目
↓</t>
    <rPh sb="2" eb="4">
      <t>ネンジ</t>
    </rPh>
    <rPh sb="4" eb="5">
      <t>メ</t>
    </rPh>
    <phoneticPr fontId="49"/>
  </si>
  <si>
    <t>１３年次目
↓</t>
    <rPh sb="2" eb="4">
      <t>ネンジ</t>
    </rPh>
    <rPh sb="4" eb="5">
      <t>メ</t>
    </rPh>
    <phoneticPr fontId="49"/>
  </si>
  <si>
    <t>１４年次目
↓</t>
    <rPh sb="2" eb="4">
      <t>ネンジ</t>
    </rPh>
    <rPh sb="4" eb="5">
      <t>メ</t>
    </rPh>
    <phoneticPr fontId="49"/>
  </si>
  <si>
    <t>１５年次目
↓</t>
    <rPh sb="2" eb="4">
      <t>ネンジ</t>
    </rPh>
    <rPh sb="4" eb="5">
      <t>メ</t>
    </rPh>
    <phoneticPr fontId="49"/>
  </si>
  <si>
    <t>１６年次目
↓</t>
    <rPh sb="2" eb="4">
      <t>ネンジ</t>
    </rPh>
    <rPh sb="4" eb="5">
      <t>メ</t>
    </rPh>
    <phoneticPr fontId="49"/>
  </si>
  <si>
    <t>１７年次目
↓</t>
    <rPh sb="2" eb="4">
      <t>ネンジ</t>
    </rPh>
    <rPh sb="4" eb="5">
      <t>メ</t>
    </rPh>
    <phoneticPr fontId="49"/>
  </si>
  <si>
    <t>１８年次目
↓</t>
    <rPh sb="2" eb="4">
      <t>ネンジ</t>
    </rPh>
    <rPh sb="4" eb="5">
      <t>メ</t>
    </rPh>
    <phoneticPr fontId="49"/>
  </si>
  <si>
    <t>１９年次目
↓</t>
    <rPh sb="2" eb="4">
      <t>ネンジ</t>
    </rPh>
    <rPh sb="4" eb="5">
      <t>メ</t>
    </rPh>
    <phoneticPr fontId="49"/>
  </si>
  <si>
    <t>２０年次目
↓</t>
    <rPh sb="2" eb="4">
      <t>ネンジ</t>
    </rPh>
    <rPh sb="4" eb="5">
      <t>メ</t>
    </rPh>
    <phoneticPr fontId="49"/>
  </si>
  <si>
    <t>２１年次目
↓</t>
    <rPh sb="2" eb="4">
      <t>ネンジ</t>
    </rPh>
    <rPh sb="4" eb="5">
      <t>メ</t>
    </rPh>
    <phoneticPr fontId="49"/>
  </si>
  <si>
    <t>２２年次目
↓</t>
    <rPh sb="2" eb="4">
      <t>ネンジ</t>
    </rPh>
    <rPh sb="4" eb="5">
      <t>メ</t>
    </rPh>
    <phoneticPr fontId="49"/>
  </si>
  <si>
    <t>２３年次目
↓</t>
    <rPh sb="2" eb="4">
      <t>ネンジ</t>
    </rPh>
    <rPh sb="4" eb="5">
      <t>メ</t>
    </rPh>
    <phoneticPr fontId="49"/>
  </si>
  <si>
    <t>２４年次目
↓</t>
    <rPh sb="2" eb="4">
      <t>ネンジ</t>
    </rPh>
    <rPh sb="4" eb="5">
      <t>メ</t>
    </rPh>
    <phoneticPr fontId="49"/>
  </si>
  <si>
    <t>２５年次目
↓</t>
    <rPh sb="2" eb="4">
      <t>ネンジ</t>
    </rPh>
    <rPh sb="4" eb="5">
      <t>メ</t>
    </rPh>
    <phoneticPr fontId="49"/>
  </si>
  <si>
    <t>（注）１　機構の貸付利率は随時改定がありますので、契約時の貸付金利は異なることがあります。なお、老朽改築などによる無利子借入に</t>
    <rPh sb="25" eb="27">
      <t>ケイヤク</t>
    </rPh>
    <rPh sb="27" eb="28">
      <t>ジ</t>
    </rPh>
    <rPh sb="29" eb="31">
      <t>カシツケ</t>
    </rPh>
    <rPh sb="31" eb="33">
      <t>キンリ</t>
    </rPh>
    <rPh sb="34" eb="35">
      <t>コト</t>
    </rPh>
    <phoneticPr fontId="49"/>
  </si>
  <si>
    <t>　　　　該当する場合においても、借入金利へのオンコストによる保証人の免除を選択されている場合は、オンコスト分の利息はご負担いた</t>
    <phoneticPr fontId="49"/>
  </si>
  <si>
    <t>　　　　だくこととなりますのでご注意ください。</t>
    <phoneticPr fontId="49"/>
  </si>
  <si>
    <t>　　　２　この用紙で不足する場合は、コピーのうえ記載してください。</t>
    <phoneticPr fontId="49"/>
  </si>
  <si>
    <t>　　　３　上記の内容が網羅されている別資料でも結構です。</t>
    <phoneticPr fontId="49"/>
  </si>
  <si>
    <t>　看護職員・介護職員採用(研修)計画表</t>
    <rPh sb="1" eb="3">
      <t>カンゴ</t>
    </rPh>
    <rPh sb="3" eb="5">
      <t>ショクイン</t>
    </rPh>
    <rPh sb="6" eb="8">
      <t>カイゴ</t>
    </rPh>
    <rPh sb="8" eb="10">
      <t>ショクイン</t>
    </rPh>
    <rPh sb="10" eb="12">
      <t>サイヨウ</t>
    </rPh>
    <rPh sb="13" eb="15">
      <t>ケンシュウ</t>
    </rPh>
    <rPh sb="16" eb="18">
      <t>ケイカク</t>
    </rPh>
    <rPh sb="18" eb="19">
      <t>ヒョウ</t>
    </rPh>
    <phoneticPr fontId="2"/>
  </si>
  <si>
    <t>（注２）非常勤職員及び兼務職員については、該当する職種の欄に括弧書きで別掲し、積算すること。</t>
    <rPh sb="1" eb="2">
      <t>チュウ</t>
    </rPh>
    <rPh sb="4" eb="7">
      <t>ヒジョウキン</t>
    </rPh>
    <rPh sb="7" eb="9">
      <t>ショクイン</t>
    </rPh>
    <rPh sb="9" eb="10">
      <t>オヨ</t>
    </rPh>
    <rPh sb="11" eb="13">
      <t>ケンム</t>
    </rPh>
    <rPh sb="13" eb="15">
      <t>ショクイン</t>
    </rPh>
    <rPh sb="21" eb="23">
      <t>ガイトウ</t>
    </rPh>
    <rPh sb="25" eb="27">
      <t>ショクシュ</t>
    </rPh>
    <rPh sb="28" eb="29">
      <t>ラン</t>
    </rPh>
    <rPh sb="30" eb="32">
      <t>カッコ</t>
    </rPh>
    <rPh sb="32" eb="33">
      <t>カ</t>
    </rPh>
    <rPh sb="35" eb="36">
      <t>ベツ</t>
    </rPh>
    <rPh sb="36" eb="37">
      <t>ケイ</t>
    </rPh>
    <rPh sb="39" eb="41">
      <t>セキサン</t>
    </rPh>
    <phoneticPr fontId="2"/>
  </si>
  <si>
    <t>（記載例１：勤務時間　①９：００～１８：００　②１７：００～２１：００　③７：００～９：００　④休日　夜２１：００～翌８：００）</t>
    <rPh sb="51" eb="52">
      <t>ヨル</t>
    </rPh>
    <rPh sb="58" eb="59">
      <t>ヨク</t>
    </rPh>
    <phoneticPr fontId="2"/>
  </si>
  <si>
    <t>原本</t>
    <rPh sb="0" eb="2">
      <t>ゲンポン</t>
    </rPh>
    <phoneticPr fontId="2"/>
  </si>
  <si>
    <t>　＊　副本は正本の写しを添付してください。</t>
    <rPh sb="3" eb="5">
      <t>フクホン</t>
    </rPh>
    <rPh sb="6" eb="8">
      <t>セイホン</t>
    </rPh>
    <rPh sb="9" eb="10">
      <t>ウツ</t>
    </rPh>
    <rPh sb="12" eb="14">
      <t>テンプ</t>
    </rPh>
    <phoneticPr fontId="2"/>
  </si>
  <si>
    <t>（注３）当該特別養護老人ホーム等に帰属する収入により給与費等を負担する法人本部職員についても</t>
    <rPh sb="1" eb="2">
      <t>チュウ</t>
    </rPh>
    <rPh sb="4" eb="6">
      <t>トウガイ</t>
    </rPh>
    <rPh sb="6" eb="8">
      <t>トクベツ</t>
    </rPh>
    <rPh sb="8" eb="10">
      <t>ヨウゴ</t>
    </rPh>
    <rPh sb="10" eb="12">
      <t>ロウジン</t>
    </rPh>
    <rPh sb="15" eb="16">
      <t>トウ</t>
    </rPh>
    <rPh sb="17" eb="19">
      <t>キゾク</t>
    </rPh>
    <rPh sb="21" eb="23">
      <t>シュウニュウ</t>
    </rPh>
    <rPh sb="26" eb="28">
      <t>キュウヨ</t>
    </rPh>
    <rPh sb="28" eb="29">
      <t>ヒ</t>
    </rPh>
    <rPh sb="29" eb="30">
      <t>トウ</t>
    </rPh>
    <rPh sb="31" eb="33">
      <t>フタン</t>
    </rPh>
    <rPh sb="35" eb="37">
      <t>ホウジン</t>
    </rPh>
    <rPh sb="37" eb="39">
      <t>ホンブ</t>
    </rPh>
    <rPh sb="39" eb="41">
      <t>ショクイン</t>
    </rPh>
    <phoneticPr fontId="2"/>
  </si>
  <si>
    <t>「該当する体制等」欄には、「施設利用状況表」において加算(重度化対応加算等)を予定している場合に</t>
    <rPh sb="1" eb="3">
      <t>ガイトウ</t>
    </rPh>
    <rPh sb="5" eb="7">
      <t>タイセイ</t>
    </rPh>
    <rPh sb="7" eb="8">
      <t>トウ</t>
    </rPh>
    <rPh sb="9" eb="10">
      <t>ラン</t>
    </rPh>
    <rPh sb="14" eb="16">
      <t>シセツ</t>
    </rPh>
    <rPh sb="16" eb="18">
      <t>リヨウ</t>
    </rPh>
    <rPh sb="18" eb="20">
      <t>ジョウキョウ</t>
    </rPh>
    <rPh sb="20" eb="21">
      <t>ヒョウ</t>
    </rPh>
    <rPh sb="26" eb="28">
      <t>カサン</t>
    </rPh>
    <rPh sb="29" eb="32">
      <t>ジュウドカ</t>
    </rPh>
    <rPh sb="32" eb="34">
      <t>タイオウ</t>
    </rPh>
    <rPh sb="34" eb="36">
      <t>カサン</t>
    </rPh>
    <rPh sb="36" eb="37">
      <t>トウ</t>
    </rPh>
    <rPh sb="39" eb="41">
      <t>ヨテイ</t>
    </rPh>
    <rPh sb="45" eb="47">
      <t>バアイ</t>
    </rPh>
    <phoneticPr fontId="2"/>
  </si>
  <si>
    <t>事業者名</t>
    <rPh sb="0" eb="3">
      <t>ジギョウシャ</t>
    </rPh>
    <rPh sb="3" eb="4">
      <t>メイ</t>
    </rPh>
    <phoneticPr fontId="2"/>
  </si>
  <si>
    <t>Ｎｏ</t>
    <phoneticPr fontId="2"/>
  </si>
  <si>
    <t>書　類　名</t>
    <rPh sb="0" eb="1">
      <t>ショ</t>
    </rPh>
    <rPh sb="2" eb="3">
      <t>タグイ</t>
    </rPh>
    <rPh sb="4" eb="5">
      <t>メイ</t>
    </rPh>
    <phoneticPr fontId="2"/>
  </si>
  <si>
    <t>様　式</t>
    <rPh sb="0" eb="1">
      <t>サマ</t>
    </rPh>
    <rPh sb="2" eb="3">
      <t>シキ</t>
    </rPh>
    <phoneticPr fontId="2"/>
  </si>
  <si>
    <t>様式任意</t>
    <rPh sb="0" eb="2">
      <t>ヨウシキ</t>
    </rPh>
    <rPh sb="2" eb="4">
      <t>ニンイ</t>
    </rPh>
    <phoneticPr fontId="2"/>
  </si>
  <si>
    <t>　施設計画書</t>
    <rPh sb="1" eb="3">
      <t>シセツ</t>
    </rPh>
    <rPh sb="3" eb="6">
      <t>ケイカクショ</t>
    </rPh>
    <phoneticPr fontId="2"/>
  </si>
  <si>
    <t>　借入金償還計画等一覧表</t>
    <rPh sb="1" eb="3">
      <t>カリイレ</t>
    </rPh>
    <rPh sb="3" eb="4">
      <t>キン</t>
    </rPh>
    <rPh sb="4" eb="6">
      <t>ショウカン</t>
    </rPh>
    <rPh sb="6" eb="8">
      <t>ケイカク</t>
    </rPh>
    <rPh sb="8" eb="9">
      <t>トウ</t>
    </rPh>
    <rPh sb="9" eb="11">
      <t>イチラン</t>
    </rPh>
    <rPh sb="11" eb="12">
      <t>ヒョウ</t>
    </rPh>
    <phoneticPr fontId="2"/>
  </si>
  <si>
    <t>様式8</t>
    <rPh sb="0" eb="2">
      <t>ヨウシキ</t>
    </rPh>
    <phoneticPr fontId="2"/>
  </si>
  <si>
    <t>　社会福祉法人調書</t>
    <rPh sb="1" eb="3">
      <t>シャカイ</t>
    </rPh>
    <rPh sb="3" eb="5">
      <t>フクシ</t>
    </rPh>
    <rPh sb="5" eb="7">
      <t>ホウジン</t>
    </rPh>
    <rPh sb="7" eb="9">
      <t>チョウショ</t>
    </rPh>
    <phoneticPr fontId="2"/>
  </si>
  <si>
    <t>　法人事業実施状況</t>
    <rPh sb="1" eb="3">
      <t>ホウジン</t>
    </rPh>
    <rPh sb="3" eb="5">
      <t>ジギョウ</t>
    </rPh>
    <rPh sb="5" eb="7">
      <t>ジッシ</t>
    </rPh>
    <rPh sb="7" eb="9">
      <t>ジョウキョウ</t>
    </rPh>
    <phoneticPr fontId="2"/>
  </si>
  <si>
    <t>　所轄庁からの指導監査結果</t>
    <rPh sb="1" eb="4">
      <t>ショカツチョウ</t>
    </rPh>
    <rPh sb="7" eb="9">
      <t>シドウ</t>
    </rPh>
    <rPh sb="9" eb="11">
      <t>カンサ</t>
    </rPh>
    <rPh sb="11" eb="13">
      <t>ケッカ</t>
    </rPh>
    <phoneticPr fontId="2"/>
  </si>
  <si>
    <t>　法人提出の指導監査改善報告</t>
    <rPh sb="1" eb="3">
      <t>ホウジン</t>
    </rPh>
    <rPh sb="3" eb="5">
      <t>テイシュツ</t>
    </rPh>
    <rPh sb="6" eb="8">
      <t>シドウ</t>
    </rPh>
    <rPh sb="8" eb="10">
      <t>カンサ</t>
    </rPh>
    <rPh sb="10" eb="12">
      <t>カイゼン</t>
    </rPh>
    <rPh sb="12" eb="14">
      <t>ホウコク</t>
    </rPh>
    <phoneticPr fontId="2"/>
  </si>
  <si>
    <t>　＊　上記以外にも、必要に応じて資料を請求する場合があります。</t>
    <rPh sb="3" eb="5">
      <t>ジョウキ</t>
    </rPh>
    <rPh sb="5" eb="7">
      <t>イガイ</t>
    </rPh>
    <rPh sb="10" eb="12">
      <t>ヒツヨウ</t>
    </rPh>
    <rPh sb="13" eb="14">
      <t>オウ</t>
    </rPh>
    <rPh sb="16" eb="18">
      <t>シリョウ</t>
    </rPh>
    <rPh sb="19" eb="21">
      <t>セイキュウ</t>
    </rPh>
    <rPh sb="23" eb="25">
      <t>バアイ</t>
    </rPh>
    <phoneticPr fontId="2"/>
  </si>
  <si>
    <t>　＊　様式の作成にあたっては、入力項目の多少に応じて、幅や高さを変えるなど適宜修正しても構いません。</t>
    <rPh sb="3" eb="5">
      <t>ヨウシキ</t>
    </rPh>
    <rPh sb="6" eb="8">
      <t>サクセイ</t>
    </rPh>
    <rPh sb="15" eb="17">
      <t>ニュウリョク</t>
    </rPh>
    <rPh sb="17" eb="19">
      <t>コウモク</t>
    </rPh>
    <rPh sb="20" eb="22">
      <t>タショウ</t>
    </rPh>
    <rPh sb="23" eb="24">
      <t>オウ</t>
    </rPh>
    <rPh sb="27" eb="28">
      <t>ハバ</t>
    </rPh>
    <rPh sb="29" eb="30">
      <t>タカ</t>
    </rPh>
    <rPh sb="32" eb="33">
      <t>カ</t>
    </rPh>
    <rPh sb="37" eb="39">
      <t>テキギ</t>
    </rPh>
    <rPh sb="39" eb="41">
      <t>シュウセイ</t>
    </rPh>
    <rPh sb="44" eb="45">
      <t>カマ</t>
    </rPh>
    <phoneticPr fontId="2"/>
  </si>
  <si>
    <t>　事業費の内訳明細書(見積書等)</t>
    <rPh sb="1" eb="4">
      <t>ジギョウヒ</t>
    </rPh>
    <rPh sb="5" eb="7">
      <t>ウチワケ</t>
    </rPh>
    <rPh sb="7" eb="10">
      <t>メイサイショ</t>
    </rPh>
    <rPh sb="11" eb="14">
      <t>ミツモリショ</t>
    </rPh>
    <rPh sb="14" eb="15">
      <t>トウ</t>
    </rPh>
    <phoneticPr fontId="2"/>
  </si>
  <si>
    <t>従業者の職種ごとに下記の勤務形態の区分の順にまとめて記載し、「週平均の勤務時間」については、職種ごとのAの</t>
    <rPh sb="0" eb="3">
      <t>ジュウギョウシャ</t>
    </rPh>
    <rPh sb="4" eb="6">
      <t>ショクシュ</t>
    </rPh>
    <rPh sb="9" eb="11">
      <t>カキ</t>
    </rPh>
    <rPh sb="12" eb="14">
      <t>キンム</t>
    </rPh>
    <rPh sb="14" eb="16">
      <t>ケイタイ</t>
    </rPh>
    <rPh sb="17" eb="19">
      <t>クブン</t>
    </rPh>
    <rPh sb="20" eb="21">
      <t>ジュン</t>
    </rPh>
    <rPh sb="26" eb="28">
      <t>キサイ</t>
    </rPh>
    <rPh sb="31" eb="32">
      <t>シュウ</t>
    </rPh>
    <rPh sb="32" eb="34">
      <t>ヘイキン</t>
    </rPh>
    <rPh sb="35" eb="37">
      <t>キンム</t>
    </rPh>
    <rPh sb="37" eb="39">
      <t>ジカン</t>
    </rPh>
    <rPh sb="46" eb="48">
      <t>ショクシュ</t>
    </rPh>
    <phoneticPr fontId="2"/>
  </si>
  <si>
    <t>③</t>
    <phoneticPr fontId="2"/>
  </si>
  <si>
    <t>夜</t>
    <rPh sb="0" eb="1">
      <t>ヨル</t>
    </rPh>
    <phoneticPr fontId="2"/>
  </si>
  <si>
    <t>勤務時間
４週合計</t>
    <rPh sb="0" eb="2">
      <t>キンム</t>
    </rPh>
    <rPh sb="2" eb="4">
      <t>ジカン</t>
    </rPh>
    <rPh sb="6" eb="7">
      <t>シュウ</t>
    </rPh>
    <rPh sb="7" eb="9">
      <t>ゴウケイ</t>
    </rPh>
    <phoneticPr fontId="2"/>
  </si>
  <si>
    <t>合計</t>
    <rPh sb="0" eb="2">
      <t>ゴウケイ</t>
    </rPh>
    <phoneticPr fontId="2"/>
  </si>
  <si>
    <t>その他</t>
    <rPh sb="2" eb="3">
      <t>タ</t>
    </rPh>
    <phoneticPr fontId="2"/>
  </si>
  <si>
    <t>施　設　計　画　書</t>
    <rPh sb="0" eb="1">
      <t>シ</t>
    </rPh>
    <rPh sb="2" eb="3">
      <t>セツ</t>
    </rPh>
    <rPh sb="4" eb="5">
      <t>ケイ</t>
    </rPh>
    <rPh sb="6" eb="7">
      <t>ガ</t>
    </rPh>
    <rPh sb="8" eb="9">
      <t>ショ</t>
    </rPh>
    <phoneticPr fontId="2"/>
  </si>
  <si>
    <t>　　　構造　　　　　         造　　　　階建</t>
    <rPh sb="3" eb="5">
      <t>コウゾウ</t>
    </rPh>
    <rPh sb="19" eb="20">
      <t>ゾウ</t>
    </rPh>
    <rPh sb="24" eb="25">
      <t>カイ</t>
    </rPh>
    <rPh sb="25" eb="26">
      <t>タ</t>
    </rPh>
    <phoneticPr fontId="2"/>
  </si>
  <si>
    <t>※施設整備費計／延べ床面積</t>
    <rPh sb="1" eb="3">
      <t>シセツ</t>
    </rPh>
    <rPh sb="3" eb="6">
      <t>セイビヒ</t>
    </rPh>
    <rPh sb="6" eb="7">
      <t>ケイ</t>
    </rPh>
    <rPh sb="8" eb="9">
      <t>ノ</t>
    </rPh>
    <rPh sb="10" eb="13">
      <t>ユカメンセキ</t>
    </rPh>
    <phoneticPr fontId="2"/>
  </si>
  <si>
    <t>該当に○印の記入</t>
    <rPh sb="0" eb="2">
      <t>ガイトウ</t>
    </rPh>
    <rPh sb="4" eb="5">
      <t>ジルシ</t>
    </rPh>
    <rPh sb="6" eb="8">
      <t>キニュウ</t>
    </rPh>
    <phoneticPr fontId="2"/>
  </si>
  <si>
    <t>区   分</t>
    <rPh sb="0" eb="1">
      <t>ク</t>
    </rPh>
    <rPh sb="4" eb="5">
      <t>ブン</t>
    </rPh>
    <phoneticPr fontId="2"/>
  </si>
  <si>
    <t>合計
面積(㎡)</t>
    <rPh sb="0" eb="2">
      <t>ゴウケイ</t>
    </rPh>
    <rPh sb="3" eb="4">
      <t>メン</t>
    </rPh>
    <rPh sb="4" eb="5">
      <t>セキ</t>
    </rPh>
    <phoneticPr fontId="2"/>
  </si>
  <si>
    <t>個人部門
面積(㎡）</t>
    <rPh sb="0" eb="2">
      <t>コジン</t>
    </rPh>
    <rPh sb="2" eb="4">
      <t>ブモン</t>
    </rPh>
    <rPh sb="5" eb="7">
      <t>メンセキ</t>
    </rPh>
    <phoneticPr fontId="2"/>
  </si>
  <si>
    <t>公共部門
面積（㎡）</t>
    <rPh sb="0" eb="2">
      <t>コウキョウ</t>
    </rPh>
    <rPh sb="2" eb="4">
      <t>ブモン</t>
    </rPh>
    <rPh sb="5" eb="7">
      <t>メンセキ</t>
    </rPh>
    <phoneticPr fontId="2"/>
  </si>
  <si>
    <t>一人当り
面積（㎡）</t>
    <rPh sb="0" eb="2">
      <t>ヒトリ</t>
    </rPh>
    <rPh sb="2" eb="3">
      <t>ア</t>
    </rPh>
    <rPh sb="5" eb="7">
      <t>メンセキ</t>
    </rPh>
    <phoneticPr fontId="2"/>
  </si>
  <si>
    <t>冷
暖</t>
    <rPh sb="0" eb="1">
      <t>レイ</t>
    </rPh>
    <rPh sb="2" eb="3">
      <t>ダン</t>
    </rPh>
    <phoneticPr fontId="2"/>
  </si>
  <si>
    <t>　木材活用</t>
    <rPh sb="1" eb="3">
      <t>モクザイ</t>
    </rPh>
    <rPh sb="3" eb="5">
      <t>カツヨウ</t>
    </rPh>
    <phoneticPr fontId="2"/>
  </si>
  <si>
    <t>手すり
有無</t>
    <rPh sb="0" eb="1">
      <t>テ</t>
    </rPh>
    <rPh sb="4" eb="6">
      <t>ウム</t>
    </rPh>
    <phoneticPr fontId="2"/>
  </si>
  <si>
    <t>床</t>
    <rPh sb="0" eb="1">
      <t>ショウ</t>
    </rPh>
    <phoneticPr fontId="2"/>
  </si>
  <si>
    <t>壁</t>
    <rPh sb="0" eb="1">
      <t>カベ</t>
    </rPh>
    <phoneticPr fontId="2"/>
  </si>
  <si>
    <t>天井</t>
    <rPh sb="0" eb="2">
      <t>テンジョウ</t>
    </rPh>
    <phoneticPr fontId="2"/>
  </si>
  <si>
    <t>洗面設備</t>
    <rPh sb="0" eb="2">
      <t>センメン</t>
    </rPh>
    <rPh sb="2" eb="4">
      <t>セツビ</t>
    </rPh>
    <phoneticPr fontId="2"/>
  </si>
  <si>
    <t>便所</t>
    <rPh sb="0" eb="2">
      <t>ベンジョ</t>
    </rPh>
    <phoneticPr fontId="2"/>
  </si>
  <si>
    <t>浴室</t>
    <rPh sb="0" eb="2">
      <t>ヨクシツ</t>
    </rPh>
    <phoneticPr fontId="2"/>
  </si>
  <si>
    <t>医務室</t>
    <rPh sb="0" eb="3">
      <t>イムシツ</t>
    </rPh>
    <phoneticPr fontId="2"/>
  </si>
  <si>
    <t>事務室</t>
    <rPh sb="0" eb="3">
      <t>ジムシツ</t>
    </rPh>
    <phoneticPr fontId="2"/>
  </si>
  <si>
    <t>建物設計上で配慮した点</t>
    <rPh sb="0" eb="2">
      <t>タテモノ</t>
    </rPh>
    <rPh sb="2" eb="4">
      <t>セッケイ</t>
    </rPh>
    <rPh sb="4" eb="5">
      <t>ジョウ</t>
    </rPh>
    <rPh sb="6" eb="8">
      <t>ハイリョ</t>
    </rPh>
    <rPh sb="10" eb="11">
      <t>テン</t>
    </rPh>
    <phoneticPr fontId="2"/>
  </si>
  <si>
    <t>施設整備資金計画書</t>
    <rPh sb="0" eb="2">
      <t>シセツ</t>
    </rPh>
    <rPh sb="2" eb="4">
      <t>セイビ</t>
    </rPh>
    <rPh sb="4" eb="6">
      <t>シキン</t>
    </rPh>
    <rPh sb="6" eb="9">
      <t>ケイカクショ</t>
    </rPh>
    <phoneticPr fontId="2"/>
  </si>
  <si>
    <t>1.資金計画について</t>
    <rPh sb="2" eb="4">
      <t>シキン</t>
    </rPh>
    <rPh sb="4" eb="6">
      <t>ケイカク</t>
    </rPh>
    <phoneticPr fontId="2"/>
  </si>
  <si>
    <t>事　　業　　費</t>
    <rPh sb="0" eb="1">
      <t>コト</t>
    </rPh>
    <rPh sb="3" eb="4">
      <t>ギョウ</t>
    </rPh>
    <rPh sb="6" eb="7">
      <t>ヒ</t>
    </rPh>
    <phoneticPr fontId="2"/>
  </si>
  <si>
    <t>資 　　金　　 内 　　訳</t>
    <rPh sb="0" eb="1">
      <t>シ</t>
    </rPh>
    <rPh sb="4" eb="5">
      <t>キン</t>
    </rPh>
    <rPh sb="8" eb="9">
      <t>ナイ</t>
    </rPh>
    <rPh sb="12" eb="13">
      <t>ヤク</t>
    </rPh>
    <phoneticPr fontId="2"/>
  </si>
  <si>
    <t>施設整備費</t>
    <rPh sb="0" eb="2">
      <t>シセツ</t>
    </rPh>
    <rPh sb="2" eb="4">
      <t>セイビ</t>
    </rPh>
    <rPh sb="4" eb="5">
      <t>ヒ</t>
    </rPh>
    <phoneticPr fontId="2"/>
  </si>
  <si>
    <t>千円</t>
    <rPh sb="0" eb="2">
      <t>センエン</t>
    </rPh>
    <phoneticPr fontId="2"/>
  </si>
  <si>
    <t>設備整備費</t>
    <rPh sb="0" eb="2">
      <t>セツビ</t>
    </rPh>
    <rPh sb="2" eb="5">
      <t>セイビヒ</t>
    </rPh>
    <phoneticPr fontId="2"/>
  </si>
  <si>
    <t>設計監理費</t>
    <rPh sb="0" eb="2">
      <t>セッケイ</t>
    </rPh>
    <rPh sb="2" eb="4">
      <t>カンリ</t>
    </rPh>
    <rPh sb="4" eb="5">
      <t>ヒ</t>
    </rPh>
    <phoneticPr fontId="2"/>
  </si>
  <si>
    <t>設</t>
    <rPh sb="0" eb="1">
      <t>セツ</t>
    </rPh>
    <phoneticPr fontId="2"/>
  </si>
  <si>
    <t>置</t>
    <rPh sb="0" eb="1">
      <t>オキ</t>
    </rPh>
    <phoneticPr fontId="2"/>
  </si>
  <si>
    <t>その他
(運転資金等)</t>
    <rPh sb="2" eb="3">
      <t>タ</t>
    </rPh>
    <rPh sb="5" eb="7">
      <t>ウンテン</t>
    </rPh>
    <rPh sb="7" eb="9">
      <t>シキン</t>
    </rPh>
    <rPh sb="9" eb="10">
      <t>ナド</t>
    </rPh>
    <phoneticPr fontId="2"/>
  </si>
  <si>
    <t>者</t>
    <rPh sb="0" eb="1">
      <t>シャ</t>
    </rPh>
    <phoneticPr fontId="2"/>
  </si>
  <si>
    <t>負</t>
    <rPh sb="0" eb="1">
      <t>フ</t>
    </rPh>
    <phoneticPr fontId="2"/>
  </si>
  <si>
    <t>担</t>
    <rPh sb="0" eb="1">
      <t>タン</t>
    </rPh>
    <phoneticPr fontId="2"/>
  </si>
  <si>
    <t>合　　　計</t>
    <rPh sb="0" eb="1">
      <t>ゴウ</t>
    </rPh>
    <rPh sb="4" eb="5">
      <t>ケイ</t>
    </rPh>
    <phoneticPr fontId="2"/>
  </si>
  <si>
    <t>※事業費・・・・・内訳の明細(業者見積等)を添付してください。</t>
    <rPh sb="1" eb="4">
      <t>ジギョウヒ</t>
    </rPh>
    <rPh sb="9" eb="11">
      <t>ウチワケ</t>
    </rPh>
    <rPh sb="12" eb="14">
      <t>メイサイ</t>
    </rPh>
    <rPh sb="15" eb="17">
      <t>ギョウシャ</t>
    </rPh>
    <rPh sb="17" eb="19">
      <t>ミツ</t>
    </rPh>
    <rPh sb="19" eb="20">
      <t>ナド</t>
    </rPh>
    <rPh sb="22" eb="24">
      <t>テンプ</t>
    </rPh>
    <phoneticPr fontId="2"/>
  </si>
  <si>
    <t>2.設置者負担について</t>
    <rPh sb="2" eb="4">
      <t>セッチ</t>
    </rPh>
    <rPh sb="4" eb="5">
      <t>シャ</t>
    </rPh>
    <rPh sb="5" eb="7">
      <t>フタン</t>
    </rPh>
    <phoneticPr fontId="2"/>
  </si>
  <si>
    <t>内　　　　　　訳</t>
    <rPh sb="0" eb="1">
      <t>ウチ</t>
    </rPh>
    <rPh sb="7" eb="8">
      <t>ヤク</t>
    </rPh>
    <phoneticPr fontId="2"/>
  </si>
  <si>
    <t>金　　　　　　額</t>
    <rPh sb="0" eb="1">
      <t>キン</t>
    </rPh>
    <rPh sb="7" eb="8">
      <t>ガク</t>
    </rPh>
    <phoneticPr fontId="2"/>
  </si>
  <si>
    <t>財　　源　　内　　容</t>
    <rPh sb="0" eb="1">
      <t>ザイ</t>
    </rPh>
    <rPh sb="3" eb="4">
      <t>ミナモト</t>
    </rPh>
    <rPh sb="6" eb="7">
      <t>ナイ</t>
    </rPh>
    <rPh sb="9" eb="10">
      <t>カタチ</t>
    </rPh>
    <phoneticPr fontId="2"/>
  </si>
  <si>
    <t>借　入　先</t>
    <rPh sb="0" eb="1">
      <t>シャク</t>
    </rPh>
    <rPh sb="2" eb="3">
      <t>イリ</t>
    </rPh>
    <rPh sb="4" eb="5">
      <t>サキ</t>
    </rPh>
    <phoneticPr fontId="2"/>
  </si>
  <si>
    <t>借入額(A)</t>
    <rPh sb="0" eb="2">
      <t>カリイレ</t>
    </rPh>
    <rPh sb="2" eb="3">
      <t>ガク</t>
    </rPh>
    <phoneticPr fontId="2"/>
  </si>
  <si>
    <t>合計(A)＋(B)</t>
    <rPh sb="0" eb="2">
      <t>ゴウケイ</t>
    </rPh>
    <phoneticPr fontId="2"/>
  </si>
  <si>
    <t>計</t>
    <rPh sb="0" eb="1">
      <t>ケイ</t>
    </rPh>
    <phoneticPr fontId="2"/>
  </si>
  <si>
    <t>(3)償還財源</t>
    <rPh sb="3" eb="5">
      <t>ショウカン</t>
    </rPh>
    <rPh sb="5" eb="7">
      <t>ザイゲン</t>
    </rPh>
    <phoneticPr fontId="2"/>
  </si>
  <si>
    <t>借入金(A)＋(B)</t>
    <rPh sb="0" eb="2">
      <t>カリイレ</t>
    </rPh>
    <rPh sb="2" eb="3">
      <t>キン</t>
    </rPh>
    <phoneticPr fontId="2"/>
  </si>
  <si>
    <t>充　　当　　財　　源</t>
    <rPh sb="0" eb="1">
      <t>ミツル</t>
    </rPh>
    <rPh sb="3" eb="4">
      <t>トウ</t>
    </rPh>
    <rPh sb="6" eb="7">
      <t>ザイ</t>
    </rPh>
    <rPh sb="9" eb="10">
      <t>ミナモト</t>
    </rPh>
    <phoneticPr fontId="2"/>
  </si>
  <si>
    <t>設置者負担分</t>
    <rPh sb="0" eb="2">
      <t>セッチ</t>
    </rPh>
    <rPh sb="2" eb="3">
      <t>シャ</t>
    </rPh>
    <rPh sb="3" eb="6">
      <t>フタンブン</t>
    </rPh>
    <phoneticPr fontId="2"/>
  </si>
  <si>
    <t>(4)償還財源設置者負担分内訳</t>
    <rPh sb="3" eb="5">
      <t>ショウカン</t>
    </rPh>
    <rPh sb="5" eb="7">
      <t>ザイゲン</t>
    </rPh>
    <rPh sb="7" eb="9">
      <t>セッチ</t>
    </rPh>
    <rPh sb="9" eb="10">
      <t>シャ</t>
    </rPh>
    <rPh sb="10" eb="12">
      <t>フタン</t>
    </rPh>
    <rPh sb="12" eb="13">
      <t>ブン</t>
    </rPh>
    <rPh sb="13" eb="15">
      <t>ウチワケ</t>
    </rPh>
    <phoneticPr fontId="2"/>
  </si>
  <si>
    <t>内　　訳</t>
    <rPh sb="0" eb="1">
      <t>ウチ</t>
    </rPh>
    <rPh sb="3" eb="4">
      <t>ヤク</t>
    </rPh>
    <phoneticPr fontId="2"/>
  </si>
  <si>
    <t>金　　額</t>
    <rPh sb="0" eb="1">
      <t>キン</t>
    </rPh>
    <rPh sb="3" eb="4">
      <t>ガク</t>
    </rPh>
    <phoneticPr fontId="2"/>
  </si>
  <si>
    <t>本部会計繰入金等</t>
    <rPh sb="0" eb="2">
      <t>ホンブ</t>
    </rPh>
    <rPh sb="2" eb="4">
      <t>カイケイ</t>
    </rPh>
    <rPh sb="4" eb="6">
      <t>クリイレ</t>
    </rPh>
    <rPh sb="6" eb="7">
      <t>キン</t>
    </rPh>
    <rPh sb="7" eb="8">
      <t>ナド</t>
    </rPh>
    <phoneticPr fontId="2"/>
  </si>
  <si>
    <t>金額</t>
    <rPh sb="0" eb="2">
      <t>キンガク</t>
    </rPh>
    <phoneticPr fontId="2"/>
  </si>
  <si>
    <t>寄付者と法人との関係、職業等</t>
    <rPh sb="0" eb="2">
      <t>キフ</t>
    </rPh>
    <rPh sb="2" eb="3">
      <t>シャ</t>
    </rPh>
    <rPh sb="4" eb="6">
      <t>ホウジン</t>
    </rPh>
    <rPh sb="8" eb="10">
      <t>カンケイ</t>
    </rPh>
    <rPh sb="11" eb="13">
      <t>ショクギョウ</t>
    </rPh>
    <rPh sb="13" eb="14">
      <t>ナド</t>
    </rPh>
    <phoneticPr fontId="2"/>
  </si>
  <si>
    <t>内　　　　　　　　　　　　容</t>
    <rPh sb="0" eb="1">
      <t>ウチ</t>
    </rPh>
    <rPh sb="13" eb="14">
      <t>カタチ</t>
    </rPh>
    <phoneticPr fontId="2"/>
  </si>
  <si>
    <t>区分</t>
    <rPh sb="0" eb="2">
      <t>クブン</t>
    </rPh>
    <phoneticPr fontId="2"/>
  </si>
  <si>
    <t xml:space="preserve">         　　職員配置・採用計画書</t>
    <rPh sb="11" eb="13">
      <t>ショクイン</t>
    </rPh>
    <rPh sb="13" eb="15">
      <t>ハイチ</t>
    </rPh>
    <rPh sb="16" eb="18">
      <t>サイヨウ</t>
    </rPh>
    <rPh sb="18" eb="21">
      <t>ケイカクショ</t>
    </rPh>
    <phoneticPr fontId="2"/>
  </si>
  <si>
    <t>職      種</t>
    <rPh sb="0" eb="1">
      <t>ショク</t>
    </rPh>
    <rPh sb="7" eb="8">
      <t>タネ</t>
    </rPh>
    <phoneticPr fontId="2"/>
  </si>
  <si>
    <t>備    考</t>
    <rPh sb="0" eb="1">
      <t>ソナエ</t>
    </rPh>
    <rPh sb="5" eb="6">
      <t>コウ</t>
    </rPh>
    <phoneticPr fontId="2"/>
  </si>
  <si>
    <t>施設長</t>
    <rPh sb="0" eb="2">
      <t>シセツ</t>
    </rPh>
    <rPh sb="2" eb="3">
      <t>チョウ</t>
    </rPh>
    <phoneticPr fontId="2"/>
  </si>
  <si>
    <t>医師</t>
    <rPh sb="0" eb="2">
      <t>イシ</t>
    </rPh>
    <phoneticPr fontId="2"/>
  </si>
  <si>
    <t>生活相談員</t>
    <rPh sb="0" eb="2">
      <t>セイカツ</t>
    </rPh>
    <rPh sb="2" eb="5">
      <t>ソウダンイン</t>
    </rPh>
    <phoneticPr fontId="2"/>
  </si>
  <si>
    <t>介護支援専門員</t>
    <rPh sb="0" eb="2">
      <t>カイゴ</t>
    </rPh>
    <rPh sb="2" eb="4">
      <t>シエン</t>
    </rPh>
    <rPh sb="4" eb="7">
      <t>センモンイン</t>
    </rPh>
    <phoneticPr fontId="2"/>
  </si>
  <si>
    <t>栄養士</t>
    <rPh sb="0" eb="3">
      <t>エイヨウシ</t>
    </rPh>
    <phoneticPr fontId="2"/>
  </si>
  <si>
    <t>事務員</t>
    <rPh sb="0" eb="3">
      <t>ジムイン</t>
    </rPh>
    <phoneticPr fontId="2"/>
  </si>
  <si>
    <t>その他職員</t>
    <rPh sb="2" eb="3">
      <t>タ</t>
    </rPh>
    <rPh sb="3" eb="5">
      <t>ショクイン</t>
    </rPh>
    <phoneticPr fontId="2"/>
  </si>
  <si>
    <t>(注)1.非常勤職員については、( )内に内数を記入のこと。</t>
    <rPh sb="1" eb="2">
      <t>チュウ</t>
    </rPh>
    <rPh sb="5" eb="8">
      <t>ヒジョウキン</t>
    </rPh>
    <rPh sb="8" eb="10">
      <t>ショクイン</t>
    </rPh>
    <rPh sb="19" eb="20">
      <t>ウチ</t>
    </rPh>
    <rPh sb="21" eb="22">
      <t>ウチ</t>
    </rPh>
    <rPh sb="22" eb="23">
      <t>スウ</t>
    </rPh>
    <rPh sb="24" eb="26">
      <t>キニュウ</t>
    </rPh>
    <phoneticPr fontId="2"/>
  </si>
  <si>
    <t xml:space="preserve">     3.「その他職員」は、備考欄に職種を記載すること。</t>
    <rPh sb="10" eb="11">
      <t>タ</t>
    </rPh>
    <rPh sb="11" eb="13">
      <t>ショクイン</t>
    </rPh>
    <rPh sb="16" eb="18">
      <t>ビコウ</t>
    </rPh>
    <rPh sb="18" eb="19">
      <t>ラン</t>
    </rPh>
    <rPh sb="20" eb="22">
      <t>ショクシュ</t>
    </rPh>
    <rPh sb="23" eb="25">
      <t>キサイ</t>
    </rPh>
    <phoneticPr fontId="2"/>
  </si>
  <si>
    <t xml:space="preserve">     4.「未確保職員の確保見通し」欄は、確保方法等について記述すること。</t>
    <rPh sb="8" eb="9">
      <t>ミ</t>
    </rPh>
    <rPh sb="9" eb="11">
      <t>カクホ</t>
    </rPh>
    <rPh sb="11" eb="13">
      <t>ショクイン</t>
    </rPh>
    <rPh sb="14" eb="16">
      <t>カクホ</t>
    </rPh>
    <rPh sb="16" eb="18">
      <t>ミトオ</t>
    </rPh>
    <rPh sb="20" eb="21">
      <t>ラン</t>
    </rPh>
    <rPh sb="23" eb="25">
      <t>カクホ</t>
    </rPh>
    <rPh sb="25" eb="27">
      <t>ホウホウ</t>
    </rPh>
    <rPh sb="27" eb="28">
      <t>ナド</t>
    </rPh>
    <rPh sb="32" eb="34">
      <t>キジュツ</t>
    </rPh>
    <phoneticPr fontId="2"/>
  </si>
  <si>
    <t xml:space="preserve">     5.調理部門について委託する場合は、その旨を備考欄に記載すること。</t>
    <rPh sb="7" eb="9">
      <t>チョウリ</t>
    </rPh>
    <rPh sb="9" eb="11">
      <t>ブモン</t>
    </rPh>
    <rPh sb="15" eb="17">
      <t>イタク</t>
    </rPh>
    <rPh sb="19" eb="21">
      <t>バアイ</t>
    </rPh>
    <rPh sb="25" eb="26">
      <t>ムネ</t>
    </rPh>
    <rPh sb="27" eb="30">
      <t>ビコウラン</t>
    </rPh>
    <rPh sb="31" eb="33">
      <t>キサイ</t>
    </rPh>
    <phoneticPr fontId="2"/>
  </si>
  <si>
    <t>借入金利息支出</t>
    <rPh sb="0" eb="2">
      <t>カリイレ</t>
    </rPh>
    <rPh sb="2" eb="3">
      <t>キン</t>
    </rPh>
    <rPh sb="3" eb="5">
      <t>リソク</t>
    </rPh>
    <rPh sb="5" eb="7">
      <t>シシュツ</t>
    </rPh>
    <phoneticPr fontId="2"/>
  </si>
  <si>
    <t>借入金元金償還支出</t>
    <rPh sb="0" eb="2">
      <t>カリイレ</t>
    </rPh>
    <rPh sb="2" eb="3">
      <t>キン</t>
    </rPh>
    <rPh sb="3" eb="5">
      <t>ガンキン</t>
    </rPh>
    <rPh sb="5" eb="7">
      <t>ショウカン</t>
    </rPh>
    <rPh sb="7" eb="9">
      <t>シシュツ</t>
    </rPh>
    <phoneticPr fontId="2"/>
  </si>
  <si>
    <t>　今次計画にかかる施設・事業分について記入してください。但し、今次計画にかかる借入金の償還財源として、借入申込施設・事業以外からも予定している場合は、その施設・事業分についても記入してください。借入金元金償還支出も経常活動による収支の支出欄に記入してください。</t>
    <rPh sb="3" eb="5">
      <t>ケイカク</t>
    </rPh>
    <rPh sb="28" eb="29">
      <t>タダ</t>
    </rPh>
    <rPh sb="33" eb="35">
      <t>ケイカク</t>
    </rPh>
    <rPh sb="51" eb="53">
      <t>カリイレ</t>
    </rPh>
    <rPh sb="97" eb="99">
      <t>カリイレ</t>
    </rPh>
    <rPh sb="99" eb="100">
      <t>キン</t>
    </rPh>
    <rPh sb="100" eb="102">
      <t>ガンキン</t>
    </rPh>
    <rPh sb="102" eb="104">
      <t>ショウカン</t>
    </rPh>
    <rPh sb="104" eb="106">
      <t>シシュツ</t>
    </rPh>
    <rPh sb="107" eb="109">
      <t>ケイジョウ</t>
    </rPh>
    <rPh sb="109" eb="111">
      <t>カツドウ</t>
    </rPh>
    <rPh sb="114" eb="116">
      <t>シュウシ</t>
    </rPh>
    <rPh sb="117" eb="119">
      <t>シシュツ</t>
    </rPh>
    <rPh sb="119" eb="120">
      <t>ラン</t>
    </rPh>
    <rPh sb="121" eb="123">
      <t>キニュウ</t>
    </rPh>
    <phoneticPr fontId="2"/>
  </si>
  <si>
    <t>社 会 福 祉 法 人 調 書</t>
    <rPh sb="0" eb="1">
      <t>シャ</t>
    </rPh>
    <rPh sb="2" eb="3">
      <t>カイ</t>
    </rPh>
    <rPh sb="4" eb="5">
      <t>フク</t>
    </rPh>
    <rPh sb="6" eb="7">
      <t>シ</t>
    </rPh>
    <rPh sb="8" eb="9">
      <t>ホウ</t>
    </rPh>
    <rPh sb="10" eb="11">
      <t>ジン</t>
    </rPh>
    <rPh sb="12" eb="13">
      <t>チョウ</t>
    </rPh>
    <rPh sb="14" eb="15">
      <t>ショ</t>
    </rPh>
    <phoneticPr fontId="2"/>
  </si>
  <si>
    <t>法人の名称 (ﾌﾘｶﾞﾅ)</t>
    <rPh sb="0" eb="2">
      <t>ホウジン</t>
    </rPh>
    <rPh sb="3" eb="4">
      <t>ナ</t>
    </rPh>
    <rPh sb="4" eb="5">
      <t>ショウ</t>
    </rPh>
    <phoneticPr fontId="2"/>
  </si>
  <si>
    <t>社会福祉法人○○○○</t>
    <rPh sb="0" eb="2">
      <t>シャカイ</t>
    </rPh>
    <rPh sb="2" eb="4">
      <t>フクシ</t>
    </rPh>
    <rPh sb="4" eb="6">
      <t>ホウジン</t>
    </rPh>
    <phoneticPr fontId="2"/>
  </si>
  <si>
    <t>主たる事務所の
所在地</t>
    <rPh sb="0" eb="1">
      <t>シュ</t>
    </rPh>
    <rPh sb="3" eb="5">
      <t>ジム</t>
    </rPh>
    <rPh sb="5" eb="6">
      <t>ショ</t>
    </rPh>
    <rPh sb="8" eb="11">
      <t>ショザイチ</t>
    </rPh>
    <phoneticPr fontId="2"/>
  </si>
  <si>
    <t>設立認可年月日</t>
    <rPh sb="0" eb="2">
      <t>セツリツ</t>
    </rPh>
    <rPh sb="2" eb="4">
      <t>ニンカ</t>
    </rPh>
    <rPh sb="4" eb="7">
      <t>ネンガッピ</t>
    </rPh>
    <phoneticPr fontId="2"/>
  </si>
  <si>
    <t>設立登記年月日</t>
    <rPh sb="0" eb="2">
      <t>セツリツ</t>
    </rPh>
    <rPh sb="2" eb="4">
      <t>トウキ</t>
    </rPh>
    <rPh sb="4" eb="7">
      <t>ネンガッピ</t>
    </rPh>
    <phoneticPr fontId="2"/>
  </si>
  <si>
    <t>事　業</t>
    <rPh sb="0" eb="1">
      <t>コト</t>
    </rPh>
    <rPh sb="2" eb="3">
      <t>ギョウ</t>
    </rPh>
    <phoneticPr fontId="2"/>
  </si>
  <si>
    <t>種　別</t>
    <rPh sb="0" eb="1">
      <t>タネ</t>
    </rPh>
    <rPh sb="2" eb="3">
      <t>ベツ</t>
    </rPh>
    <phoneticPr fontId="2"/>
  </si>
  <si>
    <t>種類・名称等</t>
    <rPh sb="0" eb="2">
      <t>シュルイ</t>
    </rPh>
    <rPh sb="3" eb="5">
      <t>メイショウ</t>
    </rPh>
    <rPh sb="5" eb="6">
      <t>トウ</t>
    </rPh>
    <phoneticPr fontId="2"/>
  </si>
  <si>
    <t>社会福祉事業</t>
    <rPh sb="0" eb="2">
      <t>シャカイ</t>
    </rPh>
    <rPh sb="2" eb="4">
      <t>フクシ</t>
    </rPh>
    <rPh sb="4" eb="6">
      <t>ジギョウ</t>
    </rPh>
    <phoneticPr fontId="2"/>
  </si>
  <si>
    <t>第１種</t>
    <rPh sb="0" eb="1">
      <t>ダイ</t>
    </rPh>
    <rPh sb="2" eb="3">
      <t>シュ</t>
    </rPh>
    <phoneticPr fontId="2"/>
  </si>
  <si>
    <t>第２種</t>
    <rPh sb="0" eb="1">
      <t>ダイ</t>
    </rPh>
    <rPh sb="2" eb="3">
      <t>シュ</t>
    </rPh>
    <phoneticPr fontId="2"/>
  </si>
  <si>
    <t>公益事業</t>
    <rPh sb="0" eb="2">
      <t>コウエキ</t>
    </rPh>
    <rPh sb="2" eb="4">
      <t>ジギョウ</t>
    </rPh>
    <phoneticPr fontId="2"/>
  </si>
  <si>
    <t>収益事業</t>
    <rPh sb="0" eb="2">
      <t>シュウエキ</t>
    </rPh>
    <rPh sb="2" eb="4">
      <t>ジギョウ</t>
    </rPh>
    <phoneticPr fontId="2"/>
  </si>
  <si>
    <t>理事・監事</t>
    <rPh sb="0" eb="2">
      <t>リジ</t>
    </rPh>
    <rPh sb="3" eb="5">
      <t>カンジ</t>
    </rPh>
    <phoneticPr fontId="2"/>
  </si>
  <si>
    <t>定　数</t>
    <rPh sb="0" eb="1">
      <t>サダム</t>
    </rPh>
    <rPh sb="2" eb="3">
      <t>カズ</t>
    </rPh>
    <phoneticPr fontId="2"/>
  </si>
  <si>
    <t>　理事　　　人（現員　　　人）　・　監事　　　人（現員　　　人）</t>
    <rPh sb="1" eb="2">
      <t>リ</t>
    </rPh>
    <rPh sb="2" eb="3">
      <t>コト</t>
    </rPh>
    <rPh sb="6" eb="7">
      <t>ニン</t>
    </rPh>
    <rPh sb="8" eb="10">
      <t>ゲンイン</t>
    </rPh>
    <rPh sb="13" eb="14">
      <t>ニン</t>
    </rPh>
    <rPh sb="18" eb="20">
      <t>カンジ</t>
    </rPh>
    <phoneticPr fontId="2"/>
  </si>
  <si>
    <t>役　職</t>
    <rPh sb="0" eb="1">
      <t>エキ</t>
    </rPh>
    <rPh sb="2" eb="3">
      <t>ショク</t>
    </rPh>
    <phoneticPr fontId="2"/>
  </si>
  <si>
    <t>氏　名</t>
    <rPh sb="0" eb="1">
      <t>シ</t>
    </rPh>
    <rPh sb="2" eb="3">
      <t>メイ</t>
    </rPh>
    <phoneticPr fontId="2"/>
  </si>
  <si>
    <t>年齢</t>
    <rPh sb="0" eb="1">
      <t>トシ</t>
    </rPh>
    <rPh sb="1" eb="2">
      <t>ヨワイ</t>
    </rPh>
    <phoneticPr fontId="2"/>
  </si>
  <si>
    <t>住　所</t>
    <rPh sb="0" eb="1">
      <t>ジュウ</t>
    </rPh>
    <rPh sb="2" eb="3">
      <t>ショ</t>
    </rPh>
    <phoneticPr fontId="2"/>
  </si>
  <si>
    <t>職　業</t>
    <rPh sb="0" eb="1">
      <t>ショク</t>
    </rPh>
    <rPh sb="2" eb="3">
      <t>ギョウ</t>
    </rPh>
    <phoneticPr fontId="2"/>
  </si>
  <si>
    <t>別添「財産目録」のとおり</t>
    <rPh sb="0" eb="2">
      <t>ベッテン</t>
    </rPh>
    <rPh sb="3" eb="5">
      <t>ザイサン</t>
    </rPh>
    <rPh sb="5" eb="7">
      <t>モクロク</t>
    </rPh>
    <phoneticPr fontId="2"/>
  </si>
  <si>
    <t>借入等負債の状況</t>
    <rPh sb="0" eb="2">
      <t>カリイレ</t>
    </rPh>
    <rPh sb="2" eb="3">
      <t>トウ</t>
    </rPh>
    <rPh sb="3" eb="5">
      <t>フサイ</t>
    </rPh>
    <rPh sb="6" eb="8">
      <t>ジョウキョウ</t>
    </rPh>
    <phoneticPr fontId="2"/>
  </si>
  <si>
    <t>負債の内容</t>
    <rPh sb="0" eb="2">
      <t>フサイ</t>
    </rPh>
    <rPh sb="3" eb="5">
      <t>ナイヨウ</t>
    </rPh>
    <phoneticPr fontId="2"/>
  </si>
  <si>
    <t>当初負債額</t>
    <rPh sb="0" eb="2">
      <t>トウショ</t>
    </rPh>
    <rPh sb="2" eb="4">
      <t>フサイ</t>
    </rPh>
    <rPh sb="4" eb="5">
      <t>ガク</t>
    </rPh>
    <phoneticPr fontId="2"/>
  </si>
  <si>
    <t>負債残額</t>
    <rPh sb="0" eb="2">
      <t>フサイ</t>
    </rPh>
    <rPh sb="2" eb="4">
      <t>ザンガク</t>
    </rPh>
    <phoneticPr fontId="2"/>
  </si>
  <si>
    <t>内容(借入先等)</t>
    <rPh sb="0" eb="2">
      <t>ナイヨウ</t>
    </rPh>
    <rPh sb="3" eb="5">
      <t>カリイレ</t>
    </rPh>
    <rPh sb="5" eb="6">
      <t>サキ</t>
    </rPh>
    <rPh sb="6" eb="7">
      <t>トウ</t>
    </rPh>
    <phoneticPr fontId="2"/>
  </si>
  <si>
    <t>その他負債</t>
    <rPh sb="2" eb="3">
      <t>タ</t>
    </rPh>
    <rPh sb="3" eb="5">
      <t>フサイ</t>
    </rPh>
    <phoneticPr fontId="2"/>
  </si>
  <si>
    <t>－</t>
    <phoneticPr fontId="2"/>
  </si>
  <si>
    <t>法人本部の所轄庁による指導監査実施日</t>
    <rPh sb="0" eb="2">
      <t>ホウジン</t>
    </rPh>
    <rPh sb="2" eb="4">
      <t>ホンブ</t>
    </rPh>
    <rPh sb="5" eb="7">
      <t>ショカツ</t>
    </rPh>
    <rPh sb="7" eb="8">
      <t>チョウ</t>
    </rPh>
    <rPh sb="11" eb="13">
      <t>シドウ</t>
    </rPh>
    <rPh sb="13" eb="15">
      <t>カンサ</t>
    </rPh>
    <rPh sb="15" eb="17">
      <t>ジッシ</t>
    </rPh>
    <rPh sb="17" eb="18">
      <t>ビ</t>
    </rPh>
    <phoneticPr fontId="2"/>
  </si>
  <si>
    <t>左記改善報告日</t>
    <rPh sb="0" eb="2">
      <t>サキ</t>
    </rPh>
    <rPh sb="2" eb="4">
      <t>カイゼン</t>
    </rPh>
    <rPh sb="4" eb="6">
      <t>ホウコク</t>
    </rPh>
    <rPh sb="6" eb="7">
      <t>ビ</t>
    </rPh>
    <phoneticPr fontId="2"/>
  </si>
  <si>
    <t>所轄庁</t>
    <rPh sb="0" eb="2">
      <t>ショカツ</t>
    </rPh>
    <rPh sb="2" eb="3">
      <t>チョウ</t>
    </rPh>
    <phoneticPr fontId="2"/>
  </si>
  <si>
    <t>直近の
指導監査日
改善報告日</t>
    <rPh sb="0" eb="2">
      <t>チョッキン</t>
    </rPh>
    <rPh sb="4" eb="6">
      <t>シドウ</t>
    </rPh>
    <rPh sb="6" eb="8">
      <t>カンサ</t>
    </rPh>
    <rPh sb="8" eb="9">
      <t>ビ</t>
    </rPh>
    <rPh sb="10" eb="12">
      <t>カイゼン</t>
    </rPh>
    <rPh sb="12" eb="14">
      <t>ホウコク</t>
    </rPh>
    <rPh sb="14" eb="15">
      <t>ビ</t>
    </rPh>
    <phoneticPr fontId="2"/>
  </si>
  <si>
    <t>H23.4.1
H23.4.30</t>
    <phoneticPr fontId="2"/>
  </si>
  <si>
    <t>介護報酬・居住費収入等</t>
    <rPh sb="0" eb="2">
      <t>カイゴ</t>
    </rPh>
    <rPh sb="2" eb="4">
      <t>ホウシュウ</t>
    </rPh>
    <rPh sb="5" eb="7">
      <t>キョジュウ</t>
    </rPh>
    <rPh sb="7" eb="8">
      <t>ヒ</t>
    </rPh>
    <rPh sb="8" eb="10">
      <t>シュウニュウ</t>
    </rPh>
    <rPh sb="10" eb="11">
      <t>ナド</t>
    </rPh>
    <phoneticPr fontId="2"/>
  </si>
  <si>
    <r>
      <t>　個別の積算については、</t>
    </r>
    <r>
      <rPr>
        <sz val="10"/>
        <rFont val="ＭＳ ゴシック"/>
        <family val="3"/>
        <charset val="128"/>
      </rPr>
      <t>任意の様式の内訳書を添付</t>
    </r>
    <r>
      <rPr>
        <sz val="10"/>
        <rFont val="ＭＳ 明朝"/>
        <family val="1"/>
        <charset val="128"/>
      </rPr>
      <t>してください。</t>
    </r>
    <phoneticPr fontId="2"/>
  </si>
  <si>
    <t>Ｓ51</t>
  </si>
  <si>
    <t>Ｈ23</t>
  </si>
  <si>
    <t>Ｓ52</t>
  </si>
  <si>
    <t>Ｈ24</t>
  </si>
  <si>
    <t>Ｓ53</t>
  </si>
  <si>
    <t>Ｈ25</t>
  </si>
  <si>
    <t>Ｓ54</t>
  </si>
  <si>
    <t>Ｈ26</t>
  </si>
  <si>
    <t>Ｓ55</t>
  </si>
  <si>
    <t>Ｈ27</t>
  </si>
  <si>
    <t>Ｓ56</t>
  </si>
  <si>
    <t>Ｈ28</t>
  </si>
  <si>
    <t>Ｓ57</t>
  </si>
  <si>
    <t>Ｈ29</t>
  </si>
  <si>
    <t>Ｓ58</t>
  </si>
  <si>
    <t>Ｈ30</t>
  </si>
  <si>
    <t>Ｓ59</t>
  </si>
  <si>
    <t>Ｈ31</t>
  </si>
  <si>
    <t>Ｓ60</t>
  </si>
  <si>
    <t>Ｈ32</t>
  </si>
  <si>
    <t>Ｓ61</t>
  </si>
  <si>
    <t>Ｈ33</t>
  </si>
  <si>
    <t>Ｓ62</t>
  </si>
  <si>
    <t>Ｈ34</t>
  </si>
  <si>
    <t>Ｓ63</t>
  </si>
  <si>
    <t>Ｈ35</t>
  </si>
  <si>
    <t>Ｓ64</t>
  </si>
  <si>
    <t>Ｈ36</t>
  </si>
  <si>
    <t>Ｈ37</t>
  </si>
  <si>
    <t>Ｈ38</t>
  </si>
  <si>
    <t>Ｈ３</t>
  </si>
  <si>
    <t>Ｈ39</t>
  </si>
  <si>
    <t>Ｈ４</t>
  </si>
  <si>
    <t>Ｈ40</t>
  </si>
  <si>
    <t>Ｈ５</t>
  </si>
  <si>
    <t>Ｈ41</t>
  </si>
  <si>
    <t>Ｈ６</t>
  </si>
  <si>
    <t>Ｈ42</t>
  </si>
  <si>
    <t>Ｈ７</t>
  </si>
  <si>
    <t>Ｈ43</t>
  </si>
  <si>
    <t>Ｈ８</t>
  </si>
  <si>
    <t>Ｈ44</t>
  </si>
  <si>
    <t>Ｈ９</t>
  </si>
  <si>
    <t>Ｈ45</t>
  </si>
  <si>
    <t>Ｈ46</t>
  </si>
  <si>
    <t>Ｈ11</t>
  </si>
  <si>
    <t>Ｈ47</t>
  </si>
  <si>
    <t>Ｈ12</t>
  </si>
  <si>
    <t>Ｈ48</t>
  </si>
  <si>
    <t>Ｈ13</t>
  </si>
  <si>
    <t>Ｈ49</t>
  </si>
  <si>
    <t>Ｈ14</t>
  </si>
  <si>
    <t>Ｈ50</t>
  </si>
  <si>
    <t>Ｈ15</t>
  </si>
  <si>
    <t>Ｈ51</t>
  </si>
  <si>
    <t>Ｈ16</t>
  </si>
  <si>
    <t>Ｈ52</t>
  </si>
  <si>
    <t>Ｈ17</t>
  </si>
  <si>
    <t>Ｈ53</t>
  </si>
  <si>
    <t>Ｈ18</t>
  </si>
  <si>
    <t>Ｈ54</t>
  </si>
  <si>
    <t>Ｈ19</t>
  </si>
  <si>
    <t>Ｈ55</t>
  </si>
  <si>
    <t>Ｈ20</t>
  </si>
  <si>
    <t>Ｈ56</t>
  </si>
  <si>
    <t>Ｈ21</t>
  </si>
  <si>
    <t>Ｈ57</t>
  </si>
  <si>
    <t>Ｈ22</t>
  </si>
  <si>
    <t>Ｈ58</t>
  </si>
  <si>
    <t>Ｈ59</t>
  </si>
  <si>
    <t>Ｈ60</t>
  </si>
  <si>
    <t>Ｈ61</t>
  </si>
  <si>
    <t>Ｈ62</t>
  </si>
  <si>
    <t>Ｈ63</t>
  </si>
  <si>
    <t>(金額単位:円)</t>
    <rPh sb="1" eb="3">
      <t>キンガク</t>
    </rPh>
    <rPh sb="3" eb="5">
      <t>タンイ</t>
    </rPh>
    <rPh sb="6" eb="7">
      <t>エン</t>
    </rPh>
    <phoneticPr fontId="2"/>
  </si>
  <si>
    <t>借 入 先</t>
    <rPh sb="0" eb="1">
      <t>シャク</t>
    </rPh>
    <rPh sb="2" eb="3">
      <t>イリ</t>
    </rPh>
    <rPh sb="4" eb="5">
      <t>サキ</t>
    </rPh>
    <phoneticPr fontId="2"/>
  </si>
  <si>
    <t>左記借入対象の
施設名</t>
    <rPh sb="0" eb="2">
      <t>サキ</t>
    </rPh>
    <rPh sb="2" eb="4">
      <t>カリイレ</t>
    </rPh>
    <rPh sb="4" eb="6">
      <t>タイショウ</t>
    </rPh>
    <rPh sb="8" eb="10">
      <t>シセツ</t>
    </rPh>
    <rPh sb="10" eb="11">
      <t>メイ</t>
    </rPh>
    <phoneticPr fontId="2"/>
  </si>
  <si>
    <t>借入契約</t>
    <rPh sb="0" eb="2">
      <t>カリイレ</t>
    </rPh>
    <rPh sb="2" eb="4">
      <t>ケイヤク</t>
    </rPh>
    <phoneticPr fontId="2"/>
  </si>
  <si>
    <t>返済期限</t>
    <rPh sb="0" eb="2">
      <t>ヘンサイ</t>
    </rPh>
    <rPh sb="2" eb="4">
      <t>キゲン</t>
    </rPh>
    <phoneticPr fontId="2"/>
  </si>
  <si>
    <t>使　　途</t>
    <rPh sb="0" eb="1">
      <t>ツカ</t>
    </rPh>
    <rPh sb="3" eb="4">
      <t>ト</t>
    </rPh>
    <phoneticPr fontId="2"/>
  </si>
  <si>
    <t>期首残高</t>
    <rPh sb="0" eb="2">
      <t>キシュ</t>
    </rPh>
    <rPh sb="2" eb="4">
      <t>ザンダカ</t>
    </rPh>
    <phoneticPr fontId="2"/>
  </si>
  <si>
    <t>当期借入額</t>
    <rPh sb="0" eb="2">
      <t>トウキ</t>
    </rPh>
    <rPh sb="2" eb="4">
      <t>カリイレ</t>
    </rPh>
    <rPh sb="4" eb="5">
      <t>ガク</t>
    </rPh>
    <phoneticPr fontId="2"/>
  </si>
  <si>
    <t>当期償還額</t>
    <rPh sb="0" eb="2">
      <t>トウキ</t>
    </rPh>
    <rPh sb="2" eb="4">
      <t>ショウカン</t>
    </rPh>
    <rPh sb="4" eb="5">
      <t>ガク</t>
    </rPh>
    <phoneticPr fontId="2"/>
  </si>
  <si>
    <t>差引期末残高</t>
    <rPh sb="0" eb="2">
      <t>サシヒキ</t>
    </rPh>
    <rPh sb="2" eb="4">
      <t>キマツ</t>
    </rPh>
    <rPh sb="4" eb="6">
      <t>ザンダカ</t>
    </rPh>
    <phoneticPr fontId="2"/>
  </si>
  <si>
    <t>元金償還
補助金</t>
    <rPh sb="0" eb="2">
      <t>ガンキン</t>
    </rPh>
    <rPh sb="2" eb="4">
      <t>ショウカン</t>
    </rPh>
    <rPh sb="5" eb="8">
      <t>ホジョキン</t>
    </rPh>
    <phoneticPr fontId="2"/>
  </si>
  <si>
    <t>利率</t>
    <rPh sb="0" eb="2">
      <t>リリツ</t>
    </rPh>
    <phoneticPr fontId="2"/>
  </si>
  <si>
    <t>支　払　利　息</t>
    <rPh sb="0" eb="1">
      <t>ササ</t>
    </rPh>
    <rPh sb="2" eb="3">
      <t>バライ</t>
    </rPh>
    <rPh sb="4" eb="5">
      <t>リ</t>
    </rPh>
    <rPh sb="6" eb="7">
      <t>イキ</t>
    </rPh>
    <phoneticPr fontId="2"/>
  </si>
  <si>
    <t>月</t>
    <rPh sb="0" eb="1">
      <t>ツキ</t>
    </rPh>
    <phoneticPr fontId="2"/>
  </si>
  <si>
    <t>④＝①＋②－③</t>
    <phoneticPr fontId="2"/>
  </si>
  <si>
    <t>当期支出額</t>
    <rPh sb="0" eb="2">
      <t>トウキ</t>
    </rPh>
    <rPh sb="2" eb="5">
      <t>シシュツガク</t>
    </rPh>
    <phoneticPr fontId="2"/>
  </si>
  <si>
    <t>利息補助金
収入</t>
    <rPh sb="0" eb="2">
      <t>リソク</t>
    </rPh>
    <rPh sb="2" eb="5">
      <t>ホジョキン</t>
    </rPh>
    <rPh sb="6" eb="8">
      <t>シュウニュウ</t>
    </rPh>
    <phoneticPr fontId="2"/>
  </si>
  <si>
    <t>写し</t>
    <rPh sb="0" eb="1">
      <t>ウツ</t>
    </rPh>
    <phoneticPr fontId="2"/>
  </si>
  <si>
    <t>看護職員(常勤)</t>
    <rPh sb="0" eb="2">
      <t>カンゴ</t>
    </rPh>
    <rPh sb="2" eb="4">
      <t>ショクイン</t>
    </rPh>
    <rPh sb="5" eb="7">
      <t>ジョウキン</t>
    </rPh>
    <phoneticPr fontId="2"/>
  </si>
  <si>
    <t xml:space="preserve">     7.看護職員・介護職員の採用(研修)計画については採用(研修)スケジュール表を作成し添付すること。</t>
    <rPh sb="7" eb="9">
      <t>カンゴ</t>
    </rPh>
    <rPh sb="9" eb="11">
      <t>ショクイン</t>
    </rPh>
    <rPh sb="12" eb="14">
      <t>カイゴ</t>
    </rPh>
    <rPh sb="14" eb="16">
      <t>ショクイン</t>
    </rPh>
    <rPh sb="17" eb="19">
      <t>サイヨウ</t>
    </rPh>
    <rPh sb="20" eb="22">
      <t>ケンシュウ</t>
    </rPh>
    <rPh sb="23" eb="25">
      <t>ケイカク</t>
    </rPh>
    <rPh sb="30" eb="32">
      <t>サイヨウ</t>
    </rPh>
    <rPh sb="33" eb="35">
      <t>ケンシュウ</t>
    </rPh>
    <rPh sb="42" eb="43">
      <t>ヒョウ</t>
    </rPh>
    <rPh sb="44" eb="46">
      <t>サクセイ</t>
    </rPh>
    <rPh sb="47" eb="49">
      <t>テンプ</t>
    </rPh>
    <phoneticPr fontId="2"/>
  </si>
  <si>
    <t xml:space="preserve">     8.当該特別養護老人ホーム等に帰属する収入により給与費等を負担する法人本部職員についても職種</t>
    <rPh sb="7" eb="9">
      <t>トウガイ</t>
    </rPh>
    <rPh sb="9" eb="11">
      <t>トクベツ</t>
    </rPh>
    <rPh sb="11" eb="13">
      <t>ヨウゴ</t>
    </rPh>
    <rPh sb="13" eb="15">
      <t>ロウジン</t>
    </rPh>
    <rPh sb="18" eb="19">
      <t>ナド</t>
    </rPh>
    <rPh sb="20" eb="22">
      <t>キゾク</t>
    </rPh>
    <rPh sb="24" eb="26">
      <t>シュウニュウ</t>
    </rPh>
    <rPh sb="29" eb="31">
      <t>キュウヨ</t>
    </rPh>
    <rPh sb="31" eb="33">
      <t>ヒナド</t>
    </rPh>
    <rPh sb="34" eb="36">
      <t>フタン</t>
    </rPh>
    <rPh sb="38" eb="40">
      <t>ホウジン</t>
    </rPh>
    <rPh sb="40" eb="42">
      <t>ホンブ</t>
    </rPh>
    <rPh sb="42" eb="44">
      <t>ショクイン</t>
    </rPh>
    <rPh sb="49" eb="51">
      <t>ショクシュ</t>
    </rPh>
    <phoneticPr fontId="2"/>
  </si>
  <si>
    <t>特養</t>
    <rPh sb="0" eb="1">
      <t>トク</t>
    </rPh>
    <rPh sb="1" eb="2">
      <t>オサム</t>
    </rPh>
    <phoneticPr fontId="2"/>
  </si>
  <si>
    <t>今次計画借入金償還計画表(機構等借入金用)</t>
    <rPh sb="0" eb="2">
      <t>コンジ</t>
    </rPh>
    <rPh sb="2" eb="4">
      <t>ケイカク</t>
    </rPh>
    <rPh sb="13" eb="15">
      <t>キコウ</t>
    </rPh>
    <rPh sb="15" eb="16">
      <t>トウ</t>
    </rPh>
    <rPh sb="16" eb="18">
      <t>カリイレ</t>
    </rPh>
    <rPh sb="18" eb="19">
      <t>キン</t>
    </rPh>
    <rPh sb="19" eb="20">
      <t>ヨウ</t>
    </rPh>
    <phoneticPr fontId="49"/>
  </si>
  <si>
    <t>未確保職員の確保の見通し</t>
    <rPh sb="0" eb="1">
      <t>ミ</t>
    </rPh>
    <rPh sb="1" eb="3">
      <t>カクホ</t>
    </rPh>
    <rPh sb="3" eb="5">
      <t>ショクイン</t>
    </rPh>
    <rPh sb="6" eb="8">
      <t>カクホ</t>
    </rPh>
    <rPh sb="9" eb="11">
      <t>ミトオ</t>
    </rPh>
    <phoneticPr fontId="2"/>
  </si>
  <si>
    <t>施設・事業区分（　特別養護老人ホーム　）名称（　　　　　　　　　　　　　）</t>
    <rPh sb="0" eb="2">
      <t>シセツ</t>
    </rPh>
    <rPh sb="3" eb="5">
      <t>ジギョウ</t>
    </rPh>
    <rPh sb="5" eb="7">
      <t>クブン</t>
    </rPh>
    <rPh sb="9" eb="15">
      <t>トクベツヨウゴロウジン</t>
    </rPh>
    <rPh sb="20" eb="22">
      <t>メイショウ</t>
    </rPh>
    <phoneticPr fontId="2"/>
  </si>
  <si>
    <t>様式7</t>
    <rPh sb="0" eb="2">
      <t>ヨウシキ</t>
    </rPh>
    <phoneticPr fontId="2"/>
  </si>
  <si>
    <t>様式5</t>
    <rPh sb="0" eb="2">
      <t>ヨウシキ</t>
    </rPh>
    <phoneticPr fontId="2"/>
  </si>
  <si>
    <t>様式6</t>
    <rPh sb="0" eb="2">
      <t>ヨウシキ</t>
    </rPh>
    <phoneticPr fontId="2"/>
  </si>
  <si>
    <t>様式　７</t>
    <rPh sb="0" eb="2">
      <t>ヨウシキ</t>
    </rPh>
    <phoneticPr fontId="2"/>
  </si>
  <si>
    <t>地域加算額</t>
    <rPh sb="0" eb="2">
      <t>チイキ</t>
    </rPh>
    <rPh sb="2" eb="5">
      <t>カサンガク</t>
    </rPh>
    <phoneticPr fontId="2"/>
  </si>
  <si>
    <t>平均利用率
   （％）</t>
    <rPh sb="0" eb="2">
      <t>ヘイキン</t>
    </rPh>
    <rPh sb="2" eb="5">
      <t>リヨウリツ</t>
    </rPh>
    <phoneticPr fontId="2"/>
  </si>
  <si>
    <t>　うち給食費　</t>
    <phoneticPr fontId="2"/>
  </si>
  <si>
    <t>事業概要・施設運営の基本理念・運営方針等　説明書</t>
    <rPh sb="0" eb="2">
      <t>ジギョウ</t>
    </rPh>
    <rPh sb="2" eb="4">
      <t>ガイヨウ</t>
    </rPh>
    <rPh sb="5" eb="7">
      <t>シセツ</t>
    </rPh>
    <rPh sb="7" eb="9">
      <t>ウンエイ</t>
    </rPh>
    <rPh sb="10" eb="12">
      <t>キホン</t>
    </rPh>
    <rPh sb="12" eb="14">
      <t>リネン</t>
    </rPh>
    <rPh sb="15" eb="17">
      <t>ウンエイ</t>
    </rPh>
    <rPh sb="17" eb="19">
      <t>ホウシン</t>
    </rPh>
    <rPh sb="19" eb="20">
      <t>トウ</t>
    </rPh>
    <rPh sb="21" eb="24">
      <t>セツメイショ</t>
    </rPh>
    <phoneticPr fontId="2"/>
  </si>
  <si>
    <t>施設の種類</t>
    <rPh sb="0" eb="2">
      <t>シセツ</t>
    </rPh>
    <rPh sb="3" eb="5">
      <t>シュルイ</t>
    </rPh>
    <phoneticPr fontId="2"/>
  </si>
  <si>
    <t>補助対象</t>
    <rPh sb="0" eb="2">
      <t>ホジョ</t>
    </rPh>
    <rPh sb="2" eb="4">
      <t>タイショウ</t>
    </rPh>
    <phoneticPr fontId="2"/>
  </si>
  <si>
    <t>介護保険事業</t>
    <rPh sb="0" eb="2">
      <t>カイゴ</t>
    </rPh>
    <rPh sb="2" eb="4">
      <t>ホケン</t>
    </rPh>
    <rPh sb="4" eb="6">
      <t>ジギョウ</t>
    </rPh>
    <phoneticPr fontId="2"/>
  </si>
  <si>
    <t>〇</t>
    <phoneticPr fontId="2"/>
  </si>
  <si>
    <t>上記以外
の事業</t>
    <rPh sb="0" eb="2">
      <t>ジョウキ</t>
    </rPh>
    <rPh sb="2" eb="4">
      <t>イガイ</t>
    </rPh>
    <rPh sb="6" eb="8">
      <t>ジギョウ</t>
    </rPh>
    <phoneticPr fontId="2"/>
  </si>
  <si>
    <t>工期</t>
    <rPh sb="0" eb="2">
      <t>コウキ</t>
    </rPh>
    <phoneticPr fontId="2"/>
  </si>
  <si>
    <t>開設日</t>
    <rPh sb="0" eb="3">
      <t>カイセツビ</t>
    </rPh>
    <phoneticPr fontId="2"/>
  </si>
  <si>
    <t>計画施設</t>
    <rPh sb="0" eb="2">
      <t>ケイカク</t>
    </rPh>
    <rPh sb="2" eb="4">
      <t>シセツ</t>
    </rPh>
    <phoneticPr fontId="2"/>
  </si>
  <si>
    <t>受託する　　　　　・　　　　　受託しない</t>
    <rPh sb="0" eb="2">
      <t>ジュタク</t>
    </rPh>
    <rPh sb="15" eb="17">
      <t>ジュタク</t>
    </rPh>
    <phoneticPr fontId="2"/>
  </si>
  <si>
    <t>円/日</t>
    <rPh sb="0" eb="1">
      <t>エン</t>
    </rPh>
    <rPh sb="2" eb="3">
      <t>ニチ</t>
    </rPh>
    <phoneticPr fontId="2"/>
  </si>
  <si>
    <t>　老人福祉法第11条の措置入所について</t>
    <rPh sb="1" eb="3">
      <t>ロウジン</t>
    </rPh>
    <rPh sb="3" eb="5">
      <t>フクシ</t>
    </rPh>
    <rPh sb="5" eb="6">
      <t>ホウ</t>
    </rPh>
    <rPh sb="6" eb="7">
      <t>ダイ</t>
    </rPh>
    <rPh sb="9" eb="10">
      <t>ジョウ</t>
    </rPh>
    <rPh sb="11" eb="13">
      <t>ソチ</t>
    </rPh>
    <rPh sb="13" eb="15">
      <t>ニュウショ</t>
    </rPh>
    <phoneticPr fontId="2"/>
  </si>
  <si>
    <t>協力病院
（予定）</t>
    <rPh sb="0" eb="2">
      <t>キョウリョク</t>
    </rPh>
    <rPh sb="2" eb="4">
      <t>ビョウイン</t>
    </rPh>
    <rPh sb="6" eb="8">
      <t>ヨテイ</t>
    </rPh>
    <phoneticPr fontId="2"/>
  </si>
  <si>
    <t>名称：</t>
    <rPh sb="0" eb="2">
      <t>メイショウ</t>
    </rPh>
    <phoneticPr fontId="2"/>
  </si>
  <si>
    <t>診療科目：</t>
    <rPh sb="0" eb="2">
      <t>シンリョウ</t>
    </rPh>
    <rPh sb="2" eb="4">
      <t>カモク</t>
    </rPh>
    <phoneticPr fontId="2"/>
  </si>
  <si>
    <t>所在地：</t>
    <rPh sb="0" eb="3">
      <t>ショザイチ</t>
    </rPh>
    <phoneticPr fontId="2"/>
  </si>
  <si>
    <t>協力歯科医療
機関（予定）</t>
    <rPh sb="0" eb="2">
      <t>キョウリョク</t>
    </rPh>
    <rPh sb="2" eb="4">
      <t>シカ</t>
    </rPh>
    <rPh sb="4" eb="6">
      <t>イリョウ</t>
    </rPh>
    <rPh sb="7" eb="9">
      <t>キカン</t>
    </rPh>
    <rPh sb="10" eb="12">
      <t>ヨテイ</t>
    </rPh>
    <phoneticPr fontId="2"/>
  </si>
  <si>
    <t>施設規模</t>
    <rPh sb="0" eb="2">
      <t>シセツ</t>
    </rPh>
    <rPh sb="2" eb="4">
      <t>キボ</t>
    </rPh>
    <phoneticPr fontId="2"/>
  </si>
  <si>
    <t>構造等：</t>
    <rPh sb="0" eb="2">
      <t>コウゾウ</t>
    </rPh>
    <rPh sb="2" eb="3">
      <t>トウ</t>
    </rPh>
    <phoneticPr fontId="2"/>
  </si>
  <si>
    <t>造</t>
    <rPh sb="0" eb="1">
      <t>ゾウ</t>
    </rPh>
    <phoneticPr fontId="2"/>
  </si>
  <si>
    <t>階建</t>
    <rPh sb="0" eb="1">
      <t>カイ</t>
    </rPh>
    <rPh sb="1" eb="2">
      <t>タ</t>
    </rPh>
    <phoneticPr fontId="2"/>
  </si>
  <si>
    <t>建築面積：</t>
    <rPh sb="0" eb="2">
      <t>ケンチク</t>
    </rPh>
    <rPh sb="2" eb="4">
      <t>メンセキ</t>
    </rPh>
    <phoneticPr fontId="2"/>
  </si>
  <si>
    <t>（建ぺい率</t>
    <rPh sb="1" eb="2">
      <t>ケン</t>
    </rPh>
    <rPh sb="4" eb="5">
      <t>リツ</t>
    </rPh>
    <phoneticPr fontId="2"/>
  </si>
  <si>
    <t>％）</t>
    <phoneticPr fontId="2"/>
  </si>
  <si>
    <t>延床面積：</t>
    <rPh sb="0" eb="2">
      <t>ノベユカ</t>
    </rPh>
    <rPh sb="2" eb="4">
      <t>メンセキ</t>
    </rPh>
    <phoneticPr fontId="2"/>
  </si>
  <si>
    <t>（容積率</t>
    <rPh sb="1" eb="3">
      <t>ヨウセキ</t>
    </rPh>
    <rPh sb="3" eb="4">
      <t>リツ</t>
    </rPh>
    <phoneticPr fontId="2"/>
  </si>
  <si>
    <t>事務担当者</t>
    <rPh sb="0" eb="2">
      <t>ジム</t>
    </rPh>
    <rPh sb="2" eb="5">
      <t>タントウシャ</t>
    </rPh>
    <phoneticPr fontId="2"/>
  </si>
  <si>
    <t>連絡先（施設名）：</t>
    <rPh sb="0" eb="3">
      <t>レンラクサキ</t>
    </rPh>
    <rPh sb="4" eb="6">
      <t>シセツ</t>
    </rPh>
    <rPh sb="6" eb="7">
      <t>メイ</t>
    </rPh>
    <phoneticPr fontId="2"/>
  </si>
  <si>
    <t>電話番号：</t>
    <rPh sb="0" eb="2">
      <t>デンワ</t>
    </rPh>
    <rPh sb="2" eb="4">
      <t>バンゴウ</t>
    </rPh>
    <phoneticPr fontId="2"/>
  </si>
  <si>
    <t>FAX番号：</t>
    <rPh sb="3" eb="5">
      <t>バンゴウ</t>
    </rPh>
    <phoneticPr fontId="2"/>
  </si>
  <si>
    <t>氏名及び役職名：</t>
    <rPh sb="0" eb="2">
      <t>シメイ</t>
    </rPh>
    <rPh sb="2" eb="3">
      <t>オヨ</t>
    </rPh>
    <rPh sb="4" eb="7">
      <t>ヤクショクメイ</t>
    </rPh>
    <phoneticPr fontId="2"/>
  </si>
  <si>
    <t>※事務担当者は、法人の理事又は職員の中から選任してください。</t>
    <rPh sb="1" eb="3">
      <t>ジム</t>
    </rPh>
    <rPh sb="3" eb="6">
      <t>タントウシャ</t>
    </rPh>
    <rPh sb="8" eb="10">
      <t>ホウジン</t>
    </rPh>
    <rPh sb="11" eb="13">
      <t>リジ</t>
    </rPh>
    <rPh sb="13" eb="14">
      <t>マタ</t>
    </rPh>
    <rPh sb="15" eb="17">
      <t>ショクイン</t>
    </rPh>
    <rPh sb="18" eb="19">
      <t>ナカ</t>
    </rPh>
    <rPh sb="21" eb="23">
      <t>センニン</t>
    </rPh>
    <phoneticPr fontId="2"/>
  </si>
  <si>
    <t>１．基本理念（法人の理念、高齢者福祉に関する法人の考え方）</t>
    <rPh sb="2" eb="4">
      <t>キホン</t>
    </rPh>
    <rPh sb="4" eb="6">
      <t>リネン</t>
    </rPh>
    <rPh sb="7" eb="9">
      <t>ホウジン</t>
    </rPh>
    <rPh sb="10" eb="12">
      <t>リネン</t>
    </rPh>
    <rPh sb="13" eb="16">
      <t>コウレイシャ</t>
    </rPh>
    <rPh sb="16" eb="18">
      <t>フクシ</t>
    </rPh>
    <rPh sb="19" eb="20">
      <t>カン</t>
    </rPh>
    <rPh sb="22" eb="24">
      <t>ホウジン</t>
    </rPh>
    <rPh sb="25" eb="26">
      <t>カンガ</t>
    </rPh>
    <rPh sb="27" eb="28">
      <t>カタ</t>
    </rPh>
    <phoneticPr fontId="2"/>
  </si>
  <si>
    <t>←年単位で入力（20年以内、特養ﾕﾆｯﾄの整備であれば30年以内)</t>
    <rPh sb="1" eb="4">
      <t>ネンタンイ</t>
    </rPh>
    <rPh sb="5" eb="7">
      <t>ニュウリョク</t>
    </rPh>
    <rPh sb="10" eb="11">
      <t>ネン</t>
    </rPh>
    <rPh sb="11" eb="13">
      <t>イナイ</t>
    </rPh>
    <rPh sb="14" eb="16">
      <t>トクヨウ</t>
    </rPh>
    <rPh sb="21" eb="23">
      <t>セイビ</t>
    </rPh>
    <rPh sb="29" eb="30">
      <t>ネン</t>
    </rPh>
    <rPh sb="30" eb="32">
      <t>イナイ</t>
    </rPh>
    <phoneticPr fontId="49"/>
  </si>
  <si>
    <t>２６年次目
↓</t>
    <rPh sb="2" eb="4">
      <t>ネンジ</t>
    </rPh>
    <rPh sb="4" eb="5">
      <t>メ</t>
    </rPh>
    <phoneticPr fontId="49"/>
  </si>
  <si>
    <t>２７年次目
↓</t>
    <rPh sb="2" eb="4">
      <t>ネンジ</t>
    </rPh>
    <rPh sb="4" eb="5">
      <t>メ</t>
    </rPh>
    <phoneticPr fontId="49"/>
  </si>
  <si>
    <t>２８年次目
↓</t>
    <rPh sb="2" eb="4">
      <t>ネンジ</t>
    </rPh>
    <rPh sb="4" eb="5">
      <t>メ</t>
    </rPh>
    <phoneticPr fontId="49"/>
  </si>
  <si>
    <t>２９年次目
↓</t>
    <rPh sb="2" eb="4">
      <t>ネンジ</t>
    </rPh>
    <rPh sb="4" eb="5">
      <t>メ</t>
    </rPh>
    <phoneticPr fontId="49"/>
  </si>
  <si>
    <t>３０年次目
↓</t>
    <rPh sb="2" eb="4">
      <t>ネンジ</t>
    </rPh>
    <rPh sb="4" eb="5">
      <t>メ</t>
    </rPh>
    <phoneticPr fontId="49"/>
  </si>
  <si>
    <t>←月単位で入力（24ヶ月以内、償還期間が20年以上であれば36ヶ月以内）</t>
    <rPh sb="1" eb="4">
      <t>ツキタンイ</t>
    </rPh>
    <rPh sb="5" eb="7">
      <t>ニュウリョク</t>
    </rPh>
    <rPh sb="11" eb="12">
      <t>ゲツ</t>
    </rPh>
    <rPh sb="12" eb="14">
      <t>イナイ</t>
    </rPh>
    <rPh sb="15" eb="17">
      <t>ショウカン</t>
    </rPh>
    <rPh sb="17" eb="19">
      <t>キカン</t>
    </rPh>
    <rPh sb="22" eb="23">
      <t>ネン</t>
    </rPh>
    <rPh sb="23" eb="25">
      <t>イジョウ</t>
    </rPh>
    <rPh sb="32" eb="33">
      <t>ゲツ</t>
    </rPh>
    <rPh sb="33" eb="35">
      <t>イナイ</t>
    </rPh>
    <phoneticPr fontId="49"/>
  </si>
  <si>
    <t>介護職(UL）</t>
    <rPh sb="0" eb="2">
      <t>カイゴ</t>
    </rPh>
    <rPh sb="2" eb="3">
      <t>ショク</t>
    </rPh>
    <phoneticPr fontId="2"/>
  </si>
  <si>
    <t>ユニットリーダーについては、「職種及び兼務の場合の職務内容」に判別できるように記載してください。</t>
    <rPh sb="31" eb="33">
      <t>ハンベツ</t>
    </rPh>
    <rPh sb="39" eb="41">
      <t>キサイ</t>
    </rPh>
    <phoneticPr fontId="2"/>
  </si>
  <si>
    <t>※１か月30日として計算してください。</t>
    <phoneticPr fontId="2"/>
  </si>
  <si>
    <t>様式7のとおり</t>
    <rPh sb="0" eb="2">
      <t>ヨウシキ</t>
    </rPh>
    <phoneticPr fontId="2"/>
  </si>
  <si>
    <t>社会福祉事業の有識者</t>
    <rPh sb="7" eb="10">
      <t>ユウシキシャ</t>
    </rPh>
    <phoneticPr fontId="2"/>
  </si>
  <si>
    <t>施設の管理者</t>
    <rPh sb="3" eb="6">
      <t>カンリシャ</t>
    </rPh>
    <phoneticPr fontId="2"/>
  </si>
  <si>
    <t>他の社会福祉法人の役員・評議員兼務の有無</t>
    <rPh sb="0" eb="1">
      <t>タ</t>
    </rPh>
    <rPh sb="2" eb="4">
      <t>シャカイ</t>
    </rPh>
    <rPh sb="4" eb="6">
      <t>フクシ</t>
    </rPh>
    <rPh sb="6" eb="8">
      <t>ホウジン</t>
    </rPh>
    <rPh sb="9" eb="11">
      <t>ヤクイン</t>
    </rPh>
    <rPh sb="12" eb="15">
      <t>ヒョウギイン</t>
    </rPh>
    <rPh sb="15" eb="17">
      <t>ケンム</t>
    </rPh>
    <rPh sb="18" eb="20">
      <t>ウム</t>
    </rPh>
    <phoneticPr fontId="2"/>
  </si>
  <si>
    <t>評議員</t>
    <rPh sb="0" eb="3">
      <t>ヒョウギイン</t>
    </rPh>
    <phoneticPr fontId="2"/>
  </si>
  <si>
    <t>役員との兼務の有無</t>
    <rPh sb="0" eb="2">
      <t>ヤクイン</t>
    </rPh>
    <rPh sb="4" eb="6">
      <t>ケンム</t>
    </rPh>
    <rPh sb="7" eb="9">
      <t>ウム</t>
    </rPh>
    <phoneticPr fontId="2"/>
  </si>
  <si>
    <t>他の社会福祉法人の役員・評議員兼務の有無</t>
    <phoneticPr fontId="2"/>
  </si>
  <si>
    <t>社会福祉法人の適正運営に係る有識者</t>
    <rPh sb="0" eb="2">
      <t>シャカイ</t>
    </rPh>
    <rPh sb="2" eb="4">
      <t>フクシ</t>
    </rPh>
    <rPh sb="4" eb="6">
      <t>ホウジン</t>
    </rPh>
    <rPh sb="7" eb="9">
      <t>テキセイ</t>
    </rPh>
    <rPh sb="9" eb="11">
      <t>ウンエイ</t>
    </rPh>
    <rPh sb="12" eb="13">
      <t>カカ</t>
    </rPh>
    <rPh sb="14" eb="17">
      <t>ユウシキシャ</t>
    </rPh>
    <phoneticPr fontId="2"/>
  </si>
  <si>
    <t>　既往借入金の状況（法人全体）　※3シートあります。</t>
    <rPh sb="1" eb="3">
      <t>キオウ</t>
    </rPh>
    <rPh sb="3" eb="5">
      <t>カリイレ</t>
    </rPh>
    <rPh sb="5" eb="6">
      <t>キン</t>
    </rPh>
    <rPh sb="7" eb="9">
      <t>ジョウキョウ</t>
    </rPh>
    <rPh sb="10" eb="12">
      <t>ホウジン</t>
    </rPh>
    <rPh sb="12" eb="14">
      <t>ゼンタイ</t>
    </rPh>
    <phoneticPr fontId="2"/>
  </si>
  <si>
    <t>玄関・ホール</t>
    <rPh sb="0" eb="2">
      <t>ゲンカン</t>
    </rPh>
    <phoneticPr fontId="2"/>
  </si>
  <si>
    <t>　年　月</t>
    <rPh sb="3" eb="4">
      <t>ガツ</t>
    </rPh>
    <phoneticPr fontId="2"/>
  </si>
  <si>
    <t>サービス種類</t>
    <rPh sb="4" eb="5">
      <t>タネ</t>
    </rPh>
    <rPh sb="5" eb="6">
      <t>タグイ</t>
    </rPh>
    <phoneticPr fontId="2"/>
  </si>
  <si>
    <t>平均利用人数</t>
    <rPh sb="0" eb="2">
      <t>ヘイキン</t>
    </rPh>
    <rPh sb="2" eb="4">
      <t>リヨウ</t>
    </rPh>
    <rPh sb="4" eb="6">
      <t>ニンズウ</t>
    </rPh>
    <phoneticPr fontId="2"/>
  </si>
  <si>
    <t>７．施設運営(元気な高齢者や地域住民がつどう「共生型」の施設運営について　※</t>
    <rPh sb="2" eb="4">
      <t>シセツ</t>
    </rPh>
    <rPh sb="4" eb="6">
      <t>ウンエイ</t>
    </rPh>
    <rPh sb="7" eb="9">
      <t>ゲンキ</t>
    </rPh>
    <rPh sb="10" eb="13">
      <t>コウレイシャ</t>
    </rPh>
    <rPh sb="14" eb="16">
      <t>チイキ</t>
    </rPh>
    <rPh sb="16" eb="18">
      <t>ジュウミン</t>
    </rPh>
    <rPh sb="23" eb="26">
      <t>キョウセイガタ</t>
    </rPh>
    <rPh sb="28" eb="30">
      <t>シセツ</t>
    </rPh>
    <rPh sb="30" eb="32">
      <t>ウンエイ</t>
    </rPh>
    <phoneticPr fontId="2"/>
  </si>
  <si>
    <t>３．施設運営（サービスの質の向上策）　※</t>
    <rPh sb="2" eb="4">
      <t>シセツ</t>
    </rPh>
    <rPh sb="4" eb="6">
      <t>ウンエイ</t>
    </rPh>
    <rPh sb="12" eb="13">
      <t>シツ</t>
    </rPh>
    <rPh sb="14" eb="16">
      <t>コウジョウ</t>
    </rPh>
    <rPh sb="16" eb="17">
      <t>サク</t>
    </rPh>
    <phoneticPr fontId="2"/>
  </si>
  <si>
    <t>２．施設運営（サービス拠点相互の連携によるネットワーク形成）　※</t>
    <rPh sb="2" eb="4">
      <t>シセツ</t>
    </rPh>
    <rPh sb="4" eb="6">
      <t>ウンエイ</t>
    </rPh>
    <rPh sb="11" eb="13">
      <t>キョテン</t>
    </rPh>
    <rPh sb="13" eb="15">
      <t>ソウゴ</t>
    </rPh>
    <rPh sb="16" eb="18">
      <t>レンケイ</t>
    </rPh>
    <rPh sb="27" eb="29">
      <t>ケイセイ</t>
    </rPh>
    <phoneticPr fontId="2"/>
  </si>
  <si>
    <t>　令和　年　　月　　日　　～　　令和　　年　　月　　日</t>
    <rPh sb="1" eb="3">
      <t>レイワ</t>
    </rPh>
    <rPh sb="4" eb="5">
      <t>トシ</t>
    </rPh>
    <rPh sb="5" eb="6">
      <t>ヘイネン</t>
    </rPh>
    <rPh sb="7" eb="8">
      <t>ガツ</t>
    </rPh>
    <rPh sb="10" eb="11">
      <t>ニチ</t>
    </rPh>
    <rPh sb="16" eb="18">
      <t>レイワ</t>
    </rPh>
    <rPh sb="20" eb="21">
      <t>ネン</t>
    </rPh>
    <rPh sb="23" eb="24">
      <t>ガツ</t>
    </rPh>
    <rPh sb="26" eb="27">
      <t>ニチ</t>
    </rPh>
    <phoneticPr fontId="2"/>
  </si>
  <si>
    <t>　令和　年　　月　　日（予定）</t>
    <rPh sb="1" eb="3">
      <t>レイワ</t>
    </rPh>
    <rPh sb="4" eb="5">
      <t>ネン</t>
    </rPh>
    <rPh sb="7" eb="8">
      <t>ガツ</t>
    </rPh>
    <rPh sb="10" eb="11">
      <t>ニチ</t>
    </rPh>
    <rPh sb="12" eb="14">
      <t>ヨテイ</t>
    </rPh>
    <phoneticPr fontId="2"/>
  </si>
  <si>
    <t>４．施設運営（介護と医療の連携体制）　※</t>
    <rPh sb="2" eb="4">
      <t>シセツ</t>
    </rPh>
    <rPh sb="4" eb="6">
      <t>ウンエイ</t>
    </rPh>
    <rPh sb="7" eb="9">
      <t>カイゴ</t>
    </rPh>
    <rPh sb="10" eb="12">
      <t>イリョウ</t>
    </rPh>
    <rPh sb="13" eb="15">
      <t>レンケイ</t>
    </rPh>
    <rPh sb="15" eb="17">
      <t>タイセイ</t>
    </rPh>
    <phoneticPr fontId="2"/>
  </si>
  <si>
    <t>５．施設運営（防災・防犯対策に関する取り組み）　※</t>
    <rPh sb="2" eb="4">
      <t>シセツ</t>
    </rPh>
    <rPh sb="4" eb="6">
      <t>ウンエイ</t>
    </rPh>
    <rPh sb="7" eb="9">
      <t>ボウサイ</t>
    </rPh>
    <rPh sb="10" eb="12">
      <t>ボウハン</t>
    </rPh>
    <rPh sb="12" eb="14">
      <t>タイサク</t>
    </rPh>
    <rPh sb="15" eb="16">
      <t>カン</t>
    </rPh>
    <rPh sb="18" eb="19">
      <t>ト</t>
    </rPh>
    <rPh sb="20" eb="21">
      <t>ク</t>
    </rPh>
    <rPh sb="22" eb="23">
      <t>ジョウサク</t>
    </rPh>
    <phoneticPr fontId="2"/>
  </si>
  <si>
    <t>居住費：</t>
    <rPh sb="0" eb="2">
      <t>キョジュウ</t>
    </rPh>
    <rPh sb="2" eb="3">
      <t>ヒ</t>
    </rPh>
    <phoneticPr fontId="2"/>
  </si>
  <si>
    <t>食費：</t>
    <rPh sb="0" eb="2">
      <t>ショクヒ</t>
    </rPh>
    <phoneticPr fontId="2"/>
  </si>
  <si>
    <t>　＊　その他計画の具体性を示すための資料は、任意様式でかまいません。</t>
    <rPh sb="5" eb="6">
      <t>タ</t>
    </rPh>
    <rPh sb="6" eb="8">
      <t>ケイカク</t>
    </rPh>
    <rPh sb="9" eb="12">
      <t>グタイセイ</t>
    </rPh>
    <rPh sb="13" eb="14">
      <t>シメ</t>
    </rPh>
    <rPh sb="18" eb="20">
      <t>シリョウ</t>
    </rPh>
    <rPh sb="22" eb="24">
      <t>ニンイ</t>
    </rPh>
    <rPh sb="24" eb="26">
      <t>ヨウシキ</t>
    </rPh>
    <phoneticPr fontId="2"/>
  </si>
  <si>
    <t>様式任意</t>
    <rPh sb="2" eb="4">
      <t>ニンイ</t>
    </rPh>
    <phoneticPr fontId="2"/>
  </si>
  <si>
    <t>　役員及び施設長予定者の略歴書　※本籍・学歴不要。職歴及び高齢者の保健福祉に関わる職種等を記載すること。</t>
    <phoneticPr fontId="2"/>
  </si>
  <si>
    <t>　誓約書（介護保険法上の欠格事由等や、暴力団員及び暴力団員密接関係者に該当しないことの誓約）</t>
    <rPh sb="1" eb="4">
      <t>セイヤクショ</t>
    </rPh>
    <rPh sb="5" eb="7">
      <t>カイゴ</t>
    </rPh>
    <rPh sb="7" eb="9">
      <t>ホケン</t>
    </rPh>
    <rPh sb="9" eb="10">
      <t>ホウ</t>
    </rPh>
    <rPh sb="10" eb="11">
      <t>ジョウ</t>
    </rPh>
    <rPh sb="12" eb="14">
      <t>ケッカク</t>
    </rPh>
    <rPh sb="14" eb="17">
      <t>ジユウトウ</t>
    </rPh>
    <rPh sb="19" eb="21">
      <t>ボウリョク</t>
    </rPh>
    <rPh sb="21" eb="23">
      <t>ダンイン</t>
    </rPh>
    <rPh sb="23" eb="24">
      <t>オヨ</t>
    </rPh>
    <rPh sb="25" eb="27">
      <t>ボウリョク</t>
    </rPh>
    <rPh sb="27" eb="29">
      <t>ダンイン</t>
    </rPh>
    <rPh sb="29" eb="31">
      <t>ミッセツ</t>
    </rPh>
    <rPh sb="31" eb="34">
      <t>カンケイシャ</t>
    </rPh>
    <rPh sb="35" eb="37">
      <t>ガイトウ</t>
    </rPh>
    <rPh sb="43" eb="45">
      <t>セイヤク</t>
    </rPh>
    <phoneticPr fontId="2"/>
  </si>
  <si>
    <t>定員</t>
    <rPh sb="0" eb="2">
      <t>テイイン</t>
    </rPh>
    <phoneticPr fontId="2"/>
  </si>
  <si>
    <t>人</t>
    <rPh sb="0" eb="1">
      <t>ニン</t>
    </rPh>
    <phoneticPr fontId="2"/>
  </si>
  <si>
    <t>介護給付費（年間）</t>
    <rPh sb="0" eb="2">
      <t>カイゴ</t>
    </rPh>
    <rPh sb="2" eb="4">
      <t>キュウフ</t>
    </rPh>
    <rPh sb="4" eb="5">
      <t>ヒ</t>
    </rPh>
    <rPh sb="6" eb="8">
      <t>ネンカン</t>
    </rPh>
    <phoneticPr fontId="2"/>
  </si>
  <si>
    <t>食費(年間)</t>
    <rPh sb="0" eb="2">
      <t>ショクヒ</t>
    </rPh>
    <rPh sb="3" eb="5">
      <t>ネンカン</t>
    </rPh>
    <phoneticPr fontId="2"/>
  </si>
  <si>
    <t>定　員</t>
    <rPh sb="0" eb="1">
      <t>テイ</t>
    </rPh>
    <rPh sb="2" eb="3">
      <t>イン</t>
    </rPh>
    <phoneticPr fontId="2"/>
  </si>
  <si>
    <t>※色付きセルに入力してください。</t>
    <rPh sb="1" eb="3">
      <t>イロツ</t>
    </rPh>
    <rPh sb="7" eb="9">
      <t>ニュウリョク</t>
    </rPh>
    <phoneticPr fontId="2"/>
  </si>
  <si>
    <t>介護職員</t>
    <phoneticPr fontId="2"/>
  </si>
  <si>
    <t>看護職員</t>
    <rPh sb="0" eb="2">
      <t>カンゴ</t>
    </rPh>
    <rPh sb="2" eb="4">
      <t>ショクイン</t>
    </rPh>
    <phoneticPr fontId="2"/>
  </si>
  <si>
    <t>人</t>
    <rPh sb="0" eb="1">
      <t>ニン</t>
    </rPh>
    <phoneticPr fontId="2"/>
  </si>
  <si>
    <t>定員</t>
    <rPh sb="0" eb="2">
      <t>テイイン</t>
    </rPh>
    <phoneticPr fontId="2"/>
  </si>
  <si>
    <t>(        )</t>
    <phoneticPr fontId="2"/>
  </si>
  <si>
    <t>常勤換算
配置予定数</t>
    <rPh sb="0" eb="2">
      <t>ジョウキン</t>
    </rPh>
    <rPh sb="2" eb="4">
      <t>カンサン</t>
    </rPh>
    <rPh sb="5" eb="7">
      <t>ハイチ</t>
    </rPh>
    <rPh sb="7" eb="10">
      <t>ヨテイスウ</t>
    </rPh>
    <phoneticPr fontId="2"/>
  </si>
  <si>
    <t xml:space="preserve">     9.併設サービス等と人員を兼ねる場合は、その旨を備考欄に記載すること。</t>
    <rPh sb="7" eb="9">
      <t>ヘイセツ</t>
    </rPh>
    <rPh sb="13" eb="14">
      <t>トウ</t>
    </rPh>
    <rPh sb="15" eb="17">
      <t>ジンイン</t>
    </rPh>
    <rPh sb="18" eb="19">
      <t>カ</t>
    </rPh>
    <rPh sb="21" eb="23">
      <t>バアイ</t>
    </rPh>
    <rPh sb="27" eb="28">
      <t>ムネ</t>
    </rPh>
    <rPh sb="29" eb="31">
      <t>ビコウ</t>
    </rPh>
    <rPh sb="31" eb="32">
      <t>ラン</t>
    </rPh>
    <rPh sb="33" eb="35">
      <t>キサイ</t>
    </rPh>
    <phoneticPr fontId="2"/>
  </si>
  <si>
    <t>金　　額
（寄付金額）</t>
    <rPh sb="0" eb="1">
      <t>キン</t>
    </rPh>
    <rPh sb="3" eb="4">
      <t>ガク</t>
    </rPh>
    <rPh sb="6" eb="8">
      <t>キフ</t>
    </rPh>
    <rPh sb="8" eb="10">
      <t>キンガク</t>
    </rPh>
    <phoneticPr fontId="2"/>
  </si>
  <si>
    <t>財　　源　　内　　容
（寄付の場合は法人との関係、職業等も記入）</t>
    <rPh sb="0" eb="1">
      <t>ザイ</t>
    </rPh>
    <rPh sb="3" eb="4">
      <t>ミナモト</t>
    </rPh>
    <rPh sb="6" eb="7">
      <t>ナイ</t>
    </rPh>
    <rPh sb="9" eb="10">
      <t>カタチ</t>
    </rPh>
    <phoneticPr fontId="2"/>
  </si>
  <si>
    <t>内容</t>
    <rPh sb="0" eb="2">
      <t>ナイヨウ</t>
    </rPh>
    <phoneticPr fontId="2"/>
  </si>
  <si>
    <t>内　　訳
(寄付の場合は寄付者名)</t>
    <rPh sb="0" eb="1">
      <t>ウチ</t>
    </rPh>
    <rPh sb="3" eb="4">
      <t>ヤク</t>
    </rPh>
    <phoneticPr fontId="2"/>
  </si>
  <si>
    <t>↓(3)へ</t>
    <phoneticPr fontId="2"/>
  </si>
  <si>
    <t>　　　　　　↓(4)へ</t>
    <phoneticPr fontId="2"/>
  </si>
  <si>
    <t>　施設整備資金計画書　※2シートあります。</t>
    <rPh sb="1" eb="3">
      <t>シセツ</t>
    </rPh>
    <rPh sb="3" eb="5">
      <t>セイビ</t>
    </rPh>
    <rPh sb="5" eb="7">
      <t>シキン</t>
    </rPh>
    <rPh sb="7" eb="10">
      <t>ケイカクショ</t>
    </rPh>
    <phoneticPr fontId="2"/>
  </si>
  <si>
    <t>　職員配置・採用計画書　※実施するサービスごとに記入すること</t>
    <rPh sb="1" eb="3">
      <t>ショクイン</t>
    </rPh>
    <rPh sb="3" eb="5">
      <t>ハイチ</t>
    </rPh>
    <rPh sb="6" eb="8">
      <t>サイヨウ</t>
    </rPh>
    <rPh sb="8" eb="11">
      <t>ケイカクショ</t>
    </rPh>
    <rPh sb="13" eb="15">
      <t>ジッシ</t>
    </rPh>
    <rPh sb="24" eb="26">
      <t>キニュウ</t>
    </rPh>
    <phoneticPr fontId="2"/>
  </si>
  <si>
    <t>　勤務状況一覧表（４週間分の予定）　※実施するサービスごとに記入すること</t>
    <rPh sb="1" eb="3">
      <t>キンム</t>
    </rPh>
    <rPh sb="3" eb="5">
      <t>ジョウキョウ</t>
    </rPh>
    <rPh sb="5" eb="7">
      <t>イチラン</t>
    </rPh>
    <rPh sb="7" eb="8">
      <t>ヒョウ</t>
    </rPh>
    <rPh sb="10" eb="13">
      <t>シュウカンブン</t>
    </rPh>
    <rPh sb="14" eb="16">
      <t>ヨテイ</t>
    </rPh>
    <phoneticPr fontId="2"/>
  </si>
  <si>
    <t>　特養、その他実施予定事業の重要事項説明書（案）、運営規定（案）、契約書（案）</t>
    <rPh sb="1" eb="3">
      <t>トクヨウ</t>
    </rPh>
    <rPh sb="6" eb="7">
      <t>タ</t>
    </rPh>
    <rPh sb="7" eb="9">
      <t>ジッシ</t>
    </rPh>
    <rPh sb="9" eb="11">
      <t>ヨテイ</t>
    </rPh>
    <rPh sb="11" eb="13">
      <t>ジギョウ</t>
    </rPh>
    <rPh sb="14" eb="16">
      <t>ジュウヨウ</t>
    </rPh>
    <rPh sb="16" eb="18">
      <t>ジコウ</t>
    </rPh>
    <rPh sb="18" eb="21">
      <t>セツメイショ</t>
    </rPh>
    <rPh sb="22" eb="23">
      <t>アン</t>
    </rPh>
    <rPh sb="25" eb="27">
      <t>ウンエイ</t>
    </rPh>
    <rPh sb="27" eb="29">
      <t>キテイ</t>
    </rPh>
    <rPh sb="30" eb="31">
      <t>アン</t>
    </rPh>
    <rPh sb="33" eb="36">
      <t>ケイヤクショ</t>
    </rPh>
    <rPh sb="37" eb="38">
      <t>アン</t>
    </rPh>
    <phoneticPr fontId="2"/>
  </si>
  <si>
    <t>特別養護老人ホーム（ユニット型個室）</t>
    <rPh sb="0" eb="6">
      <t>トクベツヨウゴロウジン</t>
    </rPh>
    <rPh sb="14" eb="15">
      <t>ガタ</t>
    </rPh>
    <rPh sb="15" eb="17">
      <t>コシツ</t>
    </rPh>
    <phoneticPr fontId="2"/>
  </si>
  <si>
    <t>特養</t>
    <rPh sb="0" eb="2">
      <t>トクヨウ</t>
    </rPh>
    <phoneticPr fontId="2"/>
  </si>
  <si>
    <t>第1～3段階</t>
    <rPh sb="0" eb="1">
      <t>ダイ</t>
    </rPh>
    <rPh sb="4" eb="6">
      <t>ダンカイ</t>
    </rPh>
    <phoneticPr fontId="2"/>
  </si>
  <si>
    <t>第4段階</t>
    <rPh sb="0" eb="1">
      <t>ダイ</t>
    </rPh>
    <rPh sb="2" eb="4">
      <t>ダンカイ</t>
    </rPh>
    <phoneticPr fontId="2"/>
  </si>
  <si>
    <t>第1～第3段階</t>
    <rPh sb="0" eb="1">
      <t>ダイ</t>
    </rPh>
    <rPh sb="3" eb="4">
      <t>ダイ</t>
    </rPh>
    <rPh sb="5" eb="7">
      <t>ダンカイ</t>
    </rPh>
    <phoneticPr fontId="2"/>
  </si>
  <si>
    <t>食費
(第4段階)
（1人/日）</t>
    <rPh sb="0" eb="1">
      <t>ショク</t>
    </rPh>
    <rPh sb="1" eb="2">
      <t>ヒ</t>
    </rPh>
    <rPh sb="4" eb="5">
      <t>ダイ</t>
    </rPh>
    <rPh sb="6" eb="8">
      <t>ダンカイ</t>
    </rPh>
    <rPh sb="12" eb="13">
      <t>ニン</t>
    </rPh>
    <rPh sb="14" eb="15">
      <t>ニチ</t>
    </rPh>
    <phoneticPr fontId="2"/>
  </si>
  <si>
    <t>うち利用者負担第1～3段階（％）</t>
    <rPh sb="2" eb="5">
      <t>リヨウシャ</t>
    </rPh>
    <rPh sb="5" eb="7">
      <t>フタン</t>
    </rPh>
    <rPh sb="7" eb="8">
      <t>ダイ</t>
    </rPh>
    <rPh sb="11" eb="13">
      <t>ダンカイ</t>
    </rPh>
    <phoneticPr fontId="2"/>
  </si>
  <si>
    <t>うち利用者負担第4段階（％）</t>
    <rPh sb="2" eb="5">
      <t>リヨウシャ</t>
    </rPh>
    <rPh sb="5" eb="7">
      <t>フタン</t>
    </rPh>
    <rPh sb="7" eb="8">
      <t>ダイ</t>
    </rPh>
    <rPh sb="9" eb="11">
      <t>ダンカイ</t>
    </rPh>
    <phoneticPr fontId="2"/>
  </si>
  <si>
    <t>居住費（利用者負担第4段階）
（１人/月、円)</t>
    <rPh sb="0" eb="2">
      <t>キョジュウ</t>
    </rPh>
    <rPh sb="2" eb="3">
      <t>ヒ</t>
    </rPh>
    <rPh sb="4" eb="7">
      <t>リヨウシャ</t>
    </rPh>
    <rPh sb="7" eb="9">
      <t>フタン</t>
    </rPh>
    <rPh sb="9" eb="10">
      <t>ダイ</t>
    </rPh>
    <rPh sb="11" eb="13">
      <t>ダンカイ</t>
    </rPh>
    <rPh sb="17" eb="18">
      <t>ニン</t>
    </rPh>
    <rPh sb="19" eb="20">
      <t>ツキ</t>
    </rPh>
    <rPh sb="21" eb="22">
      <t>エン</t>
    </rPh>
    <phoneticPr fontId="2"/>
  </si>
  <si>
    <t>介護給付費
基本単位</t>
    <rPh sb="0" eb="2">
      <t>カイゴ</t>
    </rPh>
    <rPh sb="2" eb="4">
      <t>キュウフ</t>
    </rPh>
    <rPh sb="4" eb="5">
      <t>ヒ</t>
    </rPh>
    <rPh sb="6" eb="8">
      <t>キホン</t>
    </rPh>
    <rPh sb="8" eb="10">
      <t>タンイ</t>
    </rPh>
    <phoneticPr fontId="2"/>
  </si>
  <si>
    <t>加算単位数
合　計</t>
    <rPh sb="0" eb="2">
      <t>カサン</t>
    </rPh>
    <rPh sb="2" eb="4">
      <t>タンイ</t>
    </rPh>
    <rPh sb="4" eb="5">
      <t>スウ</t>
    </rPh>
    <rPh sb="6" eb="7">
      <t>ゴウ</t>
    </rPh>
    <rPh sb="8" eb="9">
      <t>ケイ</t>
    </rPh>
    <phoneticPr fontId="2"/>
  </si>
  <si>
    <t>第4段階</t>
    <rPh sb="0" eb="1">
      <t>ダイ</t>
    </rPh>
    <rPh sb="2" eb="4">
      <t>ダンカイ</t>
    </rPh>
    <phoneticPr fontId="2"/>
  </si>
  <si>
    <t>計</t>
    <rPh sb="0" eb="1">
      <t>ケイ</t>
    </rPh>
    <phoneticPr fontId="2"/>
  </si>
  <si>
    <t>短期入所生活介護</t>
    <rPh sb="0" eb="2">
      <t>タンキ</t>
    </rPh>
    <rPh sb="2" eb="4">
      <t>ニュウショ</t>
    </rPh>
    <rPh sb="4" eb="6">
      <t>セイカツ</t>
    </rPh>
    <rPh sb="6" eb="8">
      <t>カイゴ</t>
    </rPh>
    <phoneticPr fontId="2"/>
  </si>
  <si>
    <t>滞在費（利用者負担第4段階）
（１人/日、円)</t>
    <rPh sb="0" eb="2">
      <t>タイザイ</t>
    </rPh>
    <rPh sb="2" eb="3">
      <t>ヒ</t>
    </rPh>
    <rPh sb="4" eb="7">
      <t>リヨウシャ</t>
    </rPh>
    <rPh sb="7" eb="9">
      <t>フタン</t>
    </rPh>
    <rPh sb="9" eb="10">
      <t>ダイ</t>
    </rPh>
    <rPh sb="11" eb="13">
      <t>ダンカイ</t>
    </rPh>
    <rPh sb="17" eb="18">
      <t>ニン</t>
    </rPh>
    <rPh sb="19" eb="20">
      <t>ニチ</t>
    </rPh>
    <rPh sb="21" eb="22">
      <t>エン</t>
    </rPh>
    <phoneticPr fontId="2"/>
  </si>
  <si>
    <t>滞在費の計算（年間）</t>
    <rPh sb="0" eb="2">
      <t>タイザイ</t>
    </rPh>
    <rPh sb="2" eb="3">
      <t>ヒ</t>
    </rPh>
    <rPh sb="4" eb="6">
      <t>ケイサン</t>
    </rPh>
    <rPh sb="7" eb="9">
      <t>ネンカン</t>
    </rPh>
    <phoneticPr fontId="2"/>
  </si>
  <si>
    <t>ユニット</t>
    <phoneticPr fontId="2"/>
  </si>
  <si>
    <t>施設・事業区分（　短期入所生活介護　）名称（　　　　　　　　　　　　　）</t>
    <rPh sb="0" eb="2">
      <t>シセツ</t>
    </rPh>
    <rPh sb="3" eb="5">
      <t>ジギョウ</t>
    </rPh>
    <rPh sb="5" eb="7">
      <t>クブン</t>
    </rPh>
    <rPh sb="9" eb="17">
      <t>タンキニュウショセイカツカイゴ</t>
    </rPh>
    <rPh sb="19" eb="21">
      <t>メイショウ</t>
    </rPh>
    <phoneticPr fontId="2"/>
  </si>
  <si>
    <t>短期入所生活介護</t>
    <rPh sb="0" eb="8">
      <t>タンキニュウショセイカツカイゴ</t>
    </rPh>
    <phoneticPr fontId="2"/>
  </si>
  <si>
    <t>生活相談員</t>
    <rPh sb="0" eb="2">
      <t>セイカツ</t>
    </rPh>
    <rPh sb="2" eb="5">
      <t>ソウダンイン</t>
    </rPh>
    <phoneticPr fontId="2"/>
  </si>
  <si>
    <t>機能訓練指導員</t>
    <rPh sb="0" eb="7">
      <t>キノウクンレンシドウイン</t>
    </rPh>
    <phoneticPr fontId="2"/>
  </si>
  <si>
    <t>介護職員</t>
    <rPh sb="0" eb="2">
      <t>カイゴ</t>
    </rPh>
    <rPh sb="2" eb="4">
      <t>ショクイン</t>
    </rPh>
    <phoneticPr fontId="2"/>
  </si>
  <si>
    <t>短期入所生活介護</t>
    <rPh sb="0" eb="8">
      <t>タンキニュウショセイカツカイゴ</t>
    </rPh>
    <phoneticPr fontId="2"/>
  </si>
  <si>
    <t>医師</t>
    <rPh sb="0" eb="2">
      <t>イシ</t>
    </rPh>
    <phoneticPr fontId="2"/>
  </si>
  <si>
    <t>〇</t>
    <phoneticPr fontId="2"/>
  </si>
  <si>
    <t>※詳細な記述やマニュアル案、他の運営施設における実績や資料等によって具体的に示すこと</t>
    <rPh sb="12" eb="13">
      <t>アン</t>
    </rPh>
    <rPh sb="14" eb="15">
      <t>タ</t>
    </rPh>
    <rPh sb="16" eb="18">
      <t>ウンエイ</t>
    </rPh>
    <rPh sb="18" eb="20">
      <t>シセツ</t>
    </rPh>
    <rPh sb="24" eb="26">
      <t>ジッセキ</t>
    </rPh>
    <rPh sb="27" eb="29">
      <t>シリョウ</t>
    </rPh>
    <phoneticPr fontId="2"/>
  </si>
  <si>
    <t>※詳細な記述やマニュアル案、他の運営施設における実績や資料等によって具体的に示すこと</t>
    <phoneticPr fontId="2"/>
  </si>
  <si>
    <t>※詳細な記述やマニュアル案、他の運営施設における実績や資料等によって具体的に示すこと</t>
    <phoneticPr fontId="2"/>
  </si>
  <si>
    <t>整備予定地</t>
    <rPh sb="0" eb="2">
      <t>セイビ</t>
    </rPh>
    <rPh sb="2" eb="5">
      <t>ヨテイチ</t>
    </rPh>
    <phoneticPr fontId="2"/>
  </si>
  <si>
    <t>施設名称</t>
    <rPh sb="0" eb="2">
      <t>シセツ</t>
    </rPh>
    <rPh sb="2" eb="4">
      <t>メイショウ</t>
    </rPh>
    <phoneticPr fontId="2"/>
  </si>
  <si>
    <t>敷地面積</t>
    <rPh sb="0" eb="2">
      <t>シキチ</t>
    </rPh>
    <rPh sb="2" eb="4">
      <t>メンセキ</t>
    </rPh>
    <phoneticPr fontId="2"/>
  </si>
  <si>
    <t>その他の公的補助金</t>
    <rPh sb="2" eb="3">
      <t>タ</t>
    </rPh>
    <rPh sb="4" eb="6">
      <t>コウテキ</t>
    </rPh>
    <rPh sb="6" eb="9">
      <t>ホジョキン</t>
    </rPh>
    <phoneticPr fontId="2"/>
  </si>
  <si>
    <t>特別養護老人ホーム</t>
    <rPh sb="0" eb="2">
      <t>トクベツ</t>
    </rPh>
    <phoneticPr fontId="2"/>
  </si>
  <si>
    <t>※特養、短期入所生活介護以外の事業を行う場合は、別途施設利用状況表を作成し、収支見込計算書へ落とし込んでください。</t>
    <rPh sb="1" eb="3">
      <t>トクヨウ</t>
    </rPh>
    <rPh sb="4" eb="6">
      <t>タンキ</t>
    </rPh>
    <rPh sb="6" eb="8">
      <t>ニュウショ</t>
    </rPh>
    <rPh sb="8" eb="10">
      <t>セイカツ</t>
    </rPh>
    <rPh sb="10" eb="12">
      <t>カイゴ</t>
    </rPh>
    <rPh sb="12" eb="14">
      <t>イガイ</t>
    </rPh>
    <rPh sb="15" eb="17">
      <t>ジギョウ</t>
    </rPh>
    <rPh sb="18" eb="19">
      <t>オコナ</t>
    </rPh>
    <rPh sb="20" eb="22">
      <t>バアイ</t>
    </rPh>
    <rPh sb="24" eb="26">
      <t>ベット</t>
    </rPh>
    <rPh sb="26" eb="28">
      <t>シセツ</t>
    </rPh>
    <rPh sb="28" eb="30">
      <t>リヨウ</t>
    </rPh>
    <rPh sb="30" eb="32">
      <t>ジョウキョウ</t>
    </rPh>
    <rPh sb="32" eb="33">
      <t>ヒョウ</t>
    </rPh>
    <rPh sb="34" eb="36">
      <t>サクセイ</t>
    </rPh>
    <rPh sb="38" eb="40">
      <t>シュウシ</t>
    </rPh>
    <rPh sb="40" eb="42">
      <t>ミコミ</t>
    </rPh>
    <rPh sb="42" eb="45">
      <t>ケイサンショ</t>
    </rPh>
    <rPh sb="46" eb="47">
      <t>オ</t>
    </rPh>
    <rPh sb="49" eb="50">
      <t>コ</t>
    </rPh>
    <phoneticPr fontId="2"/>
  </si>
  <si>
    <t>注３　経常収入・支出は提出する財務諸表の最新年度の資金収支計算書における経常収入・支出を円単位で記入してください。</t>
    <rPh sb="0" eb="1">
      <t>チュウ</t>
    </rPh>
    <rPh sb="3" eb="5">
      <t>ケイジョウ</t>
    </rPh>
    <rPh sb="5" eb="7">
      <t>シュウニュウ</t>
    </rPh>
    <rPh sb="8" eb="10">
      <t>シシュツ</t>
    </rPh>
    <rPh sb="11" eb="13">
      <t>テイシュツ</t>
    </rPh>
    <rPh sb="15" eb="17">
      <t>ザイム</t>
    </rPh>
    <rPh sb="17" eb="19">
      <t>ショヒョウ</t>
    </rPh>
    <rPh sb="20" eb="22">
      <t>サイシン</t>
    </rPh>
    <rPh sb="22" eb="24">
      <t>ネンド</t>
    </rPh>
    <rPh sb="25" eb="27">
      <t>シキン</t>
    </rPh>
    <rPh sb="27" eb="29">
      <t>シュウシ</t>
    </rPh>
    <rPh sb="29" eb="32">
      <t>ケイサンショ</t>
    </rPh>
    <rPh sb="36" eb="38">
      <t>ケイジョウ</t>
    </rPh>
    <rPh sb="38" eb="40">
      <t>シュウニュウ</t>
    </rPh>
    <rPh sb="41" eb="43">
      <t>シシュツ</t>
    </rPh>
    <rPh sb="44" eb="45">
      <t>エン</t>
    </rPh>
    <rPh sb="45" eb="47">
      <t>タンイ</t>
    </rPh>
    <rPh sb="48" eb="50">
      <t>キニュウ</t>
    </rPh>
    <phoneticPr fontId="2"/>
  </si>
  <si>
    <r>
      <t>＊</t>
    </r>
    <r>
      <rPr>
        <sz val="9.5"/>
        <color rgb="FFFF0000"/>
        <rFont val="ＭＳ Ｐ明朝"/>
        <family val="1"/>
        <charset val="128"/>
      </rPr>
      <t>減価償却累計額</t>
    </r>
    <rPh sb="1" eb="3">
      <t>ゲンカ</t>
    </rPh>
    <rPh sb="3" eb="5">
      <t>ショウキャク</t>
    </rPh>
    <rPh sb="5" eb="8">
      <t>ルイケイガク</t>
    </rPh>
    <phoneticPr fontId="2"/>
  </si>
  <si>
    <r>
      <t>＊</t>
    </r>
    <r>
      <rPr>
        <sz val="9.5"/>
        <color rgb="FFFF0000"/>
        <rFont val="ＭＳ Ｐ明朝"/>
        <family val="1"/>
        <charset val="128"/>
      </rPr>
      <t>資産総額</t>
    </r>
    <rPh sb="1" eb="3">
      <t>シサン</t>
    </rPh>
    <rPh sb="3" eb="5">
      <t>ソウガク</t>
    </rPh>
    <phoneticPr fontId="2"/>
  </si>
  <si>
    <r>
      <t>＊</t>
    </r>
    <r>
      <rPr>
        <sz val="9.5"/>
        <color rgb="FFFF0000"/>
        <rFont val="ＭＳ Ｐ明朝"/>
        <family val="1"/>
        <charset val="128"/>
      </rPr>
      <t>負債総額</t>
    </r>
    <rPh sb="1" eb="3">
      <t>フサイ</t>
    </rPh>
    <rPh sb="3" eb="5">
      <t>ソウガク</t>
    </rPh>
    <phoneticPr fontId="2"/>
  </si>
  <si>
    <r>
      <t>＊</t>
    </r>
    <r>
      <rPr>
        <sz val="9.5"/>
        <color rgb="FFFF0000"/>
        <rFont val="ＭＳ Ｐ明朝"/>
        <family val="1"/>
        <charset val="128"/>
      </rPr>
      <t>純資産額</t>
    </r>
    <rPh sb="1" eb="4">
      <t>ジュンシサン</t>
    </rPh>
    <rPh sb="4" eb="5">
      <t>ガク</t>
    </rPh>
    <phoneticPr fontId="2"/>
  </si>
  <si>
    <r>
      <t>＊</t>
    </r>
    <r>
      <rPr>
        <sz val="9.5"/>
        <color rgb="FFFF0000"/>
        <rFont val="ＭＳ Ｐ明朝"/>
        <family val="1"/>
        <charset val="128"/>
      </rPr>
      <t>預金の保有状況</t>
    </r>
    <rPh sb="1" eb="3">
      <t>ヨキン</t>
    </rPh>
    <rPh sb="4" eb="6">
      <t>ホユウ</t>
    </rPh>
    <rPh sb="6" eb="8">
      <t>ジョウキョウ</t>
    </rPh>
    <phoneticPr fontId="2"/>
  </si>
  <si>
    <r>
      <t>＊</t>
    </r>
    <r>
      <rPr>
        <sz val="9.5"/>
        <color rgb="FFFF0000"/>
        <rFont val="ＭＳ Ｐ明朝"/>
        <family val="1"/>
        <charset val="128"/>
      </rPr>
      <t>土地・建物の所有状況</t>
    </r>
    <rPh sb="1" eb="3">
      <t>トチ</t>
    </rPh>
    <rPh sb="4" eb="6">
      <t>タテモノ</t>
    </rPh>
    <rPh sb="7" eb="9">
      <t>ショユウ</t>
    </rPh>
    <rPh sb="9" eb="11">
      <t>ジョウキョウ</t>
    </rPh>
    <phoneticPr fontId="2"/>
  </si>
  <si>
    <t>（注）・申込日現在の状況を記載してください（＊のある欄は、提出する財務諸表の最新年度決算の内容を記載してください）</t>
    <rPh sb="1" eb="2">
      <t>チュウ</t>
    </rPh>
    <rPh sb="4" eb="6">
      <t>モウシコ</t>
    </rPh>
    <rPh sb="6" eb="7">
      <t>ビ</t>
    </rPh>
    <rPh sb="7" eb="9">
      <t>ゲンザイ</t>
    </rPh>
    <rPh sb="10" eb="12">
      <t>ジョウキョウ</t>
    </rPh>
    <rPh sb="13" eb="15">
      <t>キサイ</t>
    </rPh>
    <rPh sb="26" eb="27">
      <t>ラン</t>
    </rPh>
    <rPh sb="29" eb="31">
      <t>テイシュツ</t>
    </rPh>
    <rPh sb="33" eb="35">
      <t>ザイム</t>
    </rPh>
    <rPh sb="35" eb="37">
      <t>ショヒョウ</t>
    </rPh>
    <rPh sb="38" eb="40">
      <t>サイシン</t>
    </rPh>
    <rPh sb="40" eb="42">
      <t>ネンド</t>
    </rPh>
    <rPh sb="42" eb="44">
      <t>ケッサン</t>
    </rPh>
    <rPh sb="45" eb="47">
      <t>ナイヨウ</t>
    </rPh>
    <rPh sb="48" eb="50">
      <t>キサイ</t>
    </rPh>
    <phoneticPr fontId="2"/>
  </si>
  <si>
    <t>　　　 ・様式に記載しきれないときは、適宜、記載欄を広げて記載しても（枚数が増えても）、または別紙としても構いません。</t>
    <rPh sb="5" eb="7">
      <t>ヨウシキ</t>
    </rPh>
    <rPh sb="8" eb="10">
      <t>キサイ</t>
    </rPh>
    <rPh sb="19" eb="21">
      <t>テキギ</t>
    </rPh>
    <rPh sb="22" eb="24">
      <t>キサイ</t>
    </rPh>
    <rPh sb="24" eb="25">
      <t>ラン</t>
    </rPh>
    <rPh sb="26" eb="27">
      <t>ヒロ</t>
    </rPh>
    <rPh sb="29" eb="31">
      <t>キサイ</t>
    </rPh>
    <rPh sb="35" eb="37">
      <t>マイスウ</t>
    </rPh>
    <rPh sb="38" eb="39">
      <t>フ</t>
    </rPh>
    <rPh sb="47" eb="49">
      <t>ベッシ</t>
    </rPh>
    <rPh sb="53" eb="54">
      <t>カマ</t>
    </rPh>
    <phoneticPr fontId="2"/>
  </si>
  <si>
    <t>様式任意</t>
    <rPh sb="0" eb="2">
      <t>ヨウシキ</t>
    </rPh>
    <rPh sb="2" eb="4">
      <t>ニンイ</t>
    </rPh>
    <phoneticPr fontId="2"/>
  </si>
  <si>
    <t>　（寄付予定者がいれば）寄付予定者との贈与契約確約書、寄付予定者の残高証明書や所得証明書等寄付行為能力を証明するもの及び印鑑証明書</t>
    <rPh sb="2" eb="4">
      <t>キフ</t>
    </rPh>
    <rPh sb="4" eb="7">
      <t>ヨテイシャ</t>
    </rPh>
    <rPh sb="12" eb="14">
      <t>キフ</t>
    </rPh>
    <rPh sb="14" eb="17">
      <t>ヨテイシャ</t>
    </rPh>
    <rPh sb="19" eb="21">
      <t>ゾウヨ</t>
    </rPh>
    <rPh sb="21" eb="23">
      <t>ケイヤク</t>
    </rPh>
    <rPh sb="23" eb="26">
      <t>カクヤクショ</t>
    </rPh>
    <rPh sb="27" eb="29">
      <t>キフ</t>
    </rPh>
    <rPh sb="29" eb="32">
      <t>ヨテイシャ</t>
    </rPh>
    <rPh sb="33" eb="35">
      <t>ザンダカ</t>
    </rPh>
    <rPh sb="35" eb="38">
      <t>ショウメイショ</t>
    </rPh>
    <rPh sb="39" eb="41">
      <t>ショトク</t>
    </rPh>
    <rPh sb="41" eb="43">
      <t>ショウメイ</t>
    </rPh>
    <rPh sb="43" eb="44">
      <t>ショ</t>
    </rPh>
    <rPh sb="44" eb="45">
      <t>トウ</t>
    </rPh>
    <rPh sb="45" eb="47">
      <t>キフ</t>
    </rPh>
    <rPh sb="47" eb="49">
      <t>コウイ</t>
    </rPh>
    <rPh sb="49" eb="51">
      <t>ノウリョク</t>
    </rPh>
    <rPh sb="52" eb="54">
      <t>ショウメイ</t>
    </rPh>
    <rPh sb="58" eb="59">
      <t>オヨ</t>
    </rPh>
    <rPh sb="60" eb="62">
      <t>インカン</t>
    </rPh>
    <rPh sb="62" eb="65">
      <t>ショウメイショ</t>
    </rPh>
    <phoneticPr fontId="2"/>
  </si>
  <si>
    <t>メールアドレス：</t>
    <phoneticPr fontId="2"/>
  </si>
  <si>
    <t>5階床面積</t>
    <rPh sb="1" eb="2">
      <t>カイ</t>
    </rPh>
    <rPh sb="2" eb="3">
      <t>ユカ</t>
    </rPh>
    <rPh sb="3" eb="5">
      <t>メンセキ</t>
    </rPh>
    <phoneticPr fontId="2"/>
  </si>
  <si>
    <t>6階床面積</t>
    <rPh sb="1" eb="2">
      <t>カイ</t>
    </rPh>
    <rPh sb="2" eb="3">
      <t>ユカ</t>
    </rPh>
    <rPh sb="3" eb="5">
      <t>メンセキ</t>
    </rPh>
    <phoneticPr fontId="2"/>
  </si>
  <si>
    <t>7階床面積</t>
    <rPh sb="1" eb="2">
      <t>カイ</t>
    </rPh>
    <rPh sb="2" eb="3">
      <t>ユカ</t>
    </rPh>
    <rPh sb="3" eb="5">
      <t>メンセキ</t>
    </rPh>
    <phoneticPr fontId="2"/>
  </si>
  <si>
    <t>8階床面積</t>
    <rPh sb="1" eb="2">
      <t>カイ</t>
    </rPh>
    <rPh sb="2" eb="3">
      <t>ユカ</t>
    </rPh>
    <rPh sb="3" eb="5">
      <t>メンセキ</t>
    </rPh>
    <phoneticPr fontId="2"/>
  </si>
  <si>
    <t>※市補助金以外の内訳の詳細を記載してください。</t>
    <rPh sb="1" eb="2">
      <t>シ</t>
    </rPh>
    <rPh sb="2" eb="5">
      <t>ホジョキン</t>
    </rPh>
    <rPh sb="5" eb="7">
      <t>イガイ</t>
    </rPh>
    <rPh sb="8" eb="10">
      <t>ウチワケ</t>
    </rPh>
    <rPh sb="11" eb="13">
      <t>ショウサイ</t>
    </rPh>
    <rPh sb="14" eb="16">
      <t>キサイ</t>
    </rPh>
    <phoneticPr fontId="2"/>
  </si>
  <si>
    <t>自己資金繰り入れ（例）</t>
    <rPh sb="0" eb="2">
      <t>ジコ</t>
    </rPh>
    <rPh sb="2" eb="4">
      <t>シキン</t>
    </rPh>
    <rPh sb="4" eb="5">
      <t>ク</t>
    </rPh>
    <rPh sb="6" eb="7">
      <t>イ</t>
    </rPh>
    <rPh sb="9" eb="10">
      <t>レイ</t>
    </rPh>
    <phoneticPr fontId="2"/>
  </si>
  <si>
    <t>設計監理費の前払い（例）</t>
    <rPh sb="0" eb="2">
      <t>セッケイ</t>
    </rPh>
    <rPh sb="2" eb="4">
      <t>カンリ</t>
    </rPh>
    <rPh sb="4" eb="5">
      <t>ヒ</t>
    </rPh>
    <rPh sb="6" eb="7">
      <t>マエ</t>
    </rPh>
    <rPh sb="7" eb="8">
      <t>ハラ</t>
    </rPh>
    <rPh sb="10" eb="11">
      <t>レイ</t>
    </rPh>
    <phoneticPr fontId="2"/>
  </si>
  <si>
    <t>市補助金（例）</t>
    <rPh sb="0" eb="1">
      <t>シ</t>
    </rPh>
    <rPh sb="1" eb="4">
      <t>ホジョキン</t>
    </rPh>
    <rPh sb="5" eb="6">
      <t>レイ</t>
    </rPh>
    <phoneticPr fontId="2"/>
  </si>
  <si>
    <t>建築工事費前払い（例）</t>
    <rPh sb="0" eb="2">
      <t>ケンチク</t>
    </rPh>
    <rPh sb="2" eb="5">
      <t>コウジヒ</t>
    </rPh>
    <rPh sb="5" eb="6">
      <t>マエ</t>
    </rPh>
    <rPh sb="6" eb="7">
      <t>ハラ</t>
    </rPh>
    <rPh sb="9" eb="10">
      <t>レイ</t>
    </rPh>
    <phoneticPr fontId="2"/>
  </si>
  <si>
    <t>建築工費費完了払い（例）</t>
    <rPh sb="0" eb="2">
      <t>ケンチク</t>
    </rPh>
    <rPh sb="2" eb="4">
      <t>コウヒ</t>
    </rPh>
    <rPh sb="4" eb="5">
      <t>ヒ</t>
    </rPh>
    <rPh sb="5" eb="7">
      <t>カンリョウ</t>
    </rPh>
    <rPh sb="7" eb="8">
      <t>ハラ</t>
    </rPh>
    <rPh sb="10" eb="11">
      <t>レイ</t>
    </rPh>
    <phoneticPr fontId="2"/>
  </si>
  <si>
    <t>配置予定
実人数
（うち非常勤人数）</t>
    <rPh sb="0" eb="2">
      <t>ハイチ</t>
    </rPh>
    <rPh sb="2" eb="4">
      <t>ヨテイ</t>
    </rPh>
    <rPh sb="5" eb="6">
      <t>ジツ</t>
    </rPh>
    <rPh sb="6" eb="8">
      <t>ニンズウ</t>
    </rPh>
    <rPh sb="12" eb="15">
      <t>ヒジョウキン</t>
    </rPh>
    <rPh sb="15" eb="17">
      <t>ニンズウ</t>
    </rPh>
    <phoneticPr fontId="2"/>
  </si>
  <si>
    <t>確保済人員数
（うち非常勤人数）</t>
    <rPh sb="0" eb="2">
      <t>カクホ</t>
    </rPh>
    <rPh sb="2" eb="3">
      <t>スミ</t>
    </rPh>
    <rPh sb="3" eb="5">
      <t>ジンイン</t>
    </rPh>
    <rPh sb="5" eb="6">
      <t>スウ</t>
    </rPh>
    <rPh sb="10" eb="13">
      <t>ヒジョウキン</t>
    </rPh>
    <rPh sb="13" eb="15">
      <t>ニンズウ</t>
    </rPh>
    <phoneticPr fontId="2"/>
  </si>
  <si>
    <t>法定必要数</t>
    <rPh sb="0" eb="2">
      <t>ホウテイ</t>
    </rPh>
    <rPh sb="2" eb="4">
      <t>ヒツヨウ</t>
    </rPh>
    <rPh sb="4" eb="5">
      <t>スウ</t>
    </rPh>
    <phoneticPr fontId="2"/>
  </si>
  <si>
    <t>　＊　書類は特に指定が無い場合は Ａ４版で作成してください。参考様式は、入力項目等に漏れが無ければ任意の様式でも構いません。</t>
    <rPh sb="3" eb="5">
      <t>ショルイ</t>
    </rPh>
    <rPh sb="6" eb="7">
      <t>トク</t>
    </rPh>
    <rPh sb="8" eb="10">
      <t>シテイ</t>
    </rPh>
    <rPh sb="11" eb="12">
      <t>ナ</t>
    </rPh>
    <rPh sb="13" eb="15">
      <t>バアイ</t>
    </rPh>
    <rPh sb="19" eb="20">
      <t>バン</t>
    </rPh>
    <rPh sb="21" eb="23">
      <t>サクセイ</t>
    </rPh>
    <rPh sb="30" eb="32">
      <t>サンコウ</t>
    </rPh>
    <rPh sb="32" eb="34">
      <t>ヨウシキ</t>
    </rPh>
    <rPh sb="36" eb="38">
      <t>ニュウリョク</t>
    </rPh>
    <rPh sb="38" eb="40">
      <t>コウモク</t>
    </rPh>
    <rPh sb="40" eb="41">
      <t>トウ</t>
    </rPh>
    <rPh sb="42" eb="43">
      <t>モ</t>
    </rPh>
    <rPh sb="45" eb="46">
      <t>ナ</t>
    </rPh>
    <rPh sb="49" eb="51">
      <t>ニンイ</t>
    </rPh>
    <rPh sb="52" eb="54">
      <t>ヨウシキ</t>
    </rPh>
    <rPh sb="56" eb="57">
      <t>カマ</t>
    </rPh>
    <phoneticPr fontId="2"/>
  </si>
  <si>
    <t>証明書は原本
確約書は写し</t>
    <rPh sb="0" eb="3">
      <t>ショウメイショ</t>
    </rPh>
    <rPh sb="4" eb="6">
      <t>ゲンポン</t>
    </rPh>
    <rPh sb="7" eb="9">
      <t>カクヤク</t>
    </rPh>
    <rPh sb="9" eb="10">
      <t>ショ</t>
    </rPh>
    <rPh sb="11" eb="12">
      <t>ウツ</t>
    </rPh>
    <phoneticPr fontId="2"/>
  </si>
  <si>
    <t>６．施設運営（苦情解決、リスクマネジメント等に関する取り組み）　※</t>
    <rPh sb="2" eb="4">
      <t>シセツ</t>
    </rPh>
    <rPh sb="4" eb="6">
      <t>ウンエイ</t>
    </rPh>
    <rPh sb="7" eb="9">
      <t>クジョウ</t>
    </rPh>
    <rPh sb="9" eb="11">
      <t>カイケツ</t>
    </rPh>
    <rPh sb="21" eb="22">
      <t>トウ</t>
    </rPh>
    <rPh sb="23" eb="24">
      <t>カン</t>
    </rPh>
    <rPh sb="26" eb="27">
      <t>ト</t>
    </rPh>
    <rPh sb="28" eb="29">
      <t>ク</t>
    </rPh>
    <phoneticPr fontId="2"/>
  </si>
  <si>
    <t>※詳細な記述やマニュアル案、他の運営施設における実績や資料等によって具体的に示すこと
認知症対応、口腔ケア、栄養ケア・マネジメント等基準改正により強化された部分についても示すこと。</t>
    <rPh sb="43" eb="46">
      <t>ニンチショウ</t>
    </rPh>
    <rPh sb="46" eb="48">
      <t>タイオウ</t>
    </rPh>
    <rPh sb="49" eb="51">
      <t>コウクウ</t>
    </rPh>
    <rPh sb="54" eb="56">
      <t>エイヨウ</t>
    </rPh>
    <rPh sb="65" eb="66">
      <t>トウ</t>
    </rPh>
    <rPh sb="78" eb="80">
      <t>ブブン</t>
    </rPh>
    <phoneticPr fontId="2"/>
  </si>
  <si>
    <t>※詳細な記述やマニュアル案、他の運営施設における実績や資料等によって具体的に示すこと
また、特に災害にかかる地域との連携、業務継続に向けた取り組み、感染症対策等、基準改正により強化された部分についても示すこと。</t>
    <rPh sb="46" eb="47">
      <t>トク</t>
    </rPh>
    <rPh sb="48" eb="50">
      <t>サイガイ</t>
    </rPh>
    <rPh sb="54" eb="56">
      <t>チイキ</t>
    </rPh>
    <rPh sb="58" eb="60">
      <t>レンケイ</t>
    </rPh>
    <rPh sb="61" eb="63">
      <t>ギョウム</t>
    </rPh>
    <rPh sb="63" eb="65">
      <t>ケイゾク</t>
    </rPh>
    <rPh sb="66" eb="67">
      <t>ム</t>
    </rPh>
    <rPh sb="69" eb="70">
      <t>ト</t>
    </rPh>
    <rPh sb="71" eb="72">
      <t>ク</t>
    </rPh>
    <rPh sb="74" eb="77">
      <t>カンセンショウ</t>
    </rPh>
    <rPh sb="77" eb="79">
      <t>タイサク</t>
    </rPh>
    <rPh sb="79" eb="80">
      <t>トウ</t>
    </rPh>
    <rPh sb="93" eb="95">
      <t>ブブン</t>
    </rPh>
    <phoneticPr fontId="2"/>
  </si>
  <si>
    <t>※詳細な記述やマニュアル案、他の運営施設における実績や資料等によって具体的に示すこと
リスクマネジメント、ハラスメント対策、虐待防止等基準改正により強化された部分についても示すこと。</t>
    <rPh sb="59" eb="61">
      <t>タイサク</t>
    </rPh>
    <rPh sb="62" eb="64">
      <t>ギャクタイ</t>
    </rPh>
    <rPh sb="64" eb="66">
      <t>ボウシ</t>
    </rPh>
    <rPh sb="66" eb="67">
      <t>トウ</t>
    </rPh>
    <rPh sb="67" eb="69">
      <t>キジュン</t>
    </rPh>
    <rPh sb="69" eb="71">
      <t>カイセイ</t>
    </rPh>
    <rPh sb="74" eb="76">
      <t>キョウカ</t>
    </rPh>
    <rPh sb="79" eb="81">
      <t>ブブン</t>
    </rPh>
    <rPh sb="86" eb="87">
      <t>シメ</t>
    </rPh>
    <phoneticPr fontId="2"/>
  </si>
  <si>
    <t xml:space="preserve">     6.併設事業所がある場合に、その事業所ごとに記入・作成すること。</t>
    <rPh sb="7" eb="9">
      <t>ヘイセツ</t>
    </rPh>
    <phoneticPr fontId="2"/>
  </si>
  <si>
    <t>　   2.特に資格を有する者を配する場合は、その資格及び人数を備考欄に記載すること。</t>
    <rPh sb="6" eb="7">
      <t>トク</t>
    </rPh>
    <rPh sb="8" eb="10">
      <t>シカク</t>
    </rPh>
    <rPh sb="11" eb="12">
      <t>ユウ</t>
    </rPh>
    <rPh sb="14" eb="15">
      <t>モノ</t>
    </rPh>
    <rPh sb="16" eb="17">
      <t>ハイ</t>
    </rPh>
    <rPh sb="19" eb="21">
      <t>バアイ</t>
    </rPh>
    <rPh sb="25" eb="27">
      <t>シカク</t>
    </rPh>
    <rPh sb="27" eb="28">
      <t>オヨ</t>
    </rPh>
    <rPh sb="29" eb="31">
      <t>ニンズウ</t>
    </rPh>
    <rPh sb="32" eb="34">
      <t>ビコウ</t>
    </rPh>
    <rPh sb="34" eb="35">
      <t>ラン</t>
    </rPh>
    <rPh sb="36" eb="38">
      <t>キサイ</t>
    </rPh>
    <phoneticPr fontId="2"/>
  </si>
  <si>
    <t>　 　欄に本部職員であることを明示し記入すること。</t>
    <rPh sb="3" eb="4">
      <t>ラン</t>
    </rPh>
    <rPh sb="5" eb="7">
      <t>ホンブ</t>
    </rPh>
    <phoneticPr fontId="2"/>
  </si>
  <si>
    <t xml:space="preserve">     8.当該サービス等に帰属する収入により給与費等を負担する法人本部職員についても職種</t>
    <rPh sb="7" eb="9">
      <t>トウガイ</t>
    </rPh>
    <rPh sb="13" eb="14">
      <t>ナド</t>
    </rPh>
    <rPh sb="15" eb="17">
      <t>キゾク</t>
    </rPh>
    <rPh sb="19" eb="21">
      <t>シュウニュウ</t>
    </rPh>
    <rPh sb="24" eb="26">
      <t>キュウヨ</t>
    </rPh>
    <rPh sb="26" eb="28">
      <t>ヒナド</t>
    </rPh>
    <rPh sb="29" eb="31">
      <t>フタン</t>
    </rPh>
    <rPh sb="33" eb="35">
      <t>ホウジン</t>
    </rPh>
    <rPh sb="35" eb="37">
      <t>ホンブ</t>
    </rPh>
    <rPh sb="37" eb="39">
      <t>ショクイン</t>
    </rPh>
    <rPh sb="44" eb="46">
      <t>ショクシュ</t>
    </rPh>
    <phoneticPr fontId="2"/>
  </si>
  <si>
    <t>介護支援専門員</t>
    <rPh sb="0" eb="7">
      <t>カイゴシエンセンモンイン</t>
    </rPh>
    <phoneticPr fontId="2"/>
  </si>
  <si>
    <t>機能訓練指導員</t>
    <rPh sb="0" eb="2">
      <t>キノウ</t>
    </rPh>
    <rPh sb="2" eb="4">
      <t>クンレン</t>
    </rPh>
    <rPh sb="4" eb="7">
      <t>シドウイン</t>
    </rPh>
    <phoneticPr fontId="2"/>
  </si>
  <si>
    <t>年　　月　　日</t>
    <phoneticPr fontId="2"/>
  </si>
  <si>
    <t>　法人所在地</t>
    <phoneticPr fontId="2"/>
  </si>
  <si>
    <t>　法人名</t>
    <phoneticPr fontId="2"/>
  </si>
  <si>
    <t>　代表者職氏名</t>
    <phoneticPr fontId="2"/>
  </si>
  <si>
    <t>誓　約　書</t>
    <rPh sb="0" eb="1">
      <t>チカイ</t>
    </rPh>
    <rPh sb="2" eb="3">
      <t>ヤク</t>
    </rPh>
    <rPh sb="4" eb="5">
      <t>ショ</t>
    </rPh>
    <phoneticPr fontId="2"/>
  </si>
  <si>
    <t>西宮市長　様</t>
    <phoneticPr fontId="2"/>
  </si>
  <si>
    <t>（応募法人）</t>
    <rPh sb="1" eb="3">
      <t>オウボ</t>
    </rPh>
    <rPh sb="3" eb="5">
      <t>ホウジン</t>
    </rPh>
    <phoneticPr fontId="2"/>
  </si>
  <si>
    <t>　この計算書では、令和8年度における収支見込を記載してください。(施設利用状況表と一部リンクしています)</t>
    <rPh sb="9" eb="11">
      <t>レイワ</t>
    </rPh>
    <rPh sb="12" eb="13">
      <t>ネン</t>
    </rPh>
    <rPh sb="13" eb="14">
      <t>ド</t>
    </rPh>
    <rPh sb="23" eb="25">
      <t>キサイ</t>
    </rPh>
    <phoneticPr fontId="2"/>
  </si>
  <si>
    <t>－</t>
  </si>
  <si>
    <t>※延床面積は容積率算定用の面積を記載してください。</t>
    <phoneticPr fontId="2"/>
  </si>
  <si>
    <t xml:space="preserve">
【介護保険法（抜粋）】
第86条第2項
一　第八十八条第一項に規定する人員を有しないとき。
二　第八十八条第二項に規定する指定介護老人福祉施設の設備及び運営に関する基準に従って適正な介護老人福祉施設の運営をすることができないと認められるとき。
三　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
三の二　当該特別養護老人ホームの開設者が、労働に関する法律の規定であって政令で定めるものにより罰金の刑に処せられ、その執行を終わり、又は執行を受けることがなくなるまでの者であるとき。
三の三　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
四　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
五　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
五の二　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
六　当該特別養護老人ホームの開設者が、指定の申請前五年以内に居宅サービス等に関し不正又は著しく不当な行為をした者であるとき。
七　当該特別養護老人ホームの開設者の役員又はその長のうちに次のいずれかに該当する者があるとき。
イ　禁錮以上の刑に処せられ、その執行を終わり、又は執行を受けることがなくなるまでの者
ロ　第三号、第三号の二又は前号に該当する者
ハ　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
</t>
    <phoneticPr fontId="2"/>
  </si>
  <si>
    <t xml:space="preserve">
ニ　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
ホ　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
【西宮市暴力団の排除の推進に関する条例（抜粋）】
（定義）
第２条　この条例において、次の各号に掲げる用語の意義は、当該各号に定めるところによる。
(１)  暴力団　暴力団員による不当な行為の防止等に関する法律（平成３年法律第７７号。以下「法」という。）第２条第２号に規定する暴力団をいう。
(２)　暴力団員　法第２条第６号に規定する暴力団員をいう。
(３)　暴力団密接関係者　次に掲げるいずれかに該当するものをいう。
ア　暴力団員が役員（法第９条第２１号ロに規定する役員をいう。以下同じ。）となり、又は実質的に経営に関与している事業者
イ　暴力団員を業務に関し監督する責任を有する者（役員を除く。以下「監督責任者」という。）として使用し、又は代理人として選任している事業者
ウ　次に掲げる行為をした事業者（事業者が法人である場合にあっては、役員又は監督責任者が当該行為をした事業者）
（ア） 自己若しくは自己の関係者の利益を図り、又は特定の者に損害を与える目的を持って、暴力団の威力を利用する行為
（イ） 暴力団又は暴力団員に対して、金品その他の財産上の利益の供与をする行為
（ウ） （ア）又は（イ）に掲げるもののほか、暴力団又は暴力団員と社会的に非難される関係を有していると認められる行為
エ　アからウまでに掲げるいずれかに該当するものであることを知りながら、これを利用している事業者
</t>
    <phoneticPr fontId="2"/>
  </si>
  <si>
    <t>　この計算書では、令和9年度における収支見込を記載してください。(施設利用状況表と一部リンクしています)</t>
    <rPh sb="9" eb="11">
      <t>レイワ</t>
    </rPh>
    <rPh sb="12" eb="13">
      <t>ネン</t>
    </rPh>
    <rPh sb="13" eb="14">
      <t>ド</t>
    </rPh>
    <rPh sb="23" eb="25">
      <t>キサイ</t>
    </rPh>
    <phoneticPr fontId="2"/>
  </si>
  <si>
    <t>短期入所生活介護（ユニット型個室）</t>
    <rPh sb="0" eb="8">
      <t>タンキニュウショセイカツカイゴ</t>
    </rPh>
    <phoneticPr fontId="2"/>
  </si>
  <si>
    <t>西宮市甲陽園本庄町119-1</t>
    <rPh sb="0" eb="3">
      <t>ニシノミヤシ</t>
    </rPh>
    <rPh sb="3" eb="6">
      <t>コウヨウエン</t>
    </rPh>
    <rPh sb="6" eb="9">
      <t>ホンジョウチョウ</t>
    </rPh>
    <phoneticPr fontId="2"/>
  </si>
  <si>
    <t>3,997.74㎡</t>
    <phoneticPr fontId="2"/>
  </si>
  <si>
    <t>養護老人ホーム</t>
    <rPh sb="0" eb="4">
      <t>ヨウゴロウジン</t>
    </rPh>
    <phoneticPr fontId="2"/>
  </si>
  <si>
    <t>開設準備
市補助金</t>
    <rPh sb="0" eb="2">
      <t>カイセツ</t>
    </rPh>
    <rPh sb="2" eb="4">
      <t>ジュンビ</t>
    </rPh>
    <rPh sb="5" eb="6">
      <t>シ</t>
    </rPh>
    <rPh sb="6" eb="9">
      <t>ホジョキン</t>
    </rPh>
    <phoneticPr fontId="2"/>
  </si>
  <si>
    <t>「2. 設置者負担について」に記入</t>
    <phoneticPr fontId="2"/>
  </si>
  <si>
    <t>※令和7年10月（採択時）から特養施設開設後3ヶ月目までの収入・支出について記載してください。</t>
    <rPh sb="1" eb="3">
      <t>レイワ</t>
    </rPh>
    <rPh sb="7" eb="8">
      <t>ガツ</t>
    </rPh>
    <rPh sb="9" eb="11">
      <t>サイタク</t>
    </rPh>
    <rPh sb="11" eb="12">
      <t>ジ</t>
    </rPh>
    <rPh sb="15" eb="17">
      <t>トクヨウ</t>
    </rPh>
    <rPh sb="17" eb="19">
      <t>シセツ</t>
    </rPh>
    <rPh sb="19" eb="21">
      <t>カイセツ</t>
    </rPh>
    <rPh sb="21" eb="22">
      <t>ゴ</t>
    </rPh>
    <rPh sb="24" eb="25">
      <t>ゲツ</t>
    </rPh>
    <rPh sb="25" eb="26">
      <t>メ</t>
    </rPh>
    <rPh sb="29" eb="31">
      <t>シュウニュウ</t>
    </rPh>
    <rPh sb="32" eb="34">
      <t>シシュツ</t>
    </rPh>
    <rPh sb="38" eb="40">
      <t>キサイ</t>
    </rPh>
    <phoneticPr fontId="2"/>
  </si>
  <si>
    <t>※特養、短期入所生活介護、養護以外の事業を行う場合は、別途施設利用状況表を作成し、収支見込計算書へ落とし込んでください。</t>
    <rPh sb="1" eb="3">
      <t>トクヨウ</t>
    </rPh>
    <rPh sb="4" eb="6">
      <t>タンキ</t>
    </rPh>
    <rPh sb="6" eb="8">
      <t>ニュウショ</t>
    </rPh>
    <rPh sb="8" eb="10">
      <t>セイカツ</t>
    </rPh>
    <rPh sb="10" eb="12">
      <t>カイゴ</t>
    </rPh>
    <rPh sb="13" eb="15">
      <t>ヨウゴ</t>
    </rPh>
    <rPh sb="15" eb="17">
      <t>イガイ</t>
    </rPh>
    <rPh sb="18" eb="20">
      <t>ジギョウ</t>
    </rPh>
    <rPh sb="21" eb="22">
      <t>オコナ</t>
    </rPh>
    <rPh sb="23" eb="25">
      <t>バアイ</t>
    </rPh>
    <rPh sb="27" eb="29">
      <t>ベット</t>
    </rPh>
    <rPh sb="29" eb="31">
      <t>シセツ</t>
    </rPh>
    <rPh sb="31" eb="33">
      <t>リヨウ</t>
    </rPh>
    <rPh sb="33" eb="35">
      <t>ジョウキョウ</t>
    </rPh>
    <rPh sb="35" eb="36">
      <t>ヒョウ</t>
    </rPh>
    <rPh sb="37" eb="39">
      <t>サクセイ</t>
    </rPh>
    <rPh sb="41" eb="43">
      <t>シュウシ</t>
    </rPh>
    <rPh sb="43" eb="45">
      <t>ミコミ</t>
    </rPh>
    <rPh sb="45" eb="48">
      <t>ケイサンショ</t>
    </rPh>
    <rPh sb="49" eb="50">
      <t>オ</t>
    </rPh>
    <rPh sb="52" eb="53">
      <t>コ</t>
    </rPh>
    <phoneticPr fontId="2"/>
  </si>
  <si>
    <t>令和10年度</t>
    <rPh sb="0" eb="2">
      <t>レイワ</t>
    </rPh>
    <rPh sb="4" eb="6">
      <t>ネンド</t>
    </rPh>
    <phoneticPr fontId="2"/>
  </si>
  <si>
    <t>　この計算書では、令和10年度における収支見込を記載してください。(施設利用状況表と一部リンクしています)</t>
    <rPh sb="9" eb="11">
      <t>レイワ</t>
    </rPh>
    <rPh sb="13" eb="14">
      <t>ネン</t>
    </rPh>
    <rPh sb="14" eb="15">
      <t>ド</t>
    </rPh>
    <rPh sb="24" eb="26">
      <t>キサイ</t>
    </rPh>
    <rPh sb="34" eb="36">
      <t>シセツ</t>
    </rPh>
    <rPh sb="36" eb="38">
      <t>リヨウ</t>
    </rPh>
    <rPh sb="38" eb="40">
      <t>ジョウキョウ</t>
    </rPh>
    <rPh sb="40" eb="41">
      <t>ヒョウ</t>
    </rPh>
    <rPh sb="42" eb="44">
      <t>イチブ</t>
    </rPh>
    <phoneticPr fontId="2"/>
  </si>
  <si>
    <t>特養　ユニット型個室</t>
    <rPh sb="0" eb="2">
      <t>トクヨウ</t>
    </rPh>
    <rPh sb="7" eb="8">
      <t>ガタ</t>
    </rPh>
    <rPh sb="8" eb="10">
      <t>コシツ</t>
    </rPh>
    <phoneticPr fontId="2"/>
  </si>
  <si>
    <t>施設利用状況表（令和10年度）</t>
    <rPh sb="0" eb="2">
      <t>シセツ</t>
    </rPh>
    <rPh sb="2" eb="4">
      <t>リヨウ</t>
    </rPh>
    <rPh sb="4" eb="6">
      <t>ジョウキョウ</t>
    </rPh>
    <rPh sb="6" eb="7">
      <t>ヒョウ</t>
    </rPh>
    <rPh sb="8" eb="10">
      <t>レイワ</t>
    </rPh>
    <rPh sb="12" eb="14">
      <t>ネンド</t>
    </rPh>
    <phoneticPr fontId="2"/>
  </si>
  <si>
    <t>施設利用状況表（令和11年度）</t>
    <rPh sb="0" eb="2">
      <t>シセツ</t>
    </rPh>
    <rPh sb="2" eb="4">
      <t>リヨウ</t>
    </rPh>
    <rPh sb="4" eb="6">
      <t>ジョウキョウ</t>
    </rPh>
    <rPh sb="6" eb="7">
      <t>ヒョウ</t>
    </rPh>
    <rPh sb="8" eb="10">
      <t>レイワ</t>
    </rPh>
    <rPh sb="12" eb="14">
      <t>ネンド</t>
    </rPh>
    <phoneticPr fontId="2"/>
  </si>
  <si>
    <t>施設利用状況表（令和12年度）</t>
    <rPh sb="0" eb="2">
      <t>シセツ</t>
    </rPh>
    <rPh sb="2" eb="4">
      <t>リヨウ</t>
    </rPh>
    <rPh sb="4" eb="6">
      <t>ジョウキョウ</t>
    </rPh>
    <rPh sb="6" eb="7">
      <t>ヒョウ</t>
    </rPh>
    <rPh sb="8" eb="10">
      <t>レイワ</t>
    </rPh>
    <rPh sb="12" eb="14">
      <t>ネンド</t>
    </rPh>
    <phoneticPr fontId="2"/>
  </si>
  <si>
    <t>令和11年度</t>
    <rPh sb="0" eb="2">
      <t>レイワ</t>
    </rPh>
    <rPh sb="4" eb="6">
      <t>ネンド</t>
    </rPh>
    <phoneticPr fontId="2"/>
  </si>
  <si>
    <t>令和12年度</t>
    <rPh sb="0" eb="2">
      <t>レイワ</t>
    </rPh>
    <rPh sb="4" eb="6">
      <t>ネンド</t>
    </rPh>
    <phoneticPr fontId="2"/>
  </si>
  <si>
    <t>※特養、ショートステイ、養護以外の事業は別途状況表を作成してください。</t>
    <rPh sb="12" eb="14">
      <t>ヨウゴ</t>
    </rPh>
    <phoneticPr fontId="2"/>
  </si>
  <si>
    <t>特定施設入居者生活介護利用率</t>
    <rPh sb="0" eb="2">
      <t>トクテイ</t>
    </rPh>
    <rPh sb="2" eb="11">
      <t>シセツニュウキョシャセイカツカイゴ</t>
    </rPh>
    <rPh sb="11" eb="14">
      <t>リヨウリツ</t>
    </rPh>
    <phoneticPr fontId="2"/>
  </si>
  <si>
    <t>養護老人ホーム
（特定施設入居者生活介護）</t>
    <rPh sb="0" eb="2">
      <t>ヨウゴ</t>
    </rPh>
    <rPh sb="2" eb="4">
      <t>ロウジン</t>
    </rPh>
    <rPh sb="9" eb="20">
      <t>トクテイシセツニュウキョシャセイカツカイゴ</t>
    </rPh>
    <phoneticPr fontId="2"/>
  </si>
  <si>
    <t>提出部数：3部(正本1部、副本2部)</t>
    <rPh sb="0" eb="2">
      <t>テイシュツ</t>
    </rPh>
    <rPh sb="2" eb="4">
      <t>ブスウ</t>
    </rPh>
    <rPh sb="6" eb="7">
      <t>ブ</t>
    </rPh>
    <rPh sb="8" eb="9">
      <t>セイ</t>
    </rPh>
    <rPh sb="13" eb="15">
      <t>フクホン</t>
    </rPh>
    <phoneticPr fontId="2"/>
  </si>
  <si>
    <t>応募図書一覧表</t>
    <rPh sb="0" eb="2">
      <t>オウボ</t>
    </rPh>
    <rPh sb="2" eb="4">
      <t>トショ</t>
    </rPh>
    <rPh sb="4" eb="5">
      <t>イチ</t>
    </rPh>
    <rPh sb="5" eb="6">
      <t>ラン</t>
    </rPh>
    <rPh sb="6" eb="7">
      <t>ヒョウ</t>
    </rPh>
    <phoneticPr fontId="2"/>
  </si>
  <si>
    <t>応募図書一覧表の書類名順に製本(ファイリング)してください</t>
    <rPh sb="0" eb="2">
      <t>オウボ</t>
    </rPh>
    <rPh sb="2" eb="4">
      <t>トショ</t>
    </rPh>
    <rPh sb="4" eb="6">
      <t>イチラン</t>
    </rPh>
    <rPh sb="6" eb="7">
      <t>ヒョウ</t>
    </rPh>
    <rPh sb="8" eb="10">
      <t>ショルイ</t>
    </rPh>
    <rPh sb="10" eb="11">
      <t>メイ</t>
    </rPh>
    <rPh sb="11" eb="12">
      <t>ジュン</t>
    </rPh>
    <rPh sb="13" eb="15">
      <t>セイホン</t>
    </rPh>
    <phoneticPr fontId="2"/>
  </si>
  <si>
    <t>　応募申込書兼誓約書</t>
    <rPh sb="1" eb="3">
      <t>オウボ</t>
    </rPh>
    <rPh sb="3" eb="6">
      <t>モウシコミショ</t>
    </rPh>
    <rPh sb="6" eb="7">
      <t>ケン</t>
    </rPh>
    <rPh sb="7" eb="10">
      <t>セイヤクショ</t>
    </rPh>
    <phoneticPr fontId="2"/>
  </si>
  <si>
    <t>甲陽園本庄町市営住宅跡地活用事業二段階一般競争入札
応募申込書兼誓約書</t>
    <phoneticPr fontId="2"/>
  </si>
  <si>
    <t>　年　　月　　日　</t>
    <phoneticPr fontId="2"/>
  </si>
  <si>
    <t>西宮市長　宛</t>
    <phoneticPr fontId="2"/>
  </si>
  <si>
    <t>※代表者印は、印鑑証明と同じ印を押印し、印鑑証明書（原本）も提出してください。</t>
    <phoneticPr fontId="2"/>
  </si>
  <si>
    <t>応　募　者</t>
    <rPh sb="0" eb="1">
      <t>オウ</t>
    </rPh>
    <rPh sb="2" eb="3">
      <t>ボ</t>
    </rPh>
    <rPh sb="4" eb="5">
      <t>モノ</t>
    </rPh>
    <phoneticPr fontId="2"/>
  </si>
  <si>
    <t>応　募　者
の連絡担当者</t>
    <rPh sb="0" eb="1">
      <t>オウ</t>
    </rPh>
    <rPh sb="2" eb="3">
      <t>ボ</t>
    </rPh>
    <rPh sb="4" eb="5">
      <t>シャ</t>
    </rPh>
    <rPh sb="7" eb="9">
      <t>レンラク</t>
    </rPh>
    <rPh sb="9" eb="12">
      <t>タントウシャ</t>
    </rPh>
    <phoneticPr fontId="2"/>
  </si>
  <si>
    <t>（所属部署）</t>
    <rPh sb="1" eb="3">
      <t>ショゾク</t>
    </rPh>
    <rPh sb="3" eb="5">
      <t>ブショ</t>
    </rPh>
    <phoneticPr fontId="2"/>
  </si>
  <si>
    <t>（役　　　職）</t>
    <rPh sb="1" eb="2">
      <t>ヤク</t>
    </rPh>
    <rPh sb="5" eb="6">
      <t>ショク</t>
    </rPh>
    <phoneticPr fontId="2"/>
  </si>
  <si>
    <t>（所　在　地）〒</t>
    <rPh sb="1" eb="2">
      <t>ショ</t>
    </rPh>
    <rPh sb="3" eb="4">
      <t>ザイ</t>
    </rPh>
    <rPh sb="5" eb="6">
      <t>チ</t>
    </rPh>
    <phoneticPr fontId="2"/>
  </si>
  <si>
    <t>（担当者名）</t>
    <rPh sb="1" eb="4">
      <t>タントウシャ</t>
    </rPh>
    <rPh sb="4" eb="5">
      <t>メイ</t>
    </rPh>
    <phoneticPr fontId="2"/>
  </si>
  <si>
    <t>（電　　　話）</t>
    <rPh sb="1" eb="2">
      <t>デン</t>
    </rPh>
    <rPh sb="5" eb="6">
      <t>ハナシ</t>
    </rPh>
    <phoneticPr fontId="2"/>
  </si>
  <si>
    <t>（F　A　X）</t>
    <phoneticPr fontId="2"/>
  </si>
  <si>
    <t>（E-mail）</t>
    <phoneticPr fontId="2"/>
  </si>
  <si>
    <t>（法　人　名）</t>
    <rPh sb="1" eb="2">
      <t>ホウ</t>
    </rPh>
    <rPh sb="3" eb="4">
      <t>ヒト</t>
    </rPh>
    <rPh sb="5" eb="6">
      <t>メイ</t>
    </rPh>
    <phoneticPr fontId="2"/>
  </si>
  <si>
    <t>（代　表　者）　　　　　　　　　　　　　　　　　　　　　　　　　　　　　　　　　　　　　　　　印</t>
    <rPh sb="1" eb="2">
      <t>ダイ</t>
    </rPh>
    <rPh sb="3" eb="4">
      <t>ヒョウ</t>
    </rPh>
    <rPh sb="5" eb="6">
      <t>モノ</t>
    </rPh>
    <rPh sb="47" eb="48">
      <t>イン</t>
    </rPh>
    <phoneticPr fontId="2"/>
  </si>
  <si>
    <t xml:space="preserve">甲陽園本庄町市営住宅跡地活用事業二段階一般競争入札募集要項の内容や現地の状況をすべて把握したうえで申し込みます。
また、同募集要項に定める応募者の条件をすべて満たしていることを誓約します。
なお、当該関係書類についてはすべて原本である、または原本と相違ないことを申し添えます。
</t>
    <phoneticPr fontId="2"/>
  </si>
  <si>
    <t>　定款、法人パンフレット</t>
    <rPh sb="4" eb="6">
      <t>ホウジン</t>
    </rPh>
    <phoneticPr fontId="2"/>
  </si>
  <si>
    <t>　直近３期分の財務諸表（資金収支計算書、事業活動収支計算書、貸借対照表、財産目録）</t>
    <rPh sb="1" eb="3">
      <t>チョッキン</t>
    </rPh>
    <rPh sb="4" eb="5">
      <t>キ</t>
    </rPh>
    <rPh sb="5" eb="6">
      <t>ブン</t>
    </rPh>
    <rPh sb="7" eb="9">
      <t>ザイム</t>
    </rPh>
    <rPh sb="9" eb="11">
      <t>ショヒョウ</t>
    </rPh>
    <rPh sb="36" eb="38">
      <t>ザイサン</t>
    </rPh>
    <rPh sb="38" eb="40">
      <t>モクロク</t>
    </rPh>
    <phoneticPr fontId="2"/>
  </si>
  <si>
    <t>　直近３期分の会計監査人による会計監査報告書（無い場合は、その旨を理由とともに任意様式で提出）</t>
    <rPh sb="1" eb="3">
      <t>チョッキン</t>
    </rPh>
    <rPh sb="4" eb="5">
      <t>キ</t>
    </rPh>
    <rPh sb="5" eb="6">
      <t>ブン</t>
    </rPh>
    <rPh sb="7" eb="12">
      <t>カイケイカンサニン</t>
    </rPh>
    <rPh sb="15" eb="22">
      <t>カイケイカンサホウコクショ</t>
    </rPh>
    <rPh sb="23" eb="24">
      <t>ナ</t>
    </rPh>
    <rPh sb="25" eb="27">
      <t>バアイ</t>
    </rPh>
    <rPh sb="31" eb="32">
      <t>ムネ</t>
    </rPh>
    <rPh sb="33" eb="35">
      <t>リユウ</t>
    </rPh>
    <rPh sb="39" eb="41">
      <t>ニンイ</t>
    </rPh>
    <rPh sb="41" eb="43">
      <t>ヨウシキ</t>
    </rPh>
    <rPh sb="44" eb="46">
      <t>テイシュツ</t>
    </rPh>
    <phoneticPr fontId="2"/>
  </si>
  <si>
    <t>応募者に関する資料</t>
    <phoneticPr fontId="2"/>
  </si>
  <si>
    <t>　外観イメージパース</t>
    <rPh sb="1" eb="3">
      <t>ガイカン</t>
    </rPh>
    <phoneticPr fontId="2"/>
  </si>
  <si>
    <t>　事業スキーム及び事業スケジュール</t>
    <rPh sb="1" eb="3">
      <t>ジギョウ</t>
    </rPh>
    <rPh sb="7" eb="8">
      <t>オヨ</t>
    </rPh>
    <rPh sb="9" eb="11">
      <t>ジギョウ</t>
    </rPh>
    <phoneticPr fontId="2"/>
  </si>
  <si>
    <t>事業計画書[事業概要に関する事項]</t>
    <rPh sb="0" eb="2">
      <t>ジギョウ</t>
    </rPh>
    <rPh sb="2" eb="5">
      <t>ケイカクショ</t>
    </rPh>
    <rPh sb="6" eb="8">
      <t>ジギョウ</t>
    </rPh>
    <rPh sb="8" eb="10">
      <t>ガイヨウ</t>
    </rPh>
    <rPh sb="11" eb="12">
      <t>カン</t>
    </rPh>
    <rPh sb="14" eb="16">
      <t>ジコウ</t>
    </rPh>
    <phoneticPr fontId="2"/>
  </si>
  <si>
    <t>　建設工事工程表</t>
    <rPh sb="1" eb="3">
      <t>ケンセツ</t>
    </rPh>
    <rPh sb="3" eb="5">
      <t>コウジ</t>
    </rPh>
    <rPh sb="5" eb="8">
      <t>コウテイヒョウ</t>
    </rPh>
    <phoneticPr fontId="2"/>
  </si>
  <si>
    <t>定款は写し</t>
    <rPh sb="0" eb="2">
      <t>テイカン</t>
    </rPh>
    <phoneticPr fontId="2"/>
  </si>
  <si>
    <t>　景観及び近隣住民等への配慮に関する提案
　周囲の景観や周辺環境との調和、工事中の近隣住民に対する配慮</t>
    <rPh sb="1" eb="3">
      <t>ケイカン</t>
    </rPh>
    <rPh sb="3" eb="4">
      <t>オヨ</t>
    </rPh>
    <rPh sb="5" eb="7">
      <t>キンリン</t>
    </rPh>
    <rPh sb="7" eb="9">
      <t>ジュウミン</t>
    </rPh>
    <rPh sb="9" eb="10">
      <t>トウ</t>
    </rPh>
    <rPh sb="12" eb="14">
      <t>ハイリョ</t>
    </rPh>
    <rPh sb="15" eb="16">
      <t>カン</t>
    </rPh>
    <rPh sb="18" eb="20">
      <t>テイアン</t>
    </rPh>
    <rPh sb="22" eb="24">
      <t>シュウイ</t>
    </rPh>
    <rPh sb="25" eb="27">
      <t>ケイカン</t>
    </rPh>
    <rPh sb="28" eb="30">
      <t>シュウヘン</t>
    </rPh>
    <rPh sb="30" eb="32">
      <t>カンキョウ</t>
    </rPh>
    <rPh sb="34" eb="36">
      <t>チョウワ</t>
    </rPh>
    <rPh sb="37" eb="40">
      <t>コウジチュウ</t>
    </rPh>
    <rPh sb="41" eb="43">
      <t>キンリン</t>
    </rPh>
    <rPh sb="43" eb="45">
      <t>ジュウミン</t>
    </rPh>
    <rPh sb="46" eb="47">
      <t>タイ</t>
    </rPh>
    <rPh sb="49" eb="51">
      <t>ハイリョ</t>
    </rPh>
    <phoneticPr fontId="2"/>
  </si>
  <si>
    <t>　その他特にアピールしたい事項</t>
    <rPh sb="3" eb="4">
      <t>タ</t>
    </rPh>
    <rPh sb="4" eb="5">
      <t>トク</t>
    </rPh>
    <rPh sb="13" eb="15">
      <t>ジコウ</t>
    </rPh>
    <phoneticPr fontId="2"/>
  </si>
  <si>
    <t>事業計画書[特養・養護に関する事項]</t>
    <rPh sb="6" eb="8">
      <t>トクヨウ</t>
    </rPh>
    <rPh sb="9" eb="11">
      <t>ヨウゴ</t>
    </rPh>
    <rPh sb="12" eb="13">
      <t>カン</t>
    </rPh>
    <phoneticPr fontId="2"/>
  </si>
  <si>
    <t>写し
（電子データ）</t>
    <rPh sb="0" eb="1">
      <t>ウツ</t>
    </rPh>
    <rPh sb="4" eb="6">
      <t>デンシ</t>
    </rPh>
    <phoneticPr fontId="2"/>
  </si>
  <si>
    <t>様式9</t>
    <rPh sb="0" eb="2">
      <t>ヨウシキ</t>
    </rPh>
    <phoneticPr fontId="2"/>
  </si>
  <si>
    <t>様式10</t>
    <rPh sb="0" eb="2">
      <t>ヨウシキ</t>
    </rPh>
    <phoneticPr fontId="2"/>
  </si>
  <si>
    <t>様式11</t>
    <rPh sb="0" eb="2">
      <t>ヨウシキ</t>
    </rPh>
    <phoneticPr fontId="2"/>
  </si>
  <si>
    <t>既往借入金の状況（令和6年度末現在・法人全体）</t>
    <rPh sb="0" eb="2">
      <t>キオウ</t>
    </rPh>
    <rPh sb="2" eb="4">
      <t>カリイレ</t>
    </rPh>
    <rPh sb="4" eb="5">
      <t>キン</t>
    </rPh>
    <rPh sb="6" eb="8">
      <t>ジョウキョウ</t>
    </rPh>
    <rPh sb="9" eb="11">
      <t>レイワ</t>
    </rPh>
    <rPh sb="12" eb="14">
      <t>ネンド</t>
    </rPh>
    <rPh sb="13" eb="14">
      <t>ガンネン</t>
    </rPh>
    <rPh sb="14" eb="15">
      <t>マツ</t>
    </rPh>
    <rPh sb="15" eb="17">
      <t>ゲンザイ</t>
    </rPh>
    <rPh sb="18" eb="20">
      <t>ホウジン</t>
    </rPh>
    <rPh sb="20" eb="22">
      <t>ゼンタイ</t>
    </rPh>
    <phoneticPr fontId="2"/>
  </si>
  <si>
    <t>既往借入金の状況（令和9年度末予定・法人全体）</t>
    <rPh sb="0" eb="2">
      <t>キオウ</t>
    </rPh>
    <rPh sb="2" eb="4">
      <t>カリイレ</t>
    </rPh>
    <rPh sb="4" eb="5">
      <t>キン</t>
    </rPh>
    <rPh sb="6" eb="8">
      <t>ジョウキョウ</t>
    </rPh>
    <rPh sb="9" eb="11">
      <t>レイワ</t>
    </rPh>
    <rPh sb="12" eb="13">
      <t>ネン</t>
    </rPh>
    <rPh sb="13" eb="14">
      <t>ド</t>
    </rPh>
    <rPh sb="14" eb="15">
      <t>マツ</t>
    </rPh>
    <rPh sb="15" eb="17">
      <t>ヨテイ</t>
    </rPh>
    <rPh sb="18" eb="20">
      <t>ホウジン</t>
    </rPh>
    <rPh sb="20" eb="22">
      <t>ゼンタイ</t>
    </rPh>
    <phoneticPr fontId="2"/>
  </si>
  <si>
    <t>既往借入金の状況（令和12年度末予定・法人全体）</t>
    <rPh sb="0" eb="2">
      <t>キオウ</t>
    </rPh>
    <rPh sb="2" eb="4">
      <t>カリイレ</t>
    </rPh>
    <rPh sb="4" eb="5">
      <t>キン</t>
    </rPh>
    <rPh sb="6" eb="8">
      <t>ジョウキョウ</t>
    </rPh>
    <rPh sb="9" eb="11">
      <t>レイワ</t>
    </rPh>
    <rPh sb="13" eb="14">
      <t>ネン</t>
    </rPh>
    <rPh sb="14" eb="15">
      <t>ド</t>
    </rPh>
    <rPh sb="15" eb="16">
      <t>マツ</t>
    </rPh>
    <rPh sb="16" eb="18">
      <t>ヨテイ</t>
    </rPh>
    <rPh sb="19" eb="21">
      <t>ホウジン</t>
    </rPh>
    <rPh sb="21" eb="23">
      <t>ゼンタイ</t>
    </rPh>
    <phoneticPr fontId="2"/>
  </si>
  <si>
    <t>様式　10-２</t>
    <rPh sb="0" eb="2">
      <t>ヨウシキ</t>
    </rPh>
    <phoneticPr fontId="2"/>
  </si>
  <si>
    <t>令和10年度　人件費（職員）内訳書</t>
    <rPh sb="0" eb="2">
      <t>レイワ</t>
    </rPh>
    <rPh sb="4" eb="6">
      <t>ネンド</t>
    </rPh>
    <rPh sb="7" eb="10">
      <t>ジンケンヒ</t>
    </rPh>
    <rPh sb="11" eb="13">
      <t>ショクイン</t>
    </rPh>
    <rPh sb="14" eb="17">
      <t>ウチワケショ</t>
    </rPh>
    <phoneticPr fontId="2"/>
  </si>
  <si>
    <t>令和11年度　人件費（職員）内訳書</t>
    <rPh sb="0" eb="2">
      <t>レイワ</t>
    </rPh>
    <rPh sb="4" eb="6">
      <t>ネンド</t>
    </rPh>
    <rPh sb="7" eb="10">
      <t>ジンケンヒ</t>
    </rPh>
    <rPh sb="11" eb="13">
      <t>ショクイン</t>
    </rPh>
    <rPh sb="14" eb="17">
      <t>ウチワケショ</t>
    </rPh>
    <phoneticPr fontId="2"/>
  </si>
  <si>
    <t>令和12年度　人件費（職員）内訳書</t>
    <rPh sb="0" eb="2">
      <t>レイワ</t>
    </rPh>
    <rPh sb="4" eb="6">
      <t>ネンド</t>
    </rPh>
    <rPh sb="7" eb="10">
      <t>ジンケンヒ</t>
    </rPh>
    <rPh sb="11" eb="13">
      <t>ショクイン</t>
    </rPh>
    <rPh sb="14" eb="17">
      <t>ウチワケショ</t>
    </rPh>
    <phoneticPr fontId="2"/>
  </si>
  <si>
    <t>　資金収支見込計算書（令和10年度～令和12年度）　※各年度ごとにシートがあります。
　　　　　　　　　　　　　　　　　　　　　　　　　　　　　　　　※実施するサービスごとに記入すること</t>
    <rPh sb="1" eb="3">
      <t>シキン</t>
    </rPh>
    <rPh sb="3" eb="5">
      <t>シュウシ</t>
    </rPh>
    <rPh sb="5" eb="7">
      <t>ミコミ</t>
    </rPh>
    <rPh sb="7" eb="9">
      <t>ケイサン</t>
    </rPh>
    <rPh sb="9" eb="10">
      <t>ショ</t>
    </rPh>
    <rPh sb="11" eb="13">
      <t>レイワ</t>
    </rPh>
    <rPh sb="15" eb="17">
      <t>ネンド</t>
    </rPh>
    <rPh sb="18" eb="20">
      <t>レイワ</t>
    </rPh>
    <rPh sb="27" eb="30">
      <t>カクネンド</t>
    </rPh>
    <phoneticPr fontId="2"/>
  </si>
  <si>
    <t>　施設利用状況表（令和10年度～令和12年度）　※各年度ごとにシートがあります。
　　　　　　　　　　　　　　　　　　　　　　　　　　　　　※実施するサービスごとに記入すること</t>
    <rPh sb="1" eb="3">
      <t>シセツ</t>
    </rPh>
    <rPh sb="3" eb="5">
      <t>リヨウ</t>
    </rPh>
    <rPh sb="5" eb="7">
      <t>ジョウキョウ</t>
    </rPh>
    <rPh sb="7" eb="8">
      <t>ヒョウ</t>
    </rPh>
    <phoneticPr fontId="2"/>
  </si>
  <si>
    <t>　人件費（職員）内訳書（令和10年度～令和12年度）　※各年度ごとにシートがあります。
　　　　　　　　　　　　　　　　　　　　　　　　　　　　　　　　※実施するサービスごとに記入すること</t>
    <rPh sb="1" eb="4">
      <t>ジンケンヒ</t>
    </rPh>
    <rPh sb="5" eb="7">
      <t>ショクイン</t>
    </rPh>
    <rPh sb="8" eb="10">
      <t>ウチワケ</t>
    </rPh>
    <rPh sb="10" eb="11">
      <t>ショ</t>
    </rPh>
    <phoneticPr fontId="2"/>
  </si>
  <si>
    <t>様式６</t>
    <phoneticPr fontId="2"/>
  </si>
  <si>
    <t>様式　９-１</t>
    <rPh sb="0" eb="2">
      <t>ヨウシキ</t>
    </rPh>
    <phoneticPr fontId="2"/>
  </si>
  <si>
    <t>様式　９-２</t>
    <rPh sb="0" eb="2">
      <t>ヨウシキ</t>
    </rPh>
    <phoneticPr fontId="2"/>
  </si>
  <si>
    <t>様式　10-１</t>
    <rPh sb="0" eb="2">
      <t>ヨウシキ</t>
    </rPh>
    <phoneticPr fontId="2"/>
  </si>
  <si>
    <t>様式　１１</t>
    <rPh sb="0" eb="2">
      <t>ヨウシキ</t>
    </rPh>
    <phoneticPr fontId="2"/>
  </si>
  <si>
    <t>「甲陽園本庄町市営住宅跡地活用事業二段階一般競争入札」の選考について、本法人が介護</t>
    <phoneticPr fontId="2"/>
  </si>
  <si>
    <t>保険法第86条第２項各号に該当しないこと並びに、本法人代表者及び役員が西宮市暴力団の</t>
    <phoneticPr fontId="2"/>
  </si>
  <si>
    <t>排除の推進に関する条例（西宮市平成24年条例第67号）第２条第２号に規定する暴力団員及</t>
    <phoneticPr fontId="2"/>
  </si>
  <si>
    <t>び同条第３号に規定する暴力団員密接関係者でないことを誓約します。</t>
    <phoneticPr fontId="2"/>
  </si>
  <si>
    <t>注２　利用者数は、入所施設の場合は令和6年度末時点のものを、通所事業の場合は令和6年度の延利用者数を開所日数で除したものを記入してください。</t>
    <rPh sb="0" eb="1">
      <t>チュウ</t>
    </rPh>
    <rPh sb="3" eb="6">
      <t>リヨウシャ</t>
    </rPh>
    <rPh sb="6" eb="7">
      <t>スウ</t>
    </rPh>
    <rPh sb="9" eb="11">
      <t>ニュウショ</t>
    </rPh>
    <rPh sb="11" eb="13">
      <t>シセツ</t>
    </rPh>
    <rPh sb="14" eb="16">
      <t>バアイ</t>
    </rPh>
    <rPh sb="17" eb="19">
      <t>レイワ</t>
    </rPh>
    <rPh sb="20" eb="22">
      <t>ネンド</t>
    </rPh>
    <rPh sb="22" eb="23">
      <t>マツ</t>
    </rPh>
    <rPh sb="23" eb="25">
      <t>ジテン</t>
    </rPh>
    <rPh sb="30" eb="32">
      <t>ツウショ</t>
    </rPh>
    <rPh sb="32" eb="34">
      <t>ジギョウ</t>
    </rPh>
    <rPh sb="35" eb="37">
      <t>バアイ</t>
    </rPh>
    <rPh sb="38" eb="40">
      <t>レイワ</t>
    </rPh>
    <rPh sb="41" eb="42">
      <t>ネン</t>
    </rPh>
    <rPh sb="42" eb="43">
      <t>ド</t>
    </rPh>
    <rPh sb="44" eb="45">
      <t>ノ</t>
    </rPh>
    <rPh sb="45" eb="48">
      <t>リヨウシャ</t>
    </rPh>
    <rPh sb="48" eb="49">
      <t>スウ</t>
    </rPh>
    <rPh sb="50" eb="52">
      <t>カイショ</t>
    </rPh>
    <rPh sb="52" eb="54">
      <t>ニッスウ</t>
    </rPh>
    <rPh sb="55" eb="56">
      <t>ジョ</t>
    </rPh>
    <rPh sb="61" eb="63">
      <t>キニュウ</t>
    </rPh>
    <phoneticPr fontId="2"/>
  </si>
  <si>
    <t>様式　９-３</t>
    <rPh sb="0" eb="2">
      <t>ヨウシキ</t>
    </rPh>
    <phoneticPr fontId="2"/>
  </si>
  <si>
    <t>（注１）令和10年度から令和12年度までを施設内で実施する介護保険事業種別ごとに作成すること。</t>
    <rPh sb="1" eb="2">
      <t>チュウ</t>
    </rPh>
    <rPh sb="4" eb="6">
      <t>レイワ</t>
    </rPh>
    <rPh sb="12" eb="14">
      <t>レイワ</t>
    </rPh>
    <rPh sb="21" eb="23">
      <t>シセツ</t>
    </rPh>
    <rPh sb="23" eb="24">
      <t>ナイ</t>
    </rPh>
    <rPh sb="25" eb="27">
      <t>ジッシ</t>
    </rPh>
    <rPh sb="29" eb="31">
      <t>カイゴ</t>
    </rPh>
    <rPh sb="31" eb="33">
      <t>ホケン</t>
    </rPh>
    <rPh sb="33" eb="35">
      <t>ジギョウ</t>
    </rPh>
    <rPh sb="35" eb="37">
      <t>シュベツ</t>
    </rPh>
    <rPh sb="40" eb="42">
      <t>サクセイ</t>
    </rPh>
    <phoneticPr fontId="2"/>
  </si>
  <si>
    <t>施設・事業区分（　養護老人ホーム　）名称（　　　　　　　　　　　　　）</t>
    <rPh sb="0" eb="2">
      <t>シセツ</t>
    </rPh>
    <rPh sb="3" eb="5">
      <t>ジギョウ</t>
    </rPh>
    <rPh sb="5" eb="7">
      <t>クブン</t>
    </rPh>
    <rPh sb="9" eb="13">
      <t>ヨウゴロウジン</t>
    </rPh>
    <rPh sb="18" eb="20">
      <t>メイショウ</t>
    </rPh>
    <phoneticPr fontId="2"/>
  </si>
  <si>
    <t>支援員</t>
    <rPh sb="0" eb="2">
      <t>シエン</t>
    </rPh>
    <rPh sb="2" eb="3">
      <t>イン</t>
    </rPh>
    <phoneticPr fontId="2"/>
  </si>
  <si>
    <t>養護老人ホーム（特定施設入居者生活介護）</t>
    <rPh sb="0" eb="4">
      <t>ヨウゴロウジン</t>
    </rPh>
    <rPh sb="8" eb="10">
      <t>トクテイ</t>
    </rPh>
    <rPh sb="10" eb="12">
      <t>シセツ</t>
    </rPh>
    <rPh sb="12" eb="15">
      <t>ニュウキョシャ</t>
    </rPh>
    <rPh sb="15" eb="17">
      <t>セイカツ</t>
    </rPh>
    <rPh sb="17" eb="19">
      <t>カイゴ</t>
    </rPh>
    <phoneticPr fontId="2"/>
  </si>
  <si>
    <t>支援員</t>
    <rPh sb="0" eb="2">
      <t>シエン</t>
    </rPh>
    <rPh sb="2" eb="3">
      <t>イン</t>
    </rPh>
    <phoneticPr fontId="2"/>
  </si>
  <si>
    <t>養護（特定施設）</t>
    <rPh sb="3" eb="5">
      <t>トクテイ</t>
    </rPh>
    <rPh sb="5" eb="7">
      <t>シセツ</t>
    </rPh>
    <phoneticPr fontId="2"/>
  </si>
  <si>
    <t>短期入居者生活介護</t>
    <rPh sb="0" eb="2">
      <t>タンキ</t>
    </rPh>
    <rPh sb="2" eb="9">
      <t>ニュウキョシャセイカツカイゴ</t>
    </rPh>
    <phoneticPr fontId="2"/>
  </si>
  <si>
    <t>うち特定施設入居者生活介護利用率</t>
    <rPh sb="2" eb="4">
      <t>トクテイ</t>
    </rPh>
    <rPh sb="4" eb="13">
      <t>シセツニュウキョシャセイカツカイゴ</t>
    </rPh>
    <rPh sb="13" eb="16">
      <t>リヨウリツ</t>
    </rPh>
    <phoneticPr fontId="2"/>
  </si>
  <si>
    <t>利用料収入</t>
    <rPh sb="0" eb="3">
      <t>リヨウリョウ</t>
    </rPh>
    <rPh sb="3" eb="5">
      <t>シュウニュウ</t>
    </rPh>
    <phoneticPr fontId="2"/>
  </si>
  <si>
    <t>その他収入</t>
    <rPh sb="2" eb="3">
      <t>タ</t>
    </rPh>
    <rPh sb="3" eb="5">
      <t>シュウニュウ</t>
    </rPh>
    <phoneticPr fontId="2"/>
  </si>
  <si>
    <t>静養室</t>
    <rPh sb="0" eb="2">
      <t>セイヨウ</t>
    </rPh>
    <rPh sb="2" eb="3">
      <t>シツ</t>
    </rPh>
    <phoneticPr fontId="2"/>
  </si>
  <si>
    <t>居室</t>
    <rPh sb="0" eb="2">
      <t>キョシツ</t>
    </rPh>
    <phoneticPr fontId="2"/>
  </si>
  <si>
    <t>食堂</t>
    <rPh sb="0" eb="2">
      <t>ショクドウ</t>
    </rPh>
    <phoneticPr fontId="2"/>
  </si>
  <si>
    <t>集会室</t>
    <rPh sb="0" eb="3">
      <t>シュウカイシツ</t>
    </rPh>
    <phoneticPr fontId="2"/>
  </si>
  <si>
    <t>洗面所</t>
    <rPh sb="0" eb="2">
      <t>センメン</t>
    </rPh>
    <rPh sb="2" eb="3">
      <t>ジョ</t>
    </rPh>
    <phoneticPr fontId="2"/>
  </si>
  <si>
    <t>宿直室</t>
    <rPh sb="0" eb="3">
      <t>シュクチョクシツ</t>
    </rPh>
    <phoneticPr fontId="2"/>
  </si>
  <si>
    <t>職員室</t>
    <rPh sb="0" eb="3">
      <t>ショクインシツ</t>
    </rPh>
    <phoneticPr fontId="2"/>
  </si>
  <si>
    <t>面談室</t>
    <rPh sb="0" eb="2">
      <t>メンダン</t>
    </rPh>
    <rPh sb="2" eb="3">
      <t>シツ</t>
    </rPh>
    <phoneticPr fontId="2"/>
  </si>
  <si>
    <t>霊安室</t>
    <rPh sb="0" eb="3">
      <t>レイアンシツ</t>
    </rPh>
    <phoneticPr fontId="2"/>
  </si>
  <si>
    <t>事業者名：</t>
    <rPh sb="0" eb="4">
      <t>ジギョウシャメイ</t>
    </rPh>
    <phoneticPr fontId="85"/>
  </si>
  <si>
    <t>日時</t>
    <rPh sb="0" eb="2">
      <t>ニチジ</t>
    </rPh>
    <phoneticPr fontId="85"/>
  </si>
  <si>
    <t>場所等</t>
    <rPh sb="0" eb="2">
      <t>バショ</t>
    </rPh>
    <rPh sb="2" eb="3">
      <t>トウ</t>
    </rPh>
    <phoneticPr fontId="85"/>
  </si>
  <si>
    <t>内容</t>
    <rPh sb="0" eb="2">
      <t>ナイヨウ</t>
    </rPh>
    <phoneticPr fontId="85"/>
  </si>
  <si>
    <t>令和○年○月○日
午後○時～午後○時〇〇分</t>
    <rPh sb="0" eb="2">
      <t>レイワ</t>
    </rPh>
    <rPh sb="3" eb="4">
      <t>ネン</t>
    </rPh>
    <rPh sb="5" eb="6">
      <t>ツキ</t>
    </rPh>
    <rPh sb="7" eb="8">
      <t>ニチ</t>
    </rPh>
    <rPh sb="9" eb="11">
      <t>ゴゴ</t>
    </rPh>
    <rPh sb="12" eb="13">
      <t>ジ</t>
    </rPh>
    <rPh sb="14" eb="16">
      <t>ゴゴ</t>
    </rPh>
    <rPh sb="16" eb="18">
      <t>マルジ</t>
    </rPh>
    <rPh sb="20" eb="21">
      <t>フン</t>
    </rPh>
    <phoneticPr fontId="85"/>
  </si>
  <si>
    <t>様式　１２</t>
    <phoneticPr fontId="2"/>
  </si>
  <si>
    <t>出席者</t>
    <rPh sb="0" eb="3">
      <t>シュッセキシャ</t>
    </rPh>
    <phoneticPr fontId="85"/>
  </si>
  <si>
    <t>様式12</t>
    <rPh sb="0" eb="2">
      <t>ヨウシキ</t>
    </rPh>
    <phoneticPr fontId="2"/>
  </si>
  <si>
    <t>近隣との協議状況報告書</t>
    <rPh sb="0" eb="2">
      <t>キンリン</t>
    </rPh>
    <rPh sb="4" eb="6">
      <t>キョウギ</t>
    </rPh>
    <rPh sb="6" eb="8">
      <t>ジョウキョウ</t>
    </rPh>
    <rPh sb="8" eb="11">
      <t>ホウコクショ</t>
    </rPh>
    <phoneticPr fontId="85"/>
  </si>
  <si>
    <t>　近隣との協議状況報告書</t>
    <rPh sb="1" eb="3">
      <t>キンリン</t>
    </rPh>
    <rPh sb="5" eb="7">
      <t>キョウギ</t>
    </rPh>
    <rPh sb="7" eb="9">
      <t>ジョウキョウ</t>
    </rPh>
    <rPh sb="9" eb="12">
      <t>ホウコクショ</t>
    </rPh>
    <phoneticPr fontId="2"/>
  </si>
  <si>
    <t>様式4</t>
    <phoneticPr fontId="2"/>
  </si>
  <si>
    <r>
      <t xml:space="preserve">　事業概要・施設運営の基本理念・運営方針等説明書
  </t>
    </r>
    <r>
      <rPr>
        <sz val="9"/>
        <color rgb="FFFF0000"/>
        <rFont val="ＭＳ Ｐ明朝"/>
        <family val="1"/>
        <charset val="128"/>
      </rPr>
      <t>※運営方針等説明書については、詳細な記述やマニュアル案（虐待防止マニュアル・災害防止マニュアル等）、他の運営施設における実績や資料等によって具体的に示してください。</t>
    </r>
    <rPh sb="1" eb="3">
      <t>ジギョウ</t>
    </rPh>
    <rPh sb="3" eb="5">
      <t>ガイヨウ</t>
    </rPh>
    <rPh sb="6" eb="8">
      <t>シセツ</t>
    </rPh>
    <rPh sb="8" eb="10">
      <t>ウンエイ</t>
    </rPh>
    <rPh sb="11" eb="13">
      <t>キホン</t>
    </rPh>
    <rPh sb="13" eb="15">
      <t>リネン</t>
    </rPh>
    <rPh sb="16" eb="18">
      <t>ウンエイ</t>
    </rPh>
    <rPh sb="18" eb="21">
      <t>ホウシントウ</t>
    </rPh>
    <rPh sb="21" eb="24">
      <t>セツメイショ</t>
    </rPh>
    <phoneticPr fontId="2"/>
  </si>
  <si>
    <t>（様式４）</t>
    <rPh sb="1" eb="3">
      <t>ヨウシキ</t>
    </rPh>
    <phoneticPr fontId="2"/>
  </si>
  <si>
    <t>令和6年度末現在の調書を基本とし、償還計画に基づき令和9年度の予定を記載してください。</t>
    <rPh sb="0" eb="2">
      <t>レイワ</t>
    </rPh>
    <rPh sb="3" eb="5">
      <t>ネンド</t>
    </rPh>
    <rPh sb="5" eb="6">
      <t>マツ</t>
    </rPh>
    <rPh sb="6" eb="8">
      <t>ゲンザイ</t>
    </rPh>
    <rPh sb="9" eb="11">
      <t>チョウショ</t>
    </rPh>
    <rPh sb="12" eb="14">
      <t>キホン</t>
    </rPh>
    <rPh sb="17" eb="19">
      <t>ショウカン</t>
    </rPh>
    <rPh sb="19" eb="21">
      <t>ケイカク</t>
    </rPh>
    <rPh sb="22" eb="23">
      <t>モト</t>
    </rPh>
    <rPh sb="25" eb="27">
      <t>レイワ</t>
    </rPh>
    <rPh sb="28" eb="29">
      <t>ネン</t>
    </rPh>
    <rPh sb="29" eb="30">
      <t>ド</t>
    </rPh>
    <rPh sb="31" eb="33">
      <t>ヨテイ</t>
    </rPh>
    <rPh sb="34" eb="36">
      <t>キサイ</t>
    </rPh>
    <phoneticPr fontId="2"/>
  </si>
  <si>
    <t>令和6年度末現在の調書を基本とし、償還計画に基づき令和12年度の予定を記載してください。</t>
    <rPh sb="0" eb="2">
      <t>レイワ</t>
    </rPh>
    <rPh sb="3" eb="6">
      <t>ネンドマツ</t>
    </rPh>
    <rPh sb="4" eb="5">
      <t>ド</t>
    </rPh>
    <rPh sb="5" eb="6">
      <t>マツ</t>
    </rPh>
    <rPh sb="6" eb="8">
      <t>ゲンザイ</t>
    </rPh>
    <rPh sb="9" eb="11">
      <t>チョウショ</t>
    </rPh>
    <rPh sb="12" eb="14">
      <t>キホン</t>
    </rPh>
    <rPh sb="17" eb="19">
      <t>ショウカン</t>
    </rPh>
    <rPh sb="19" eb="21">
      <t>ケイカク</t>
    </rPh>
    <rPh sb="22" eb="23">
      <t>モト</t>
    </rPh>
    <rPh sb="25" eb="27">
      <t>レイワ</t>
    </rPh>
    <rPh sb="29" eb="30">
      <t>ネン</t>
    </rPh>
    <rPh sb="30" eb="31">
      <t>ド</t>
    </rPh>
    <rPh sb="32" eb="34">
      <t>ヨテイ</t>
    </rPh>
    <rPh sb="35" eb="37">
      <t>キサイ</t>
    </rPh>
    <phoneticPr fontId="2"/>
  </si>
  <si>
    <r>
      <t>　土地利用計画図　</t>
    </r>
    <r>
      <rPr>
        <sz val="9"/>
        <color rgb="FFFF0000"/>
        <rFont val="ＭＳ Ｐ明朝"/>
        <family val="1"/>
        <charset val="128"/>
      </rPr>
      <t>※A3版</t>
    </r>
    <rPh sb="1" eb="3">
      <t>トチ</t>
    </rPh>
    <rPh sb="3" eb="5">
      <t>リヨウ</t>
    </rPh>
    <rPh sb="5" eb="7">
      <t>ケイカク</t>
    </rPh>
    <rPh sb="7" eb="8">
      <t>ズ</t>
    </rPh>
    <phoneticPr fontId="2"/>
  </si>
  <si>
    <r>
      <t>　縮尺1/200の全体配置図(1階平面図兼用)　</t>
    </r>
    <r>
      <rPr>
        <sz val="9"/>
        <color rgb="FFFF0000"/>
        <rFont val="ＭＳ Ｐ明朝"/>
        <family val="1"/>
        <charset val="128"/>
      </rPr>
      <t>※A3版</t>
    </r>
    <rPh sb="1" eb="3">
      <t>シュクシャク</t>
    </rPh>
    <rPh sb="9" eb="11">
      <t>ゼンタイ</t>
    </rPh>
    <rPh sb="11" eb="13">
      <t>ハイチ</t>
    </rPh>
    <rPh sb="13" eb="14">
      <t>ズ</t>
    </rPh>
    <rPh sb="16" eb="17">
      <t>カイ</t>
    </rPh>
    <rPh sb="17" eb="20">
      <t>ヘイメンズ</t>
    </rPh>
    <rPh sb="20" eb="22">
      <t>ケンヨウ</t>
    </rPh>
    <rPh sb="27" eb="28">
      <t>バン</t>
    </rPh>
    <phoneticPr fontId="2"/>
  </si>
  <si>
    <r>
      <t>　縮尺1/200の各階平面図　</t>
    </r>
    <r>
      <rPr>
        <sz val="9"/>
        <color rgb="FFFF0000"/>
        <rFont val="ＭＳ Ｐ明朝"/>
        <family val="1"/>
        <charset val="128"/>
      </rPr>
      <t>※A3版</t>
    </r>
    <rPh sb="9" eb="11">
      <t>カクカイ</t>
    </rPh>
    <rPh sb="11" eb="14">
      <t>ヘイメンズ</t>
    </rPh>
    <phoneticPr fontId="2"/>
  </si>
  <si>
    <r>
      <t>　縮尺1/200の立面図　</t>
    </r>
    <r>
      <rPr>
        <sz val="9"/>
        <color rgb="FFFF0000"/>
        <rFont val="ＭＳ Ｐ明朝"/>
        <family val="1"/>
        <charset val="128"/>
      </rPr>
      <t>※A3版</t>
    </r>
    <rPh sb="9" eb="12">
      <t>リツメンズ</t>
    </rPh>
    <phoneticPr fontId="2"/>
  </si>
  <si>
    <t>　印鑑証明書（令和７年５月１２日以降に取得したもの）</t>
    <rPh sb="1" eb="3">
      <t>インカン</t>
    </rPh>
    <rPh sb="3" eb="6">
      <t>ショウメイショ</t>
    </rPh>
    <rPh sb="12" eb="13">
      <t>ガツ</t>
    </rPh>
    <phoneticPr fontId="2"/>
  </si>
  <si>
    <t>　履歴事項全部証明書（令和７年５月１２日以降に取得したもの）</t>
    <rPh sb="1" eb="3">
      <t>リレキ</t>
    </rPh>
    <rPh sb="3" eb="5">
      <t>ジコウ</t>
    </rPh>
    <rPh sb="5" eb="7">
      <t>ゼンブ</t>
    </rPh>
    <rPh sb="7" eb="10">
      <t>ショウメイショ</t>
    </rPh>
    <phoneticPr fontId="2"/>
  </si>
  <si>
    <t>　所轄庁が実施する法人並びに法人が運営する全ての特別養護老人ホーム（地域密着型を含む。）及びその併設する介護保険事業所に対する直近の指導監査・実地指導等において、指摘事項があれば次の書類。（なお、指摘事項がない場合はその旨の文書）</t>
    <rPh sb="1" eb="3">
      <t>ショカツ</t>
    </rPh>
    <rPh sb="3" eb="4">
      <t>チョウ</t>
    </rPh>
    <rPh sb="5" eb="7">
      <t>ジッシ</t>
    </rPh>
    <rPh sb="9" eb="11">
      <t>ホウジン</t>
    </rPh>
    <rPh sb="11" eb="12">
      <t>ナラ</t>
    </rPh>
    <rPh sb="14" eb="16">
      <t>ホウジン</t>
    </rPh>
    <rPh sb="17" eb="19">
      <t>ウンエイ</t>
    </rPh>
    <rPh sb="21" eb="22">
      <t>スベ</t>
    </rPh>
    <rPh sb="24" eb="30">
      <t>トクベツヨウゴロウジン</t>
    </rPh>
    <rPh sb="44" eb="45">
      <t>オヨ</t>
    </rPh>
    <rPh sb="58" eb="59">
      <t>トコロ</t>
    </rPh>
    <rPh sb="63" eb="65">
      <t>チョッキン</t>
    </rPh>
    <rPh sb="66" eb="68">
      <t>シドウ</t>
    </rPh>
    <rPh sb="68" eb="70">
      <t>カンサ</t>
    </rPh>
    <rPh sb="71" eb="73">
      <t>ジッチ</t>
    </rPh>
    <rPh sb="73" eb="75">
      <t>シドウ</t>
    </rPh>
    <rPh sb="75" eb="76">
      <t>トウ</t>
    </rPh>
    <rPh sb="81" eb="83">
      <t>シテキ</t>
    </rPh>
    <rPh sb="83" eb="85">
      <t>ジコウ</t>
    </rPh>
    <rPh sb="89" eb="90">
      <t>ツギ</t>
    </rPh>
    <rPh sb="91" eb="93">
      <t>ショルイ</t>
    </rPh>
    <rPh sb="98" eb="100">
      <t>シテキ</t>
    </rPh>
    <rPh sb="100" eb="102">
      <t>ジコウ</t>
    </rPh>
    <rPh sb="105" eb="107">
      <t>バアイ</t>
    </rPh>
    <rPh sb="110" eb="111">
      <t>ムネ</t>
    </rPh>
    <rPh sb="112" eb="114">
      <t>ブンショ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</si>
</sst>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76" formatCode="0.0_ "/>
    <numFmt numFmtId="177" formatCode="0&quot;h&quot;"/>
    <numFmt numFmtId="178" formatCode="#,###,###&quot;千&quot;&quot;円&quot;"/>
    <numFmt numFmtId="179" formatCode="0.00_);[Red]\(0.00\)"/>
    <numFmt numFmtId="180" formatCode="0.00_ "/>
    <numFmt numFmtId="181" formatCode="0.0000"/>
    <numFmt numFmtId="182" formatCode="0.000%"/>
    <numFmt numFmtId="183" formatCode="#,##0_);[Red]\(#,##0\)"/>
    <numFmt numFmtId="184" formatCode="#,##0_ "/>
    <numFmt numFmtId="185" formatCode="#,##0.0_ ;[Red]\-#,##0.0\ "/>
    <numFmt numFmtId="186" formatCode="#,##0;&quot;△ &quot;#,##0"/>
    <numFmt numFmtId="187" formatCode="0.00&quot;㎡&quot;"/>
    <numFmt numFmtId="188" formatCode="[$-411]ggge&quot;年&quot;m&quot;月&quot;d&quot;日&quot;;@"/>
    <numFmt numFmtId="189" formatCode="[$-411]ge\.m\.d;@"/>
    <numFmt numFmtId="190" formatCode="yyyy&quot;年&quot;m&quot;月&quot;;@"/>
    <numFmt numFmtId="191" formatCode="0.00&quot;円&quot;"/>
    <numFmt numFmtId="192" formatCode="0;&quot;△ &quot;0"/>
    <numFmt numFmtId="193" formatCode="0&quot;月&quot;"/>
  </numFmts>
  <fonts count="9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8"/>
      <name val="ＭＳ Ｐ明朝"/>
      <family val="1"/>
      <charset val="128"/>
    </font>
    <font>
      <sz val="18"/>
      <name val="ＭＳ Ｐ明朝"/>
      <family val="1"/>
      <charset val="128"/>
    </font>
    <font>
      <sz val="10"/>
      <name val="ＭＳ Ｐゴシック"/>
      <family val="3"/>
      <charset val="128"/>
    </font>
    <font>
      <b/>
      <sz val="12"/>
      <name val="ＭＳ Ｐゴシック"/>
      <family val="3"/>
      <charset val="128"/>
    </font>
    <font>
      <sz val="11"/>
      <name val="ＭＳ ゴシック"/>
      <family val="3"/>
      <charset val="128"/>
    </font>
    <font>
      <sz val="11"/>
      <name val="ＭＳ 明朝"/>
      <family val="1"/>
      <charset val="128"/>
    </font>
    <font>
      <sz val="20"/>
      <name val="ＭＳ 明朝"/>
      <family val="1"/>
      <charset val="128"/>
    </font>
    <font>
      <sz val="10.5"/>
      <name val="ＭＳ 明朝"/>
      <family val="1"/>
      <charset val="128"/>
    </font>
    <font>
      <sz val="9"/>
      <name val="ＭＳ Ｐゴシック"/>
      <family val="3"/>
      <charset val="128"/>
    </font>
    <font>
      <sz val="12"/>
      <name val="ＭＳ Ｐゴシック"/>
      <family val="3"/>
      <charset val="128"/>
    </font>
    <font>
      <sz val="8"/>
      <name val="ＭＳ Ｐゴシック"/>
      <family val="3"/>
      <charset val="128"/>
    </font>
    <font>
      <b/>
      <sz val="11"/>
      <name val="ＭＳ Ｐ明朝"/>
      <family val="1"/>
      <charset val="128"/>
    </font>
    <font>
      <b/>
      <sz val="14"/>
      <name val="ＭＳ ゴシック"/>
      <family val="3"/>
      <charset val="128"/>
    </font>
    <font>
      <sz val="12"/>
      <name val="ＭＳ 明朝"/>
      <family val="1"/>
      <charset val="128"/>
    </font>
    <font>
      <sz val="14"/>
      <name val="ＭＳ ゴシック"/>
      <family val="3"/>
      <charset val="128"/>
    </font>
    <font>
      <sz val="12"/>
      <name val="ＭＳ ゴシック"/>
      <family val="3"/>
      <charset val="128"/>
    </font>
    <font>
      <sz val="10"/>
      <name val="ＭＳ 明朝"/>
      <family val="1"/>
      <charset val="128"/>
    </font>
    <font>
      <sz val="10"/>
      <name val="ＭＳ ゴシック"/>
      <family val="3"/>
      <charset val="128"/>
    </font>
    <font>
      <b/>
      <sz val="10"/>
      <name val="ＭＳ ゴシック"/>
      <family val="3"/>
      <charset val="128"/>
    </font>
    <font>
      <b/>
      <sz val="12"/>
      <name val="ＭＳ ゴシック"/>
      <family val="3"/>
      <charset val="128"/>
    </font>
    <font>
      <sz val="8"/>
      <name val="ＭＳ 明朝"/>
      <family val="1"/>
      <charset val="128"/>
    </font>
    <font>
      <b/>
      <sz val="16"/>
      <name val="ＭＳ ゴシック"/>
      <family val="3"/>
      <charset val="128"/>
    </font>
    <font>
      <sz val="6"/>
      <name val="ＭＳ Ｐ明朝"/>
      <family val="1"/>
      <charset val="128"/>
    </font>
    <font>
      <sz val="9"/>
      <name val="ＭＳ 明朝"/>
      <family val="1"/>
      <charset val="128"/>
    </font>
    <font>
      <sz val="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b/>
      <sz val="11"/>
      <name val="ＭＳ 明朝"/>
      <family val="1"/>
      <charset val="128"/>
    </font>
    <font>
      <b/>
      <sz val="11"/>
      <name val="ＭＳ ゴシック"/>
      <family val="3"/>
      <charset val="128"/>
    </font>
    <font>
      <i/>
      <sz val="9"/>
      <name val="ＭＳ ゴシック"/>
      <family val="3"/>
      <charset val="128"/>
    </font>
    <font>
      <sz val="7.5"/>
      <name val="ＭＳ 明朝"/>
      <family val="1"/>
      <charset val="128"/>
    </font>
    <font>
      <sz val="5"/>
      <name val="ＭＳ 明朝"/>
      <family val="1"/>
      <charset val="128"/>
    </font>
    <font>
      <sz val="9"/>
      <name val="ＭＳ ゴシック"/>
      <family val="3"/>
      <charset val="128"/>
    </font>
    <font>
      <sz val="11"/>
      <color indexed="12"/>
      <name val="ＭＳ ゴシック"/>
      <family val="3"/>
      <charset val="128"/>
    </font>
    <font>
      <b/>
      <sz val="11"/>
      <color indexed="10"/>
      <name val="ＭＳ Ｐ明朝"/>
      <family val="1"/>
      <charset val="128"/>
    </font>
    <font>
      <sz val="11"/>
      <color indexed="10"/>
      <name val="ＭＳ Ｐ明朝"/>
      <family val="1"/>
      <charset val="128"/>
    </font>
    <font>
      <b/>
      <sz val="11"/>
      <color indexed="12"/>
      <name val="ＭＳ Ｐ明朝"/>
      <family val="1"/>
      <charset val="128"/>
    </font>
    <font>
      <sz val="8"/>
      <color indexed="10"/>
      <name val="ＭＳ 明朝"/>
      <family val="1"/>
      <charset val="128"/>
    </font>
    <font>
      <sz val="11"/>
      <color indexed="12"/>
      <name val="ＭＳ 明朝"/>
      <family val="1"/>
      <charset val="128"/>
    </font>
    <font>
      <sz val="11"/>
      <color indexed="10"/>
      <name val="ＭＳ 明朝"/>
      <family val="1"/>
      <charset val="128"/>
    </font>
    <font>
      <sz val="14"/>
      <name val="ＭＳ Ｐゴシック"/>
      <family val="3"/>
      <charset val="128"/>
    </font>
    <font>
      <b/>
      <sz val="9"/>
      <name val="ＭＳ ゴシック"/>
      <family val="3"/>
      <charset val="128"/>
    </font>
    <font>
      <sz val="9.5"/>
      <name val="ＭＳ Ｐ明朝"/>
      <family val="1"/>
      <charset val="128"/>
    </font>
    <font>
      <sz val="10.5"/>
      <name val="ＭＳ Ｐ明朝"/>
      <family val="1"/>
      <charset val="128"/>
    </font>
    <font>
      <sz val="18"/>
      <name val="ＭＳ ゴシック"/>
      <family val="3"/>
      <charset val="128"/>
    </font>
    <font>
      <sz val="12"/>
      <name val="ＭＳ Ｐ明朝"/>
      <family val="1"/>
      <charset val="128"/>
    </font>
    <font>
      <sz val="12"/>
      <color indexed="12"/>
      <name val="ＭＳ 明朝"/>
      <family val="1"/>
      <charset val="128"/>
    </font>
    <font>
      <sz val="12"/>
      <color indexed="10"/>
      <name val="ＭＳ ゴシック"/>
      <family val="3"/>
      <charset val="128"/>
    </font>
    <font>
      <sz val="12"/>
      <color indexed="12"/>
      <name val="ＭＳ ゴシック"/>
      <family val="3"/>
      <charset val="128"/>
    </font>
    <font>
      <b/>
      <sz val="12"/>
      <color indexed="10"/>
      <name val="ＭＳ ゴシック"/>
      <family val="3"/>
      <charset val="128"/>
    </font>
    <font>
      <u/>
      <sz val="11"/>
      <color theme="10"/>
      <name val="ＭＳ Ｐゴシック"/>
      <family val="3"/>
      <charset val="128"/>
    </font>
    <font>
      <u/>
      <sz val="9"/>
      <color theme="10"/>
      <name val="ＭＳ Ｐゴシック"/>
      <family val="3"/>
      <charset val="128"/>
    </font>
    <font>
      <b/>
      <sz val="9"/>
      <color rgb="FFFF0000"/>
      <name val="ＭＳ Ｐ明朝"/>
      <family val="1"/>
      <charset val="128"/>
    </font>
    <font>
      <b/>
      <sz val="9"/>
      <color rgb="FFFF0000"/>
      <name val="ＭＳ Ｐゴシック"/>
      <family val="3"/>
      <charset val="128"/>
    </font>
    <font>
      <b/>
      <sz val="10"/>
      <color rgb="FFFF0000"/>
      <name val="ＭＳ Ｐゴシック"/>
      <family val="3"/>
      <charset val="128"/>
    </font>
    <font>
      <b/>
      <sz val="10"/>
      <color indexed="10"/>
      <name val="ＭＳ Ｐゴシック"/>
      <family val="3"/>
      <charset val="128"/>
    </font>
    <font>
      <sz val="8"/>
      <color rgb="FFFF0000"/>
      <name val="ＭＳ Ｐ明朝"/>
      <family val="1"/>
      <charset val="128"/>
    </font>
    <font>
      <sz val="9.5"/>
      <color rgb="FFFF0000"/>
      <name val="ＭＳ Ｐ明朝"/>
      <family val="1"/>
      <charset val="128"/>
    </font>
    <font>
      <sz val="10"/>
      <color rgb="FFFF0000"/>
      <name val="ＭＳ ゴシック"/>
      <family val="3"/>
      <charset val="128"/>
    </font>
    <font>
      <sz val="9"/>
      <color rgb="FFFF0000"/>
      <name val="ＭＳ Ｐ明朝"/>
      <family val="1"/>
      <charset val="128"/>
    </font>
    <font>
      <sz val="14"/>
      <name val="ＭＳ 明朝"/>
      <family val="1"/>
      <charset val="128"/>
    </font>
    <font>
      <sz val="14"/>
      <color rgb="FF000000"/>
      <name val="ＭＳ ゴシック"/>
      <family val="3"/>
      <charset val="128"/>
    </font>
    <font>
      <sz val="6"/>
      <name val="Times New Roman"/>
      <family val="2"/>
      <charset val="128"/>
    </font>
    <font>
      <sz val="12"/>
      <color theme="1"/>
      <name val="Times New Roman"/>
      <family val="1"/>
    </font>
    <font>
      <sz val="12"/>
      <color rgb="FF000000"/>
      <name val="ＭＳ ゴシック"/>
      <family val="3"/>
      <charset val="128"/>
    </font>
    <font>
      <sz val="12"/>
      <color rgb="FF000000"/>
      <name val="ＭＳ 明朝"/>
      <family val="1"/>
      <charset val="128"/>
    </font>
    <font>
      <sz val="12"/>
      <color theme="1"/>
      <name val="ＭＳ 明朝"/>
      <family val="1"/>
      <charset val="128"/>
    </font>
    <font>
      <sz val="12"/>
      <color rgb="FF000000"/>
      <name val="Times New Roman"/>
      <family val="1"/>
    </font>
    <font>
      <sz val="12"/>
      <color rgb="FF000000"/>
      <name val="Times New Roman"/>
      <family val="1"/>
      <charset val="128"/>
    </font>
    <font>
      <sz val="12"/>
      <color theme="1"/>
      <name val="ＭＳ Ｐ明朝"/>
      <family val="1"/>
      <charset val="128"/>
    </font>
    <font>
      <u/>
      <sz val="9"/>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rgb="FFFFF789"/>
        <bgColor indexed="64"/>
      </patternFill>
    </fill>
    <fill>
      <patternFill patternType="solid">
        <fgColor rgb="FFFFFF99"/>
        <bgColor indexed="64"/>
      </patternFill>
    </fill>
    <fill>
      <patternFill patternType="solid">
        <fgColor theme="6" tint="0.79998168889431442"/>
        <bgColor indexed="64"/>
      </patternFill>
    </fill>
  </fills>
  <borders count="2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dotted">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uble">
        <color indexed="64"/>
      </bottom>
      <diagonal/>
    </border>
    <border>
      <left/>
      <right/>
      <top style="medium">
        <color indexed="64"/>
      </top>
      <bottom style="medium">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bottom/>
      <diagonal/>
    </border>
    <border>
      <left style="dashed">
        <color indexed="64"/>
      </left>
      <right/>
      <top style="dashed">
        <color indexed="64"/>
      </top>
      <bottom/>
      <diagonal/>
    </border>
    <border>
      <left style="dashed">
        <color indexed="64"/>
      </left>
      <right style="dashed">
        <color indexed="64"/>
      </right>
      <top/>
      <bottom style="thin">
        <color indexed="64"/>
      </bottom>
      <diagonal/>
    </border>
    <border>
      <left style="thin">
        <color indexed="64"/>
      </left>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ashDot">
        <color indexed="64"/>
      </top>
      <bottom style="dotted">
        <color indexed="64"/>
      </bottom>
      <diagonal/>
    </border>
    <border>
      <left style="thin">
        <color indexed="64"/>
      </left>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right style="double">
        <color indexed="64"/>
      </right>
      <top/>
      <bottom/>
      <diagonal/>
    </border>
    <border>
      <left style="thin">
        <color indexed="64"/>
      </left>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right style="double">
        <color indexed="64"/>
      </right>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dotted">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right style="thin">
        <color indexed="64"/>
      </right>
      <top style="thin">
        <color indexed="64"/>
      </top>
      <bottom style="thin">
        <color indexed="64"/>
      </bottom>
      <diagonal style="hair">
        <color indexed="64"/>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right style="thin">
        <color indexed="64"/>
      </right>
      <top style="thin">
        <color indexed="64"/>
      </top>
      <bottom/>
      <diagonal style="hair">
        <color indexed="64"/>
      </diagonal>
    </border>
    <border diagonalDown="1">
      <left style="thin">
        <color indexed="64"/>
      </left>
      <right style="thin">
        <color indexed="64"/>
      </right>
      <top style="thin">
        <color indexed="64"/>
      </top>
      <bottom/>
      <diagonal style="hair">
        <color indexed="64"/>
      </diagonal>
    </border>
    <border diagonalDown="1">
      <left/>
      <right style="thin">
        <color indexed="64"/>
      </right>
      <top style="double">
        <color indexed="64"/>
      </top>
      <bottom style="thin">
        <color indexed="64"/>
      </bottom>
      <diagonal style="hair">
        <color indexed="64"/>
      </diagonal>
    </border>
    <border diagonalDown="1">
      <left style="thin">
        <color indexed="64"/>
      </left>
      <right style="thin">
        <color indexed="64"/>
      </right>
      <top style="double">
        <color indexed="64"/>
      </top>
      <bottom style="thin">
        <color indexed="64"/>
      </bottom>
      <diagonal style="hair">
        <color indexed="64"/>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top/>
      <bottom style="dotted">
        <color indexed="64"/>
      </bottom>
      <diagonal/>
    </border>
    <border>
      <left style="thin">
        <color indexed="64"/>
      </left>
      <right/>
      <top style="thin">
        <color indexed="64"/>
      </top>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hair">
        <color indexed="64"/>
      </bottom>
      <diagonal/>
    </border>
    <border>
      <left style="thin">
        <color indexed="64"/>
      </left>
      <right/>
      <top style="thin">
        <color indexed="64"/>
      </top>
      <bottom style="double">
        <color indexed="64"/>
      </bottom>
      <diagonal/>
    </border>
    <border>
      <left/>
      <right style="dotted">
        <color indexed="64"/>
      </right>
      <top style="thin">
        <color indexed="64"/>
      </top>
      <bottom style="double">
        <color indexed="64"/>
      </bottom>
      <diagonal/>
    </border>
    <border>
      <left style="thin">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double">
        <color indexed="64"/>
      </top>
      <bottom style="hair">
        <color indexed="64"/>
      </bottom>
      <diagonal/>
    </border>
    <border>
      <left/>
      <right style="dotted">
        <color indexed="64"/>
      </right>
      <top style="double">
        <color indexed="64"/>
      </top>
      <bottom style="hair">
        <color indexed="64"/>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double">
        <color indexed="64"/>
      </top>
      <bottom style="hair">
        <color indexed="64"/>
      </bottom>
      <diagonal/>
    </border>
    <border>
      <left style="dotted">
        <color indexed="64"/>
      </left>
      <right/>
      <top style="double">
        <color indexed="64"/>
      </top>
      <bottom style="medium">
        <color indexed="64"/>
      </bottom>
      <diagonal/>
    </border>
    <border>
      <left style="dotted">
        <color indexed="64"/>
      </left>
      <right/>
      <top style="thin">
        <color indexed="64"/>
      </top>
      <bottom style="double">
        <color indexed="64"/>
      </bottom>
      <diagonal/>
    </border>
    <border>
      <left style="dotted">
        <color indexed="64"/>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thin">
        <color indexed="64"/>
      </top>
      <bottom style="thin">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ashed">
        <color indexed="64"/>
      </right>
      <top style="dashed">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ashed">
        <color indexed="64"/>
      </top>
      <bottom style="double">
        <color indexed="64"/>
      </bottom>
      <diagonal/>
    </border>
    <border>
      <left/>
      <right style="dashed">
        <color indexed="64"/>
      </right>
      <top style="dashed">
        <color indexed="64"/>
      </top>
      <bottom style="double">
        <color indexed="64"/>
      </bottom>
      <diagonal/>
    </border>
    <border>
      <left style="dashed">
        <color indexed="64"/>
      </left>
      <right/>
      <top style="dashed">
        <color indexed="64"/>
      </top>
      <bottom style="double">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diagonalDown="1">
      <left style="thin">
        <color indexed="64"/>
      </left>
      <right/>
      <top style="double">
        <color indexed="64"/>
      </top>
      <bottom style="thin">
        <color indexed="64"/>
      </bottom>
      <diagonal style="hair">
        <color indexed="64"/>
      </diagonal>
    </border>
    <border diagonalDown="1">
      <left/>
      <right/>
      <top style="double">
        <color indexed="64"/>
      </top>
      <bottom style="thin">
        <color indexed="64"/>
      </bottom>
      <diagonal style="hair">
        <color indexed="64"/>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diagonalDown="1">
      <left style="dashed">
        <color indexed="64"/>
      </left>
      <right/>
      <top style="double">
        <color indexed="64"/>
      </top>
      <bottom style="thin">
        <color indexed="64"/>
      </bottom>
      <diagonal style="hair">
        <color indexed="64"/>
      </diagonal>
    </border>
    <border diagonalDown="1">
      <left/>
      <right style="dashed">
        <color indexed="64"/>
      </right>
      <top style="double">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thin">
        <color indexed="64"/>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style="dashDot">
        <color indexed="64"/>
      </top>
      <bottom style="dotted">
        <color indexed="64"/>
      </bottom>
      <diagonal/>
    </border>
    <border>
      <left/>
      <right style="thin">
        <color indexed="64"/>
      </right>
      <top style="dashDot">
        <color indexed="64"/>
      </top>
      <bottom style="dotted">
        <color indexed="64"/>
      </bottom>
      <diagonal/>
    </border>
    <border>
      <left style="thin">
        <color indexed="64"/>
      </left>
      <right style="thin">
        <color indexed="64"/>
      </right>
      <top style="dotted">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diagonalDown="1">
      <left style="thin">
        <color indexed="64"/>
      </left>
      <right/>
      <top style="thin">
        <color indexed="64"/>
      </top>
      <bottom style="thin">
        <color indexed="64"/>
      </bottom>
      <diagonal style="hair">
        <color indexed="64"/>
      </diagonal>
    </border>
    <border diagonalDown="1">
      <left style="thin">
        <color indexed="64"/>
      </left>
      <right/>
      <top style="thin">
        <color indexed="64"/>
      </top>
      <bottom/>
      <diagonal style="hair">
        <color indexed="64"/>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diagonal/>
    </border>
    <border>
      <left style="dashed">
        <color indexed="64"/>
      </left>
      <right style="dashed">
        <color indexed="64"/>
      </right>
      <top style="hair">
        <color indexed="64"/>
      </top>
      <bottom/>
      <diagonal/>
    </border>
    <border>
      <left style="dashed">
        <color indexed="64"/>
      </left>
      <right style="thin">
        <color indexed="64"/>
      </right>
      <top style="hair">
        <color indexed="64"/>
      </top>
      <bottom/>
      <diagonal/>
    </border>
    <border>
      <left style="dashed">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diagonalUp="1">
      <left style="thin">
        <color indexed="64"/>
      </left>
      <right style="thin">
        <color indexed="64"/>
      </right>
      <top/>
      <bottom style="thin">
        <color indexed="64"/>
      </bottom>
      <diagonal style="thin">
        <color indexed="64"/>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dotted">
        <color indexed="64"/>
      </left>
      <right/>
      <top style="double">
        <color indexed="64"/>
      </top>
      <bottom style="hair">
        <color indexed="64"/>
      </bottom>
      <diagonal/>
    </border>
    <border>
      <left style="thin">
        <color indexed="64"/>
      </left>
      <right/>
      <top/>
      <bottom style="double">
        <color indexed="64"/>
      </bottom>
      <diagonal/>
    </border>
    <border>
      <left style="medium">
        <color indexed="64"/>
      </left>
      <right/>
      <top/>
      <bottom/>
      <diagonal/>
    </border>
    <border>
      <left/>
      <right/>
      <top style="double">
        <color indexed="64"/>
      </top>
      <bottom style="hair">
        <color indexed="64"/>
      </bottom>
      <diagonal/>
    </border>
    <border>
      <left/>
      <right/>
      <top style="hair">
        <color indexed="64"/>
      </top>
      <bottom/>
      <diagonal/>
    </border>
    <border>
      <left/>
      <right/>
      <top style="thin">
        <color indexed="64"/>
      </top>
      <bottom style="hair">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dotted">
        <color indexed="64"/>
      </left>
      <right style="thin">
        <color indexed="64"/>
      </right>
      <top/>
      <bottom style="hair">
        <color indexed="64"/>
      </bottom>
      <diagonal/>
    </border>
    <border>
      <left/>
      <right style="medium">
        <color indexed="64"/>
      </right>
      <top/>
      <bottom style="hair">
        <color indexed="64"/>
      </bottom>
      <diagonal/>
    </border>
    <border diagonalUp="1">
      <left style="thin">
        <color indexed="64"/>
      </left>
      <right/>
      <top style="hair">
        <color indexed="64"/>
      </top>
      <bottom style="hair">
        <color indexed="64"/>
      </bottom>
      <diagonal style="thin">
        <color indexed="64"/>
      </diagonal>
    </border>
    <border diagonalUp="1">
      <left/>
      <right style="dotted">
        <color indexed="64"/>
      </right>
      <top style="hair">
        <color indexed="64"/>
      </top>
      <bottom style="hair">
        <color indexed="64"/>
      </bottom>
      <diagonal style="thin">
        <color indexed="64"/>
      </diagonal>
    </border>
    <border diagonalUp="1">
      <left style="dotted">
        <color indexed="64"/>
      </left>
      <right/>
      <top style="hair">
        <color indexed="64"/>
      </top>
      <bottom style="hair">
        <color indexed="64"/>
      </bottom>
      <diagonal style="thin">
        <color indexed="64"/>
      </diagonal>
    </border>
    <border>
      <left style="dotted">
        <color indexed="64"/>
      </left>
      <right/>
      <top style="hair">
        <color indexed="64"/>
      </top>
      <bottom/>
      <diagonal/>
    </border>
    <border>
      <left style="dotted">
        <color indexed="64"/>
      </left>
      <right/>
      <top style="thin">
        <color indexed="64"/>
      </top>
      <bottom style="hair">
        <color indexed="64"/>
      </bottom>
      <diagonal/>
    </border>
    <border>
      <left style="dotted">
        <color indexed="64"/>
      </left>
      <right style="thin">
        <color indexed="64"/>
      </right>
      <top/>
      <bottom style="medium">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s>
  <cellStyleXfs count="48">
    <xf numFmtId="0" fontId="0" fillId="0" borderId="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12"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40" fillId="0" borderId="0" applyNumberFormat="0" applyFill="0" applyBorder="0" applyAlignment="0" applyProtection="0">
      <alignment vertical="center"/>
    </xf>
    <xf numFmtId="38" fontId="1" fillId="0" borderId="0" applyFont="0" applyFill="0" applyBorder="0" applyAlignment="0" applyProtection="0">
      <alignment vertical="center"/>
    </xf>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3" fillId="0" borderId="7" applyNumberFormat="0" applyFill="0" applyAlignment="0" applyProtection="0">
      <alignment vertical="center"/>
    </xf>
    <xf numFmtId="0" fontId="43" fillId="0" borderId="0" applyNumberFormat="0" applyFill="0" applyBorder="0" applyAlignment="0" applyProtection="0">
      <alignment vertical="center"/>
    </xf>
    <xf numFmtId="0" fontId="44" fillId="0" borderId="8" applyNumberFormat="0" applyFill="0" applyAlignment="0" applyProtection="0">
      <alignment vertical="center"/>
    </xf>
    <xf numFmtId="0" fontId="45" fillId="23" borderId="9" applyNumberFormat="0" applyAlignment="0" applyProtection="0">
      <alignment vertical="center"/>
    </xf>
    <xf numFmtId="0" fontId="46" fillId="0" borderId="0" applyNumberFormat="0" applyFill="0" applyBorder="0" applyAlignment="0" applyProtection="0">
      <alignment vertical="center"/>
    </xf>
    <xf numFmtId="0" fontId="47" fillId="7" borderId="4" applyNumberFormat="0" applyAlignment="0" applyProtection="0">
      <alignment vertical="center"/>
    </xf>
    <xf numFmtId="0" fontId="12" fillId="0" borderId="0"/>
    <xf numFmtId="0" fontId="1" fillId="0" borderId="0">
      <alignment vertical="center"/>
    </xf>
    <xf numFmtId="0" fontId="1" fillId="0" borderId="0">
      <alignment vertical="center"/>
    </xf>
    <xf numFmtId="0" fontId="1" fillId="0" borderId="0"/>
    <xf numFmtId="0" fontId="48" fillId="4" borderId="0" applyNumberFormat="0" applyBorder="0" applyAlignment="0" applyProtection="0">
      <alignment vertical="center"/>
    </xf>
    <xf numFmtId="0" fontId="73" fillId="0" borderId="0" applyNumberFormat="0" applyFill="0" applyBorder="0" applyAlignment="0" applyProtection="0">
      <alignment vertical="center"/>
    </xf>
  </cellStyleXfs>
  <cellXfs count="1292">
    <xf numFmtId="0" fontId="0" fillId="0" borderId="0" xfId="0">
      <alignment vertical="center"/>
    </xf>
    <xf numFmtId="0" fontId="3" fillId="0" borderId="0" xfId="0" applyFont="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0" xfId="0" applyFont="1" applyBorder="1">
      <alignment vertical="center"/>
    </xf>
    <xf numFmtId="0" fontId="3" fillId="0" borderId="14"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8" xfId="0" applyFont="1" applyBorder="1" applyAlignment="1">
      <alignment horizontal="center" vertical="center"/>
    </xf>
    <xf numFmtId="0" fontId="6" fillId="0" borderId="0" xfId="0" applyFont="1">
      <alignment vertical="center"/>
    </xf>
    <xf numFmtId="0" fontId="3" fillId="0" borderId="12" xfId="0" applyFont="1" applyBorder="1" applyAlignment="1">
      <alignment horizontal="center" vertical="center"/>
    </xf>
    <xf numFmtId="0" fontId="5"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xf>
    <xf numFmtId="0" fontId="0" fillId="0" borderId="12" xfId="0" applyBorder="1">
      <alignment vertical="center"/>
    </xf>
    <xf numFmtId="0" fontId="8" fillId="0" borderId="0" xfId="0" applyFont="1">
      <alignment vertical="center"/>
    </xf>
    <xf numFmtId="0" fontId="3" fillId="0" borderId="0" xfId="0" applyFont="1" applyAlignment="1">
      <alignment horizontal="right" vertical="center"/>
    </xf>
    <xf numFmtId="0" fontId="3" fillId="0" borderId="12" xfId="0" applyFont="1" applyBorder="1" applyAlignment="1">
      <alignment horizontal="center" vertical="center" wrapText="1"/>
    </xf>
    <xf numFmtId="0" fontId="0" fillId="0" borderId="19" xfId="0" applyBorder="1" applyAlignment="1">
      <alignment vertical="center"/>
    </xf>
    <xf numFmtId="0" fontId="0" fillId="0" borderId="18" xfId="0" applyBorder="1" applyAlignment="1">
      <alignment horizontal="center" vertical="center"/>
    </xf>
    <xf numFmtId="0" fontId="0" fillId="0" borderId="0" xfId="0" applyBorder="1" applyAlignment="1">
      <alignment vertical="center"/>
    </xf>
    <xf numFmtId="38" fontId="12" fillId="0" borderId="12" xfId="33" applyFont="1" applyBorder="1">
      <alignment vertical="center"/>
    </xf>
    <xf numFmtId="38" fontId="12" fillId="0" borderId="10" xfId="33" applyFont="1" applyBorder="1" applyAlignment="1">
      <alignment horizontal="center" vertical="center"/>
    </xf>
    <xf numFmtId="38" fontId="12" fillId="0" borderId="10" xfId="33" applyFont="1" applyBorder="1" applyAlignment="1">
      <alignment vertical="center"/>
    </xf>
    <xf numFmtId="38" fontId="12" fillId="0" borderId="19" xfId="33" applyFont="1" applyBorder="1" applyAlignment="1">
      <alignment vertical="center"/>
    </xf>
    <xf numFmtId="0" fontId="0" fillId="0" borderId="0" xfId="0" applyAlignment="1">
      <alignment horizontal="center"/>
    </xf>
    <xf numFmtId="0" fontId="0" fillId="0" borderId="12" xfId="0" applyBorder="1" applyAlignment="1">
      <alignment horizontal="center" vertical="center"/>
    </xf>
    <xf numFmtId="0" fontId="0" fillId="0" borderId="10" xfId="0" applyBorder="1" applyAlignment="1">
      <alignment horizontal="centerContinuous"/>
    </xf>
    <xf numFmtId="0" fontId="0" fillId="0" borderId="11" xfId="0" applyBorder="1" applyAlignment="1">
      <alignment horizontal="centerContinuous"/>
    </xf>
    <xf numFmtId="0" fontId="0" fillId="0" borderId="19" xfId="0" applyBorder="1" applyAlignment="1">
      <alignment horizontal="centerContinuous"/>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0" fontId="0" fillId="0" borderId="12" xfId="0" applyBorder="1" applyAlignment="1">
      <alignment vertical="center"/>
    </xf>
    <xf numFmtId="0" fontId="0" fillId="0" borderId="11" xfId="0" applyBorder="1">
      <alignment vertical="center"/>
    </xf>
    <xf numFmtId="0" fontId="0" fillId="0" borderId="10" xfId="0" applyBorder="1" applyAlignment="1">
      <alignment vertical="center"/>
    </xf>
    <xf numFmtId="0" fontId="0" fillId="0" borderId="11" xfId="0" applyBorder="1" applyAlignment="1">
      <alignment vertical="center"/>
    </xf>
    <xf numFmtId="0" fontId="1" fillId="0" borderId="0" xfId="0" applyFont="1">
      <alignment vertical="center"/>
    </xf>
    <xf numFmtId="0" fontId="18" fillId="0" borderId="0" xfId="0" applyFont="1" applyFill="1">
      <alignment vertical="center"/>
    </xf>
    <xf numFmtId="178" fontId="3" fillId="0" borderId="17" xfId="0" applyNumberFormat="1" applyFont="1" applyBorder="1" applyAlignment="1">
      <alignment vertical="center"/>
    </xf>
    <xf numFmtId="178" fontId="3" fillId="0" borderId="12" xfId="0" applyNumberFormat="1" applyFont="1" applyBorder="1" applyAlignment="1">
      <alignment vertical="center"/>
    </xf>
    <xf numFmtId="38" fontId="20" fillId="24" borderId="21" xfId="33" applyFont="1" applyFill="1" applyBorder="1" applyAlignment="1" applyProtection="1">
      <alignment vertical="center" wrapText="1"/>
      <protection locked="0"/>
    </xf>
    <xf numFmtId="38" fontId="22" fillId="0" borderId="22" xfId="33" applyFont="1" applyBorder="1" applyAlignment="1" applyProtection="1">
      <alignment vertical="center" wrapText="1"/>
    </xf>
    <xf numFmtId="38" fontId="20" fillId="24" borderId="23" xfId="33" applyFont="1" applyFill="1" applyBorder="1" applyAlignment="1" applyProtection="1">
      <alignment vertical="center" wrapText="1"/>
      <protection locked="0"/>
    </xf>
    <xf numFmtId="38" fontId="22" fillId="0" borderId="24" xfId="33" applyFont="1" applyBorder="1" applyAlignment="1" applyProtection="1">
      <alignment vertical="center" wrapText="1"/>
    </xf>
    <xf numFmtId="38" fontId="22" fillId="24" borderId="23" xfId="33" applyFont="1" applyFill="1" applyBorder="1" applyAlignment="1" applyProtection="1">
      <alignment vertical="center" wrapText="1"/>
      <protection locked="0"/>
    </xf>
    <xf numFmtId="38" fontId="22" fillId="24" borderId="25" xfId="33" applyFont="1" applyFill="1" applyBorder="1" applyAlignment="1" applyProtection="1">
      <alignment vertical="center" wrapText="1"/>
      <protection locked="0"/>
    </xf>
    <xf numFmtId="38" fontId="22" fillId="0" borderId="26" xfId="33" applyFont="1" applyBorder="1" applyAlignment="1" applyProtection="1">
      <alignment vertical="center" wrapText="1"/>
      <protection locked="0"/>
    </xf>
    <xf numFmtId="38" fontId="22" fillId="0" borderId="27" xfId="33" applyFont="1" applyBorder="1" applyAlignment="1" applyProtection="1">
      <alignment vertical="center" wrapText="1"/>
    </xf>
    <xf numFmtId="38" fontId="22" fillId="24" borderId="28" xfId="33" applyFont="1" applyFill="1" applyBorder="1" applyAlignment="1" applyProtection="1">
      <alignment vertical="center" wrapText="1"/>
      <protection locked="0"/>
    </xf>
    <xf numFmtId="38" fontId="22" fillId="0" borderId="29" xfId="33" applyFont="1" applyBorder="1" applyAlignment="1" applyProtection="1">
      <alignment vertical="center" wrapText="1"/>
    </xf>
    <xf numFmtId="38" fontId="22" fillId="0" borderId="30" xfId="33" applyFont="1" applyBorder="1" applyAlignment="1" applyProtection="1">
      <alignment vertical="center" wrapText="1"/>
    </xf>
    <xf numFmtId="38" fontId="22" fillId="0" borderId="31" xfId="33" applyFont="1" applyBorder="1" applyAlignment="1" applyProtection="1">
      <alignment vertical="center" wrapText="1"/>
    </xf>
    <xf numFmtId="38" fontId="22" fillId="0" borderId="32" xfId="33" applyFont="1" applyBorder="1" applyAlignment="1" applyProtection="1">
      <alignment vertical="center" wrapText="1"/>
      <protection locked="0"/>
    </xf>
    <xf numFmtId="38" fontId="26" fillId="0" borderId="33" xfId="33" applyFont="1" applyBorder="1" applyAlignment="1" applyProtection="1">
      <alignment vertical="center" wrapText="1"/>
    </xf>
    <xf numFmtId="38" fontId="26" fillId="0" borderId="34" xfId="33" applyFont="1" applyBorder="1" applyAlignment="1" applyProtection="1">
      <alignment vertical="center" wrapText="1"/>
    </xf>
    <xf numFmtId="38" fontId="24" fillId="0" borderId="0" xfId="33" applyFont="1" applyBorder="1" applyAlignment="1" applyProtection="1">
      <alignment vertical="center" wrapText="1"/>
    </xf>
    <xf numFmtId="38" fontId="23" fillId="0" borderId="0" xfId="33" applyFont="1" applyBorder="1" applyAlignment="1" applyProtection="1">
      <alignment vertical="center" wrapText="1"/>
    </xf>
    <xf numFmtId="38" fontId="23" fillId="0" borderId="0" xfId="33" applyFont="1" applyBorder="1" applyAlignment="1" applyProtection="1">
      <alignment horizontal="right" vertical="center"/>
    </xf>
    <xf numFmtId="38" fontId="23" fillId="0" borderId="0" xfId="33" applyFont="1" applyBorder="1" applyAlignment="1" applyProtection="1">
      <alignment horizontal="left" vertical="center"/>
    </xf>
    <xf numFmtId="38" fontId="27" fillId="24" borderId="15" xfId="33" applyFont="1" applyFill="1" applyBorder="1" applyAlignment="1" applyProtection="1">
      <alignment horizontal="right" vertical="center" wrapText="1"/>
      <protection locked="0"/>
    </xf>
    <xf numFmtId="38" fontId="55" fillId="0" borderId="12" xfId="33" applyFont="1" applyBorder="1" applyAlignment="1" applyProtection="1">
      <alignment horizontal="right" vertical="center" wrapText="1"/>
    </xf>
    <xf numFmtId="38" fontId="55" fillId="0" borderId="15" xfId="33" applyFont="1" applyBorder="1" applyAlignment="1" applyProtection="1">
      <alignment horizontal="right" vertical="center" wrapText="1"/>
    </xf>
    <xf numFmtId="38" fontId="55" fillId="0" borderId="19" xfId="33" applyFont="1" applyBorder="1" applyAlignment="1" applyProtection="1">
      <alignment horizontal="right" vertical="center" wrapText="1"/>
    </xf>
    <xf numFmtId="0" fontId="19" fillId="0" borderId="0" xfId="45" applyFont="1" applyAlignment="1" applyProtection="1">
      <alignment vertical="center"/>
    </xf>
    <xf numFmtId="0" fontId="1" fillId="0" borderId="0" xfId="45" applyFont="1" applyProtection="1"/>
    <xf numFmtId="0" fontId="16" fillId="0" borderId="38" xfId="45" applyFont="1" applyBorder="1" applyAlignment="1" applyProtection="1">
      <alignment horizontal="center" vertical="center"/>
    </xf>
    <xf numFmtId="0" fontId="16" fillId="0" borderId="0" xfId="45" applyFont="1" applyBorder="1" applyAlignment="1" applyProtection="1">
      <alignment horizontal="center" vertical="center"/>
    </xf>
    <xf numFmtId="0" fontId="1" fillId="0" borderId="0" xfId="45" applyFont="1" applyBorder="1" applyAlignment="1" applyProtection="1"/>
    <xf numFmtId="0" fontId="1" fillId="0" borderId="0" xfId="45" applyFont="1" applyBorder="1" applyAlignment="1" applyProtection="1">
      <alignment horizontal="left" vertical="center"/>
    </xf>
    <xf numFmtId="0" fontId="3" fillId="0" borderId="0" xfId="45" applyFont="1" applyAlignment="1" applyProtection="1">
      <alignment horizontal="right"/>
    </xf>
    <xf numFmtId="0" fontId="9" fillId="0" borderId="0" xfId="45" applyFont="1" applyAlignment="1" applyProtection="1">
      <alignment vertical="center"/>
    </xf>
    <xf numFmtId="0" fontId="9" fillId="0" borderId="0" xfId="45" applyFont="1" applyProtection="1"/>
    <xf numFmtId="0" fontId="23" fillId="0" borderId="0" xfId="45" applyFont="1" applyBorder="1" applyAlignment="1" applyProtection="1">
      <alignment horizontal="center" vertical="center" textRotation="255"/>
    </xf>
    <xf numFmtId="0" fontId="23" fillId="0" borderId="0" xfId="45" applyFont="1" applyBorder="1" applyAlignment="1" applyProtection="1">
      <alignment horizontal="center" vertical="center" wrapText="1"/>
    </xf>
    <xf numFmtId="0" fontId="9" fillId="0" borderId="0" xfId="45" applyFont="1" applyBorder="1" applyProtection="1"/>
    <xf numFmtId="0" fontId="15" fillId="0" borderId="0" xfId="45" applyFont="1" applyAlignment="1" applyProtection="1">
      <alignment vertical="top"/>
    </xf>
    <xf numFmtId="0" fontId="1" fillId="0" borderId="0" xfId="45" applyFont="1" applyAlignment="1" applyProtection="1">
      <alignment vertical="top"/>
    </xf>
    <xf numFmtId="0" fontId="28" fillId="0" borderId="0" xfId="45" applyFont="1" applyAlignment="1" applyProtection="1">
      <alignment vertical="center"/>
    </xf>
    <xf numFmtId="0" fontId="7" fillId="0" borderId="0" xfId="45" applyFont="1" applyAlignment="1" applyProtection="1">
      <alignment vertical="center"/>
    </xf>
    <xf numFmtId="0" fontId="23" fillId="0" borderId="0" xfId="45" applyFont="1" applyAlignment="1" applyProtection="1">
      <alignment horizontal="center" vertical="center"/>
    </xf>
    <xf numFmtId="0" fontId="20" fillId="0" borderId="10" xfId="45" applyFont="1" applyBorder="1" applyAlignment="1" applyProtection="1">
      <alignment horizontal="right" vertical="center"/>
    </xf>
    <xf numFmtId="0" fontId="20" fillId="0" borderId="11" xfId="45" applyFont="1" applyBorder="1" applyAlignment="1" applyProtection="1">
      <alignment horizontal="left" vertical="center"/>
    </xf>
    <xf numFmtId="0" fontId="20" fillId="0" borderId="39" xfId="45" applyFont="1" applyBorder="1" applyAlignment="1" applyProtection="1">
      <alignment horizontal="right" vertical="center"/>
    </xf>
    <xf numFmtId="0" fontId="20" fillId="0" borderId="40" xfId="45" applyFont="1" applyBorder="1" applyAlignment="1" applyProtection="1">
      <alignment horizontal="left" vertical="center"/>
    </xf>
    <xf numFmtId="0" fontId="20" fillId="0" borderId="11" xfId="45" applyFont="1" applyBorder="1" applyAlignment="1" applyProtection="1">
      <alignment horizontal="right" vertical="center"/>
    </xf>
    <xf numFmtId="0" fontId="20" fillId="0" borderId="19" xfId="45" applyFont="1" applyBorder="1" applyAlignment="1" applyProtection="1">
      <alignment horizontal="left" vertical="center"/>
    </xf>
    <xf numFmtId="0" fontId="23" fillId="0" borderId="0" xfId="45" applyFont="1" applyAlignment="1" applyProtection="1">
      <alignment vertical="center"/>
    </xf>
    <xf numFmtId="0" fontId="23" fillId="0" borderId="0" xfId="45" applyFont="1" applyBorder="1" applyAlignment="1" applyProtection="1">
      <alignment horizontal="distributed" vertical="center" justifyLastLine="1"/>
    </xf>
    <xf numFmtId="179" fontId="23" fillId="0" borderId="0" xfId="45" applyNumberFormat="1" applyFont="1" applyBorder="1" applyAlignment="1" applyProtection="1">
      <alignment horizontal="right" vertical="center"/>
    </xf>
    <xf numFmtId="0" fontId="23" fillId="0" borderId="0" xfId="45" applyFont="1" applyBorder="1" applyAlignment="1" applyProtection="1">
      <alignment horizontal="left" vertical="center"/>
    </xf>
    <xf numFmtId="0" fontId="23" fillId="0" borderId="0" xfId="45" applyFont="1" applyBorder="1" applyAlignment="1" applyProtection="1">
      <alignment vertical="center"/>
    </xf>
    <xf numFmtId="0" fontId="23" fillId="0" borderId="0" xfId="45" applyFont="1" applyBorder="1" applyAlignment="1" applyProtection="1">
      <alignment horizontal="distributed" vertical="center"/>
    </xf>
    <xf numFmtId="176" fontId="23" fillId="0" borderId="0" xfId="45" applyNumberFormat="1" applyFont="1" applyBorder="1" applyAlignment="1" applyProtection="1">
      <alignment horizontal="right" vertical="center"/>
    </xf>
    <xf numFmtId="0" fontId="11" fillId="0" borderId="0" xfId="43" applyFont="1">
      <alignment vertical="center"/>
    </xf>
    <xf numFmtId="0" fontId="12" fillId="0" borderId="0" xfId="43" applyFont="1">
      <alignment vertical="center"/>
    </xf>
    <xf numFmtId="0" fontId="12" fillId="0" borderId="17" xfId="43" applyFont="1" applyBorder="1" applyAlignment="1">
      <alignment horizontal="center" vertical="center"/>
    </xf>
    <xf numFmtId="0" fontId="12" fillId="0" borderId="16" xfId="43" applyFont="1" applyBorder="1" applyAlignment="1">
      <alignment horizontal="center" vertical="center"/>
    </xf>
    <xf numFmtId="0" fontId="12" fillId="0" borderId="18" xfId="43" applyFont="1" applyBorder="1" applyAlignment="1">
      <alignment horizontal="center" vertical="center"/>
    </xf>
    <xf numFmtId="0" fontId="12" fillId="0" borderId="12" xfId="43" applyFont="1" applyBorder="1" applyAlignment="1">
      <alignment vertical="center" shrinkToFit="1"/>
    </xf>
    <xf numFmtId="0" fontId="12" fillId="0" borderId="12" xfId="43" applyFont="1" applyBorder="1">
      <alignment vertical="center"/>
    </xf>
    <xf numFmtId="38" fontId="27" fillId="0" borderId="10" xfId="33" applyFont="1" applyBorder="1" applyAlignment="1">
      <alignment vertical="center"/>
    </xf>
    <xf numFmtId="38" fontId="27" fillId="0" borderId="12" xfId="33" applyFont="1" applyBorder="1">
      <alignment vertical="center"/>
    </xf>
    <xf numFmtId="0" fontId="12" fillId="0" borderId="0" xfId="43" applyFont="1" applyBorder="1" applyAlignment="1">
      <alignment horizontal="left" vertical="center"/>
    </xf>
    <xf numFmtId="0" fontId="12" fillId="0" borderId="0" xfId="43" applyFont="1" applyBorder="1" applyAlignment="1">
      <alignment horizontal="center" vertical="center" wrapText="1"/>
    </xf>
    <xf numFmtId="0" fontId="14" fillId="0" borderId="0" xfId="43" applyFont="1">
      <alignment vertical="center"/>
    </xf>
    <xf numFmtId="0" fontId="3" fillId="0" borderId="12" xfId="0" applyFont="1" applyBorder="1" applyAlignment="1">
      <alignment horizontal="left" vertical="center"/>
    </xf>
    <xf numFmtId="0" fontId="3" fillId="0" borderId="0" xfId="0" applyFont="1" applyAlignment="1">
      <alignment horizontal="center" vertical="center"/>
    </xf>
    <xf numFmtId="178" fontId="3" fillId="0" borderId="12" xfId="0" applyNumberFormat="1" applyFont="1" applyBorder="1" applyAlignment="1">
      <alignment horizontal="left" vertical="center"/>
    </xf>
    <xf numFmtId="183" fontId="3" fillId="0" borderId="12" xfId="0" applyNumberFormat="1" applyFont="1" applyBorder="1" applyAlignment="1">
      <alignment horizontal="right" vertical="center"/>
    </xf>
    <xf numFmtId="183" fontId="5" fillId="0" borderId="12" xfId="0" applyNumberFormat="1" applyFont="1" applyBorder="1" applyAlignment="1">
      <alignment horizontal="right" vertical="center"/>
    </xf>
    <xf numFmtId="0" fontId="5" fillId="0" borderId="12" xfId="0" applyFont="1" applyBorder="1" applyAlignment="1">
      <alignment horizontal="left" vertical="center"/>
    </xf>
    <xf numFmtId="0" fontId="6" fillId="0" borderId="12" xfId="0" applyFont="1" applyBorder="1" applyAlignment="1">
      <alignment horizontal="left" vertical="center"/>
    </xf>
    <xf numFmtId="38" fontId="23" fillId="0" borderId="12" xfId="45" applyNumberFormat="1" applyFont="1" applyBorder="1" applyAlignment="1" applyProtection="1">
      <alignment vertical="center"/>
    </xf>
    <xf numFmtId="184" fontId="23" fillId="0" borderId="12" xfId="45" applyNumberFormat="1" applyFont="1" applyBorder="1" applyAlignment="1" applyProtection="1">
      <alignment vertical="center"/>
    </xf>
    <xf numFmtId="0" fontId="0" fillId="0" borderId="0" xfId="0" applyBorder="1">
      <alignment vertical="center"/>
    </xf>
    <xf numFmtId="0" fontId="5" fillId="0" borderId="14" xfId="0" applyFont="1" applyBorder="1">
      <alignment vertical="center"/>
    </xf>
    <xf numFmtId="0" fontId="5" fillId="0" borderId="19" xfId="0" applyFont="1" applyBorder="1" applyAlignment="1">
      <alignment horizontal="center" vertical="center"/>
    </xf>
    <xf numFmtId="0" fontId="5" fillId="0" borderId="19" xfId="0" applyFont="1" applyBorder="1" applyAlignment="1">
      <alignment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5" fillId="0" borderId="41" xfId="0" applyFont="1" applyBorder="1" applyAlignment="1">
      <alignment vertical="center"/>
    </xf>
    <xf numFmtId="0" fontId="5" fillId="0" borderId="41" xfId="0" applyFont="1" applyBorder="1" applyAlignment="1">
      <alignment horizontal="center" vertical="center"/>
    </xf>
    <xf numFmtId="0" fontId="5" fillId="0" borderId="42" xfId="0" applyFont="1" applyBorder="1" applyAlignment="1">
      <alignment vertical="center"/>
    </xf>
    <xf numFmtId="0" fontId="5" fillId="0" borderId="42" xfId="0" applyFont="1" applyBorder="1" applyAlignment="1">
      <alignment horizontal="center" vertical="center"/>
    </xf>
    <xf numFmtId="0" fontId="5" fillId="0" borderId="43" xfId="0" applyFont="1" applyBorder="1" applyAlignment="1">
      <alignment vertical="center"/>
    </xf>
    <xf numFmtId="0" fontId="5" fillId="0" borderId="43" xfId="0" applyFont="1" applyBorder="1" applyAlignment="1">
      <alignment horizontal="center" vertical="center"/>
    </xf>
    <xf numFmtId="0" fontId="5" fillId="0" borderId="17" xfId="0" applyFont="1" applyBorder="1" applyAlignment="1">
      <alignment vertical="center"/>
    </xf>
    <xf numFmtId="0" fontId="5" fillId="0" borderId="16" xfId="0" applyFont="1" applyBorder="1" applyAlignment="1">
      <alignment vertical="center"/>
    </xf>
    <xf numFmtId="0" fontId="5" fillId="0" borderId="0" xfId="0" applyFont="1" applyAlignment="1">
      <alignment horizontal="center" vertical="center"/>
    </xf>
    <xf numFmtId="0" fontId="5" fillId="0" borderId="44" xfId="0" applyFont="1" applyBorder="1" applyAlignment="1">
      <alignment vertical="center"/>
    </xf>
    <xf numFmtId="0" fontId="5" fillId="0" borderId="44" xfId="0" applyFont="1" applyBorder="1" applyAlignment="1">
      <alignment vertical="center" wrapText="1"/>
    </xf>
    <xf numFmtId="0" fontId="5" fillId="0" borderId="4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6" xfId="0" applyFont="1" applyBorder="1" applyAlignment="1">
      <alignment vertical="center" wrapText="1"/>
    </xf>
    <xf numFmtId="0" fontId="5" fillId="0" borderId="45" xfId="0" applyFont="1" applyBorder="1" applyAlignment="1">
      <alignment horizontal="center" vertical="center" wrapText="1"/>
    </xf>
    <xf numFmtId="0" fontId="19" fillId="0" borderId="0" xfId="42" applyFont="1" applyProtection="1"/>
    <xf numFmtId="0" fontId="12" fillId="0" borderId="0" xfId="42" applyProtection="1"/>
    <xf numFmtId="0" fontId="12" fillId="0" borderId="0" xfId="42" applyFill="1" applyProtection="1"/>
    <xf numFmtId="0" fontId="27" fillId="0" borderId="0" xfId="42" applyFont="1" applyProtection="1"/>
    <xf numFmtId="0" fontId="12" fillId="0" borderId="0" xfId="42" applyAlignment="1" applyProtection="1">
      <alignment horizontal="right"/>
    </xf>
    <xf numFmtId="0" fontId="12" fillId="0" borderId="0" xfId="42" applyAlignment="1" applyProtection="1">
      <alignment horizontal="left"/>
    </xf>
    <xf numFmtId="0" fontId="50" fillId="0" borderId="0" xfId="42" applyFont="1" applyBorder="1" applyAlignment="1" applyProtection="1">
      <alignment horizontal="center" vertical="center"/>
    </xf>
    <xf numFmtId="0" fontId="12" fillId="0" borderId="0" xfId="42" applyFont="1" applyBorder="1" applyAlignment="1" applyProtection="1">
      <alignment horizontal="right" vertical="center"/>
    </xf>
    <xf numFmtId="0" fontId="12" fillId="0" borderId="0" xfId="42" applyAlignment="1" applyProtection="1">
      <alignment vertical="center"/>
    </xf>
    <xf numFmtId="0" fontId="23" fillId="0" borderId="20" xfId="42" applyFont="1" applyBorder="1" applyAlignment="1" applyProtection="1">
      <alignment horizontal="center" wrapText="1"/>
    </xf>
    <xf numFmtId="0" fontId="12" fillId="0" borderId="0" xfId="42" applyFill="1" applyBorder="1" applyAlignment="1" applyProtection="1">
      <alignment horizontal="center" vertical="center" wrapText="1"/>
    </xf>
    <xf numFmtId="0" fontId="12" fillId="0" borderId="46" xfId="42" applyBorder="1" applyAlignment="1" applyProtection="1">
      <alignment horizontal="center" vertical="center" wrapText="1"/>
    </xf>
    <xf numFmtId="0" fontId="27" fillId="0" borderId="47" xfId="42" applyFont="1" applyFill="1" applyBorder="1" applyAlignment="1" applyProtection="1">
      <alignment horizontal="center" vertical="center" wrapText="1"/>
    </xf>
    <xf numFmtId="0" fontId="27" fillId="0" borderId="47" xfId="42" applyFont="1" applyFill="1" applyBorder="1" applyAlignment="1" applyProtection="1">
      <alignment horizontal="center" vertical="center" shrinkToFit="1"/>
    </xf>
    <xf numFmtId="0" fontId="23" fillId="0" borderId="18" xfId="42" applyFont="1" applyBorder="1" applyAlignment="1" applyProtection="1">
      <alignment horizontal="center" vertical="center" wrapText="1"/>
    </xf>
    <xf numFmtId="0" fontId="54" fillId="0" borderId="48" xfId="42" applyFont="1" applyFill="1" applyBorder="1" applyAlignment="1" applyProtection="1">
      <alignment horizontal="center" vertical="center" wrapText="1"/>
    </xf>
    <xf numFmtId="0" fontId="23" fillId="0" borderId="41" xfId="42" applyFont="1" applyBorder="1" applyAlignment="1" applyProtection="1">
      <alignment horizontal="center" vertical="center" wrapText="1"/>
    </xf>
    <xf numFmtId="38" fontId="31" fillId="0" borderId="49" xfId="33" applyFont="1" applyFill="1" applyBorder="1" applyAlignment="1" applyProtection="1">
      <alignment horizontal="right" vertical="center" wrapText="1"/>
    </xf>
    <xf numFmtId="38" fontId="27" fillId="0" borderId="50" xfId="33" applyFont="1" applyFill="1" applyBorder="1" applyAlignment="1" applyProtection="1">
      <alignment horizontal="right" vertical="center" wrapText="1"/>
    </xf>
    <xf numFmtId="38" fontId="27" fillId="0" borderId="51" xfId="33" applyFont="1" applyFill="1" applyBorder="1" applyAlignment="1" applyProtection="1">
      <alignment horizontal="right" vertical="center" wrapText="1"/>
    </xf>
    <xf numFmtId="38" fontId="27" fillId="0" borderId="41" xfId="33" applyNumberFormat="1" applyFont="1" applyFill="1" applyBorder="1" applyAlignment="1" applyProtection="1">
      <alignment horizontal="right" vertical="center" wrapText="1"/>
    </xf>
    <xf numFmtId="38" fontId="55" fillId="0" borderId="49" xfId="33" applyFont="1" applyFill="1" applyBorder="1" applyAlignment="1" applyProtection="1">
      <alignment horizontal="right" vertical="center" wrapText="1"/>
    </xf>
    <xf numFmtId="38" fontId="27" fillId="24" borderId="52" xfId="33" applyFont="1" applyFill="1" applyBorder="1" applyAlignment="1" applyProtection="1">
      <alignment horizontal="right" vertical="center" wrapText="1"/>
      <protection locked="0"/>
    </xf>
    <xf numFmtId="38" fontId="27" fillId="24" borderId="41" xfId="33" applyFont="1" applyFill="1" applyBorder="1" applyAlignment="1" applyProtection="1">
      <alignment horizontal="right" vertical="center" wrapText="1"/>
      <protection locked="0"/>
    </xf>
    <xf numFmtId="38" fontId="55" fillId="0" borderId="41" xfId="33" applyFont="1" applyBorder="1" applyAlignment="1" applyProtection="1">
      <alignment horizontal="right" vertical="center" wrapText="1"/>
    </xf>
    <xf numFmtId="0" fontId="23" fillId="0" borderId="43" xfId="42" applyFont="1" applyBorder="1" applyAlignment="1" applyProtection="1">
      <alignment horizontal="center" vertical="center" wrapText="1"/>
    </xf>
    <xf numFmtId="38" fontId="31" fillId="0" borderId="54" xfId="33" applyFont="1" applyFill="1" applyBorder="1" applyAlignment="1" applyProtection="1">
      <alignment horizontal="right" vertical="center" wrapText="1"/>
    </xf>
    <xf numFmtId="38" fontId="27" fillId="0" borderId="55" xfId="33" applyFont="1" applyFill="1" applyBorder="1" applyAlignment="1" applyProtection="1">
      <alignment horizontal="right" vertical="center" wrapText="1"/>
    </xf>
    <xf numFmtId="38" fontId="27" fillId="0" borderId="56" xfId="33" applyFont="1" applyFill="1" applyBorder="1" applyAlignment="1" applyProtection="1">
      <alignment horizontal="right" vertical="center" wrapText="1"/>
    </xf>
    <xf numFmtId="38" fontId="27" fillId="0" borderId="43" xfId="33" applyNumberFormat="1" applyFont="1" applyFill="1" applyBorder="1" applyAlignment="1" applyProtection="1">
      <alignment horizontal="right" vertical="center" wrapText="1"/>
    </xf>
    <xf numFmtId="38" fontId="55" fillId="0" borderId="54" xfId="33" applyFont="1" applyFill="1" applyBorder="1" applyAlignment="1" applyProtection="1">
      <alignment horizontal="right" vertical="center" wrapText="1"/>
    </xf>
    <xf numFmtId="38" fontId="27" fillId="24" borderId="57" xfId="33" applyFont="1" applyFill="1" applyBorder="1" applyAlignment="1" applyProtection="1">
      <alignment horizontal="right" vertical="center" wrapText="1"/>
      <protection locked="0"/>
    </xf>
    <xf numFmtId="38" fontId="55" fillId="0" borderId="43" xfId="33" applyFont="1" applyBorder="1" applyAlignment="1" applyProtection="1">
      <alignment horizontal="right" vertical="center" wrapText="1"/>
    </xf>
    <xf numFmtId="0" fontId="23" fillId="0" borderId="43" xfId="42" applyFont="1" applyFill="1" applyBorder="1" applyAlignment="1" applyProtection="1">
      <alignment horizontal="center" vertical="center" wrapText="1"/>
    </xf>
    <xf numFmtId="38" fontId="55" fillId="0" borderId="59" xfId="33" applyFont="1" applyFill="1" applyBorder="1" applyAlignment="1" applyProtection="1">
      <alignment horizontal="center" vertical="center" wrapText="1"/>
    </xf>
    <xf numFmtId="38" fontId="55" fillId="0" borderId="60" xfId="42" applyNumberFormat="1" applyFont="1" applyFill="1" applyBorder="1" applyAlignment="1">
      <alignment vertical="center" wrapText="1"/>
    </xf>
    <xf numFmtId="38" fontId="27" fillId="0" borderId="59" xfId="33" applyFont="1" applyFill="1" applyBorder="1" applyAlignment="1" applyProtection="1">
      <alignment horizontal="right" vertical="center" shrinkToFit="1"/>
    </xf>
    <xf numFmtId="38" fontId="27" fillId="0" borderId="60" xfId="42" applyNumberFormat="1" applyFont="1" applyFill="1" applyBorder="1" applyAlignment="1">
      <alignment vertical="center" wrapText="1"/>
    </xf>
    <xf numFmtId="0" fontId="23" fillId="0" borderId="42" xfId="42" applyFont="1" applyBorder="1" applyAlignment="1" applyProtection="1">
      <alignment horizontal="center" vertical="center" wrapText="1"/>
    </xf>
    <xf numFmtId="38" fontId="31" fillId="0" borderId="61" xfId="33" applyFont="1" applyFill="1" applyBorder="1" applyAlignment="1" applyProtection="1">
      <alignment horizontal="right" vertical="center" wrapText="1"/>
    </xf>
    <xf numFmtId="38" fontId="27" fillId="0" borderId="62" xfId="33" applyFont="1" applyFill="1" applyBorder="1" applyAlignment="1" applyProtection="1">
      <alignment horizontal="right" vertical="center" wrapText="1"/>
    </xf>
    <xf numFmtId="38" fontId="27" fillId="0" borderId="63" xfId="33" applyFont="1" applyFill="1" applyBorder="1" applyAlignment="1" applyProtection="1">
      <alignment horizontal="right" vertical="center" wrapText="1"/>
    </xf>
    <xf numFmtId="38" fontId="27" fillId="0" borderId="42" xfId="33" applyNumberFormat="1" applyFont="1" applyFill="1" applyBorder="1" applyAlignment="1" applyProtection="1">
      <alignment horizontal="right" vertical="center" wrapText="1"/>
    </xf>
    <xf numFmtId="38" fontId="55" fillId="0" borderId="61" xfId="33" applyFont="1" applyFill="1" applyBorder="1" applyAlignment="1" applyProtection="1">
      <alignment horizontal="right" vertical="center" wrapText="1"/>
    </xf>
    <xf numFmtId="38" fontId="27" fillId="0" borderId="13" xfId="33" applyFont="1" applyFill="1" applyBorder="1" applyAlignment="1" applyProtection="1">
      <alignment horizontal="right" vertical="center" shrinkToFit="1"/>
    </xf>
    <xf numFmtId="38" fontId="27" fillId="0" borderId="64" xfId="33" applyFont="1" applyFill="1" applyBorder="1" applyAlignment="1" applyProtection="1">
      <alignment horizontal="right" vertical="center" wrapText="1"/>
    </xf>
    <xf numFmtId="38" fontId="27" fillId="24" borderId="65" xfId="33" applyFont="1" applyFill="1" applyBorder="1" applyAlignment="1" applyProtection="1">
      <alignment horizontal="right" vertical="center" wrapText="1"/>
      <protection locked="0"/>
    </xf>
    <xf numFmtId="38" fontId="55" fillId="0" borderId="42" xfId="33" applyFont="1" applyBorder="1" applyAlignment="1" applyProtection="1">
      <alignment horizontal="right" vertical="center" wrapText="1"/>
    </xf>
    <xf numFmtId="38" fontId="27" fillId="0" borderId="66" xfId="33" applyNumberFormat="1" applyFont="1" applyFill="1" applyBorder="1" applyAlignment="1" applyProtection="1">
      <alignment horizontal="right" vertical="center" wrapText="1"/>
    </xf>
    <xf numFmtId="38" fontId="55" fillId="0" borderId="60" xfId="42" applyNumberFormat="1" applyFont="1" applyFill="1" applyBorder="1" applyAlignment="1">
      <alignment horizontal="right" vertical="center" wrapText="1"/>
    </xf>
    <xf numFmtId="38" fontId="55" fillId="0" borderId="14" xfId="33" applyFont="1" applyFill="1" applyBorder="1" applyAlignment="1" applyProtection="1">
      <alignment horizontal="right" vertical="center" wrapText="1"/>
    </xf>
    <xf numFmtId="38" fontId="31" fillId="0" borderId="67" xfId="33" applyFont="1" applyFill="1" applyBorder="1" applyAlignment="1" applyProtection="1">
      <alignment horizontal="right" vertical="center" wrapText="1"/>
    </xf>
    <xf numFmtId="38" fontId="31" fillId="0" borderId="68" xfId="33" applyFont="1" applyFill="1" applyBorder="1" applyAlignment="1" applyProtection="1">
      <alignment horizontal="right" vertical="center" wrapText="1"/>
    </xf>
    <xf numFmtId="38" fontId="55" fillId="0" borderId="15" xfId="33" applyFont="1" applyBorder="1" applyAlignment="1" applyProtection="1">
      <alignment vertical="center" wrapText="1"/>
    </xf>
    <xf numFmtId="0" fontId="12" fillId="0" borderId="0" xfId="42" applyFont="1" applyProtection="1"/>
    <xf numFmtId="0" fontId="0" fillId="0" borderId="69" xfId="0" applyBorder="1" applyAlignment="1">
      <alignment horizontal="center" vertical="center"/>
    </xf>
    <xf numFmtId="0" fontId="9" fillId="0" borderId="69" xfId="0" applyFont="1" applyBorder="1" applyAlignment="1">
      <alignment horizontal="center" vertical="center"/>
    </xf>
    <xf numFmtId="0" fontId="17" fillId="0" borderId="69" xfId="0" applyFont="1" applyBorder="1" applyAlignment="1">
      <alignment horizontal="center" vertical="center" wrapText="1"/>
    </xf>
    <xf numFmtId="38" fontId="22" fillId="24" borderId="75" xfId="33" applyFont="1" applyFill="1" applyBorder="1" applyAlignment="1" applyProtection="1">
      <alignment vertical="center" wrapText="1"/>
      <protection locked="0"/>
    </xf>
    <xf numFmtId="38" fontId="22" fillId="0" borderId="76" xfId="33" applyFont="1" applyBorder="1" applyAlignment="1" applyProtection="1">
      <alignment vertical="center" wrapText="1"/>
    </xf>
    <xf numFmtId="0" fontId="64" fillId="0" borderId="0" xfId="45" applyFont="1" applyAlignment="1" applyProtection="1">
      <alignment vertical="center"/>
    </xf>
    <xf numFmtId="0" fontId="63" fillId="0" borderId="0" xfId="0"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3" fontId="0" fillId="0" borderId="0" xfId="0" applyNumberFormat="1" applyBorder="1" applyAlignment="1">
      <alignment horizontal="right" vertical="center" shrinkToFit="1"/>
    </xf>
    <xf numFmtId="0" fontId="0" fillId="0" borderId="0" xfId="0" applyBorder="1" applyAlignment="1"/>
    <xf numFmtId="0" fontId="3" fillId="0" borderId="83" xfId="0" applyFont="1" applyFill="1" applyBorder="1">
      <alignment vertical="center"/>
    </xf>
    <xf numFmtId="0" fontId="67" fillId="0" borderId="0" xfId="44" applyFont="1" applyAlignment="1" applyProtection="1">
      <alignment vertical="top"/>
    </xf>
    <xf numFmtId="0" fontId="12" fillId="0" borderId="0" xfId="44" applyFont="1" applyProtection="1">
      <alignment vertical="center"/>
    </xf>
    <xf numFmtId="0" fontId="20" fillId="0" borderId="0" xfId="44" applyFont="1" applyAlignment="1" applyProtection="1">
      <alignment horizontal="right" vertical="center"/>
    </xf>
    <xf numFmtId="0" fontId="20" fillId="0" borderId="17" xfId="44" applyFont="1" applyBorder="1" applyAlignment="1" applyProtection="1">
      <alignment horizontal="center" shrinkToFit="1"/>
    </xf>
    <xf numFmtId="0" fontId="20" fillId="0" borderId="0" xfId="44" applyFont="1" applyProtection="1">
      <alignment vertical="center"/>
    </xf>
    <xf numFmtId="0" fontId="30" fillId="0" borderId="18" xfId="44" applyFont="1" applyBorder="1" applyAlignment="1" applyProtection="1">
      <alignment horizontal="center" vertical="center" shrinkToFit="1"/>
    </xf>
    <xf numFmtId="0" fontId="20" fillId="0" borderId="18" xfId="44" applyFont="1" applyBorder="1" applyAlignment="1" applyProtection="1">
      <alignment horizontal="center" vertical="center" shrinkToFit="1"/>
    </xf>
    <xf numFmtId="0" fontId="30" fillId="0" borderId="84" xfId="44" applyFont="1" applyBorder="1" applyAlignment="1" applyProtection="1">
      <alignment horizontal="center" vertical="center" shrinkToFit="1"/>
    </xf>
    <xf numFmtId="0" fontId="30" fillId="0" borderId="85" xfId="44" applyFont="1" applyBorder="1" applyAlignment="1" applyProtection="1">
      <alignment horizontal="center" vertical="center" wrapText="1" shrinkToFit="1"/>
    </xf>
    <xf numFmtId="0" fontId="12" fillId="25" borderId="41" xfId="44" applyFont="1" applyFill="1" applyBorder="1" applyAlignment="1" applyProtection="1">
      <alignment vertical="center" shrinkToFit="1"/>
      <protection locked="0"/>
    </xf>
    <xf numFmtId="190" fontId="12" fillId="24" borderId="52" xfId="44" applyNumberFormat="1" applyFont="1" applyFill="1" applyBorder="1" applyAlignment="1" applyProtection="1">
      <alignment vertical="center" shrinkToFit="1"/>
      <protection locked="0"/>
    </xf>
    <xf numFmtId="190" fontId="12" fillId="26" borderId="52" xfId="44" applyNumberFormat="1" applyFont="1" applyFill="1" applyBorder="1" applyAlignment="1" applyProtection="1">
      <alignment vertical="center" shrinkToFit="1"/>
      <protection locked="0"/>
    </xf>
    <xf numFmtId="0" fontId="12" fillId="26" borderId="41" xfId="44" applyFont="1" applyFill="1" applyBorder="1" applyAlignment="1" applyProtection="1">
      <alignment vertical="center" shrinkToFit="1"/>
      <protection locked="0"/>
    </xf>
    <xf numFmtId="186" fontId="20" fillId="24" borderId="41" xfId="44" applyNumberFormat="1" applyFont="1" applyFill="1" applyBorder="1" applyAlignment="1" applyProtection="1">
      <alignment vertical="center" shrinkToFit="1"/>
      <protection locked="0"/>
    </xf>
    <xf numFmtId="186" fontId="69" fillId="0" borderId="41" xfId="44" applyNumberFormat="1" applyFont="1" applyBorder="1" applyAlignment="1" applyProtection="1">
      <alignment vertical="center" shrinkToFit="1"/>
    </xf>
    <xf numFmtId="182" fontId="20" fillId="24" borderId="41" xfId="44" applyNumberFormat="1" applyFont="1" applyFill="1" applyBorder="1" applyAlignment="1" applyProtection="1">
      <alignment vertical="center" shrinkToFit="1"/>
      <protection locked="0"/>
    </xf>
    <xf numFmtId="184" fontId="20" fillId="24" borderId="86" xfId="44" applyNumberFormat="1" applyFont="1" applyFill="1" applyBorder="1" applyAlignment="1" applyProtection="1">
      <alignment vertical="center" shrinkToFit="1"/>
      <protection locked="0"/>
    </xf>
    <xf numFmtId="184" fontId="20" fillId="24" borderId="87" xfId="44" applyNumberFormat="1" applyFont="1" applyFill="1" applyBorder="1" applyAlignment="1" applyProtection="1">
      <alignment vertical="center" shrinkToFit="1"/>
      <protection locked="0"/>
    </xf>
    <xf numFmtId="0" fontId="12" fillId="25" borderId="43" xfId="44" applyFont="1" applyFill="1" applyBorder="1" applyAlignment="1" applyProtection="1">
      <alignment vertical="center" shrinkToFit="1"/>
      <protection locked="0"/>
    </xf>
    <xf numFmtId="190" fontId="12" fillId="24" borderId="57" xfId="44" applyNumberFormat="1" applyFont="1" applyFill="1" applyBorder="1" applyAlignment="1" applyProtection="1">
      <alignment vertical="center" shrinkToFit="1"/>
      <protection locked="0"/>
    </xf>
    <xf numFmtId="190" fontId="12" fillId="26" borderId="57" xfId="44" applyNumberFormat="1" applyFont="1" applyFill="1" applyBorder="1" applyAlignment="1" applyProtection="1">
      <alignment vertical="center" shrinkToFit="1"/>
      <protection locked="0"/>
    </xf>
    <xf numFmtId="0" fontId="12" fillId="26" borderId="43" xfId="44" applyFont="1" applyFill="1" applyBorder="1" applyAlignment="1" applyProtection="1">
      <alignment vertical="center" shrinkToFit="1"/>
      <protection locked="0"/>
    </xf>
    <xf numFmtId="186" fontId="20" fillId="24" borderId="43" xfId="44" applyNumberFormat="1" applyFont="1" applyFill="1" applyBorder="1" applyAlignment="1" applyProtection="1">
      <alignment vertical="center" shrinkToFit="1"/>
      <protection locked="0"/>
    </xf>
    <xf numFmtId="186" fontId="69" fillId="0" borderId="43" xfId="44" applyNumberFormat="1" applyFont="1" applyBorder="1" applyAlignment="1" applyProtection="1">
      <alignment vertical="center" shrinkToFit="1"/>
    </xf>
    <xf numFmtId="182" fontId="20" fillId="24" borderId="43" xfId="44" applyNumberFormat="1" applyFont="1" applyFill="1" applyBorder="1" applyAlignment="1" applyProtection="1">
      <alignment vertical="center" shrinkToFit="1"/>
      <protection locked="0"/>
    </xf>
    <xf numFmtId="184" fontId="20" fillId="24" borderId="88" xfId="44" applyNumberFormat="1" applyFont="1" applyFill="1" applyBorder="1" applyAlignment="1" applyProtection="1">
      <alignment vertical="center" shrinkToFit="1"/>
      <protection locked="0"/>
    </xf>
    <xf numFmtId="184" fontId="20" fillId="24" borderId="89" xfId="44" applyNumberFormat="1" applyFont="1" applyFill="1" applyBorder="1" applyAlignment="1" applyProtection="1">
      <alignment vertical="center" shrinkToFit="1"/>
      <protection locked="0"/>
    </xf>
    <xf numFmtId="0" fontId="12" fillId="25" borderId="42" xfId="44" applyFont="1" applyFill="1" applyBorder="1" applyAlignment="1" applyProtection="1">
      <alignment vertical="center" shrinkToFit="1"/>
      <protection locked="0"/>
    </xf>
    <xf numFmtId="190" fontId="12" fillId="24" borderId="65" xfId="44" applyNumberFormat="1" applyFont="1" applyFill="1" applyBorder="1" applyAlignment="1" applyProtection="1">
      <alignment vertical="center" shrinkToFit="1"/>
      <protection locked="0"/>
    </xf>
    <xf numFmtId="190" fontId="12" fillId="26" borderId="65" xfId="44" applyNumberFormat="1" applyFont="1" applyFill="1" applyBorder="1" applyAlignment="1" applyProtection="1">
      <alignment vertical="center" shrinkToFit="1"/>
      <protection locked="0"/>
    </xf>
    <xf numFmtId="0" fontId="12" fillId="26" borderId="42" xfId="44" applyFont="1" applyFill="1" applyBorder="1" applyAlignment="1" applyProtection="1">
      <alignment vertical="center" shrinkToFit="1"/>
      <protection locked="0"/>
    </xf>
    <xf numFmtId="186" fontId="20" fillId="24" borderId="42" xfId="44" applyNumberFormat="1" applyFont="1" applyFill="1" applyBorder="1" applyAlignment="1" applyProtection="1">
      <alignment vertical="center" shrinkToFit="1"/>
      <protection locked="0"/>
    </xf>
    <xf numFmtId="186" fontId="69" fillId="0" borderId="42" xfId="44" applyNumberFormat="1" applyFont="1" applyBorder="1" applyAlignment="1" applyProtection="1">
      <alignment vertical="center" shrinkToFit="1"/>
    </xf>
    <xf numFmtId="182" fontId="20" fillId="24" borderId="42" xfId="44" applyNumberFormat="1" applyFont="1" applyFill="1" applyBorder="1" applyAlignment="1" applyProtection="1">
      <alignment vertical="center" shrinkToFit="1"/>
      <protection locked="0"/>
    </xf>
    <xf numFmtId="184" fontId="20" fillId="24" borderId="84" xfId="44" applyNumberFormat="1" applyFont="1" applyFill="1" applyBorder="1" applyAlignment="1" applyProtection="1">
      <alignment vertical="center" shrinkToFit="1"/>
      <protection locked="0"/>
    </xf>
    <xf numFmtId="184" fontId="20" fillId="24" borderId="85" xfId="44" applyNumberFormat="1" applyFont="1" applyFill="1" applyBorder="1" applyAlignment="1" applyProtection="1">
      <alignment vertical="center" shrinkToFit="1"/>
      <protection locked="0"/>
    </xf>
    <xf numFmtId="0" fontId="11" fillId="0" borderId="12" xfId="44" applyFont="1" applyBorder="1" applyAlignment="1" applyProtection="1">
      <alignment horizontal="center" vertical="center" shrinkToFit="1"/>
    </xf>
    <xf numFmtId="189" fontId="11" fillId="0" borderId="90" xfId="44" applyNumberFormat="1" applyFont="1" applyBorder="1" applyAlignment="1" applyProtection="1">
      <alignment vertical="center"/>
    </xf>
    <xf numFmtId="0" fontId="11" fillId="0" borderId="91" xfId="44" applyFont="1" applyBorder="1" applyAlignment="1" applyProtection="1">
      <alignment vertical="center" shrinkToFit="1"/>
    </xf>
    <xf numFmtId="186" fontId="70" fillId="0" borderId="12" xfId="44" applyNumberFormat="1" applyFont="1" applyBorder="1" applyAlignment="1" applyProtection="1">
      <alignment vertical="center" shrinkToFit="1"/>
    </xf>
    <xf numFmtId="186" fontId="71" fillId="0" borderId="41" xfId="44" applyNumberFormat="1" applyFont="1" applyBorder="1" applyAlignment="1" applyProtection="1">
      <alignment vertical="center" shrinkToFit="1"/>
    </xf>
    <xf numFmtId="182" fontId="22" fillId="0" borderId="91" xfId="44" applyNumberFormat="1" applyFont="1" applyBorder="1" applyAlignment="1" applyProtection="1">
      <alignment vertical="center" shrinkToFit="1"/>
    </xf>
    <xf numFmtId="186" fontId="70" fillId="0" borderId="92" xfId="44" applyNumberFormat="1" applyFont="1" applyBorder="1" applyAlignment="1" applyProtection="1">
      <alignment vertical="center" shrinkToFit="1"/>
    </xf>
    <xf numFmtId="186" fontId="70" fillId="0" borderId="93" xfId="44" applyNumberFormat="1" applyFont="1" applyBorder="1" applyAlignment="1" applyProtection="1">
      <alignment vertical="center" shrinkToFit="1"/>
    </xf>
    <xf numFmtId="0" fontId="11" fillId="0" borderId="0" xfId="44" applyFont="1" applyProtection="1">
      <alignment vertical="center"/>
    </xf>
    <xf numFmtId="189" fontId="11" fillId="0" borderId="94" xfId="44" applyNumberFormat="1" applyFont="1" applyBorder="1" applyAlignment="1" applyProtection="1">
      <alignment vertical="center"/>
    </xf>
    <xf numFmtId="0" fontId="11" fillId="0" borderId="95" xfId="44" applyFont="1" applyBorder="1" applyAlignment="1" applyProtection="1">
      <alignment vertical="center" shrinkToFit="1"/>
    </xf>
    <xf numFmtId="189" fontId="51" fillId="0" borderId="96" xfId="44" applyNumberFormat="1" applyFont="1" applyBorder="1" applyAlignment="1" applyProtection="1">
      <alignment vertical="center"/>
    </xf>
    <xf numFmtId="0" fontId="51" fillId="0" borderId="97" xfId="44" applyFont="1" applyBorder="1" applyAlignment="1" applyProtection="1">
      <alignment vertical="center" shrinkToFit="1"/>
    </xf>
    <xf numFmtId="186" fontId="72" fillId="0" borderId="98" xfId="44" applyNumberFormat="1" applyFont="1" applyBorder="1" applyAlignment="1" applyProtection="1">
      <alignment vertical="center" shrinkToFit="1"/>
    </xf>
    <xf numFmtId="0" fontId="51" fillId="0" borderId="0" xfId="44" applyFont="1" applyProtection="1">
      <alignment vertical="center"/>
    </xf>
    <xf numFmtId="0" fontId="12" fillId="0" borderId="0" xfId="44" applyFont="1" applyAlignment="1" applyProtection="1">
      <alignment horizontal="right" vertical="center"/>
    </xf>
    <xf numFmtId="0" fontId="12" fillId="0" borderId="0" xfId="44" quotePrefix="1" applyFont="1" applyProtection="1">
      <alignment vertical="center"/>
    </xf>
    <xf numFmtId="0" fontId="3" fillId="27" borderId="0" xfId="0" applyFont="1" applyFill="1">
      <alignment vertical="center"/>
    </xf>
    <xf numFmtId="20" fontId="3" fillId="0" borderId="0" xfId="0" applyNumberFormat="1" applyFont="1">
      <alignment vertical="center"/>
    </xf>
    <xf numFmtId="20" fontId="12" fillId="0" borderId="0" xfId="43" applyNumberFormat="1" applyFont="1">
      <alignment vertical="center"/>
    </xf>
    <xf numFmtId="0" fontId="3" fillId="0" borderId="0" xfId="0" applyFont="1" applyFill="1">
      <alignment vertical="center"/>
    </xf>
    <xf numFmtId="0" fontId="14" fillId="0" borderId="0" xfId="43" applyFont="1" applyFill="1">
      <alignment vertical="center"/>
    </xf>
    <xf numFmtId="0" fontId="12" fillId="0" borderId="0" xfId="43" applyFont="1" applyFill="1">
      <alignment vertical="center"/>
    </xf>
    <xf numFmtId="0" fontId="5" fillId="0" borderId="19" xfId="0" applyFont="1" applyBorder="1" applyAlignment="1">
      <alignment vertical="center" wrapText="1"/>
    </xf>
    <xf numFmtId="0" fontId="23" fillId="0" borderId="0" xfId="45" applyFont="1" applyBorder="1" applyAlignment="1" applyProtection="1">
      <alignment horizontal="center" vertical="center"/>
    </xf>
    <xf numFmtId="0" fontId="9" fillId="0" borderId="0" xfId="45" applyFont="1" applyBorder="1" applyAlignment="1" applyProtection="1">
      <alignment vertical="center"/>
    </xf>
    <xf numFmtId="0" fontId="6" fillId="0" borderId="0" xfId="45" applyFont="1" applyFill="1" applyBorder="1" applyAlignment="1" applyProtection="1">
      <alignment vertical="center" shrinkToFit="1"/>
    </xf>
    <xf numFmtId="0" fontId="3" fillId="0" borderId="0" xfId="45" applyFont="1" applyFill="1" applyBorder="1" applyAlignment="1" applyProtection="1">
      <alignment vertical="center"/>
    </xf>
    <xf numFmtId="0" fontId="6" fillId="0" borderId="0" xfId="45" applyFont="1" applyFill="1" applyBorder="1" applyAlignment="1" applyProtection="1">
      <alignment vertical="center"/>
    </xf>
    <xf numFmtId="9" fontId="6" fillId="0" borderId="0" xfId="45" applyNumberFormat="1" applyFont="1" applyFill="1" applyBorder="1" applyAlignment="1" applyProtection="1">
      <alignment vertical="center"/>
    </xf>
    <xf numFmtId="38" fontId="20" fillId="24" borderId="75" xfId="33" applyFont="1" applyFill="1" applyBorder="1" applyAlignment="1" applyProtection="1">
      <alignment vertical="center" wrapText="1"/>
      <protection locked="0"/>
    </xf>
    <xf numFmtId="0" fontId="20" fillId="0" borderId="0" xfId="45" applyFont="1" applyAlignment="1" applyProtection="1">
      <alignment vertical="center"/>
    </xf>
    <xf numFmtId="0" fontId="9" fillId="0" borderId="0" xfId="0" applyFont="1">
      <alignment vertical="center"/>
    </xf>
    <xf numFmtId="0" fontId="9" fillId="0" borderId="0" xfId="0" applyFont="1" applyBorder="1" applyAlignment="1">
      <alignment vertical="top"/>
    </xf>
    <xf numFmtId="186" fontId="69" fillId="0" borderId="66" xfId="44" applyNumberFormat="1" applyFont="1" applyBorder="1" applyAlignment="1" applyProtection="1">
      <alignment vertical="center" shrinkToFit="1"/>
    </xf>
    <xf numFmtId="186" fontId="69" fillId="0" borderId="16" xfId="44" applyNumberFormat="1" applyFont="1" applyBorder="1" applyAlignment="1" applyProtection="1">
      <alignment vertical="center" shrinkToFit="1"/>
    </xf>
    <xf numFmtId="186" fontId="69" fillId="0" borderId="45" xfId="44" applyNumberFormat="1" applyFont="1" applyBorder="1" applyAlignment="1" applyProtection="1">
      <alignment vertical="center" shrinkToFit="1"/>
    </xf>
    <xf numFmtId="186" fontId="69" fillId="0" borderId="12" xfId="44" applyNumberFormat="1" applyFont="1" applyBorder="1" applyAlignment="1" applyProtection="1">
      <alignment vertical="center" shrinkToFit="1"/>
    </xf>
    <xf numFmtId="192" fontId="70" fillId="0" borderId="12" xfId="44" applyNumberFormat="1" applyFont="1" applyBorder="1" applyAlignment="1" applyProtection="1">
      <alignment vertical="center" shrinkToFit="1"/>
    </xf>
    <xf numFmtId="192" fontId="22" fillId="0" borderId="91" xfId="44" applyNumberFormat="1" applyFont="1" applyBorder="1" applyAlignment="1" applyProtection="1">
      <alignment vertical="center" shrinkToFit="1"/>
    </xf>
    <xf numFmtId="192" fontId="70" fillId="0" borderId="92" xfId="44" applyNumberFormat="1" applyFont="1" applyBorder="1" applyAlignment="1" applyProtection="1">
      <alignment vertical="center" shrinkToFit="1"/>
    </xf>
    <xf numFmtId="192" fontId="70" fillId="0" borderId="93" xfId="44" applyNumberFormat="1" applyFont="1" applyBorder="1" applyAlignment="1" applyProtection="1">
      <alignment vertical="center" shrinkToFit="1"/>
    </xf>
    <xf numFmtId="192" fontId="22" fillId="0" borderId="95" xfId="44" applyNumberFormat="1" applyFont="1" applyBorder="1" applyAlignment="1" applyProtection="1">
      <alignment vertical="center" shrinkToFit="1"/>
    </xf>
    <xf numFmtId="192" fontId="72" fillId="0" borderId="98" xfId="44" applyNumberFormat="1" applyFont="1" applyBorder="1" applyAlignment="1" applyProtection="1">
      <alignment vertical="center" shrinkToFit="1"/>
    </xf>
    <xf numFmtId="192" fontId="26" fillId="0" borderId="97" xfId="44" applyNumberFormat="1" applyFont="1" applyBorder="1" applyAlignment="1" applyProtection="1">
      <alignment vertical="center" shrinkToFit="1"/>
    </xf>
    <xf numFmtId="192" fontId="72" fillId="0" borderId="99" xfId="44" applyNumberFormat="1" applyFont="1" applyBorder="1" applyAlignment="1" applyProtection="1">
      <alignment vertical="center" shrinkToFit="1"/>
    </xf>
    <xf numFmtId="192" fontId="72" fillId="0" borderId="100" xfId="44" applyNumberFormat="1" applyFont="1" applyBorder="1" applyAlignment="1" applyProtection="1">
      <alignment vertical="center" shrinkToFit="1"/>
    </xf>
    <xf numFmtId="38" fontId="55" fillId="0" borderId="18" xfId="33" applyFont="1" applyBorder="1" applyAlignment="1" applyProtection="1">
      <alignment horizontal="right" vertical="center" wrapText="1"/>
    </xf>
    <xf numFmtId="0" fontId="23" fillId="0" borderId="18" xfId="42" applyFont="1" applyBorder="1" applyAlignment="1" applyProtection="1">
      <alignment horizontal="center" vertical="center" wrapText="1"/>
    </xf>
    <xf numFmtId="38" fontId="27" fillId="24" borderId="46" xfId="33" applyFont="1" applyFill="1" applyBorder="1" applyAlignment="1" applyProtection="1">
      <alignment horizontal="right" vertical="center" wrapText="1"/>
      <protection locked="0"/>
    </xf>
    <xf numFmtId="38" fontId="55" fillId="0" borderId="16" xfId="33" applyFont="1" applyBorder="1" applyAlignment="1" applyProtection="1">
      <alignment horizontal="right" vertical="center" wrapText="1"/>
    </xf>
    <xf numFmtId="38" fontId="27" fillId="24" borderId="190" xfId="33" applyFont="1" applyFill="1" applyBorder="1" applyAlignment="1" applyProtection="1">
      <alignment horizontal="right" vertical="center" wrapText="1"/>
      <protection locked="0"/>
    </xf>
    <xf numFmtId="38" fontId="31" fillId="0" borderId="191" xfId="33" applyFont="1" applyFill="1" applyBorder="1" applyAlignment="1" applyProtection="1">
      <alignment horizontal="right" vertical="center" wrapText="1"/>
    </xf>
    <xf numFmtId="38" fontId="27" fillId="0" borderId="192" xfId="33" applyFont="1" applyFill="1" applyBorder="1" applyAlignment="1" applyProtection="1">
      <alignment horizontal="right" vertical="center" wrapText="1"/>
    </xf>
    <xf numFmtId="38" fontId="27" fillId="0" borderId="193" xfId="33" applyFont="1" applyFill="1" applyBorder="1" applyAlignment="1" applyProtection="1">
      <alignment horizontal="right" vertical="center" wrapText="1"/>
    </xf>
    <xf numFmtId="38" fontId="27" fillId="0" borderId="45" xfId="33" applyNumberFormat="1" applyFont="1" applyFill="1" applyBorder="1" applyAlignment="1" applyProtection="1">
      <alignment horizontal="right" vertical="center" wrapText="1"/>
    </xf>
    <xf numFmtId="38" fontId="55" fillId="0" borderId="191" xfId="33" applyFont="1" applyFill="1" applyBorder="1" applyAlignment="1" applyProtection="1">
      <alignment horizontal="right" vertical="center" wrapText="1"/>
    </xf>
    <xf numFmtId="0" fontId="23" fillId="0" borderId="45" xfId="42" applyFont="1" applyBorder="1" applyAlignment="1" applyProtection="1">
      <alignment horizontal="center" vertical="center" wrapText="1"/>
    </xf>
    <xf numFmtId="38" fontId="31" fillId="0" borderId="13" xfId="33" applyFont="1" applyFill="1" applyBorder="1" applyAlignment="1" applyProtection="1">
      <alignment horizontal="right" vertical="center" wrapText="1"/>
    </xf>
    <xf numFmtId="38" fontId="27" fillId="0" borderId="48" xfId="33" applyFont="1" applyFill="1" applyBorder="1" applyAlignment="1" applyProtection="1">
      <alignment horizontal="right" vertical="center" wrapText="1"/>
    </xf>
    <xf numFmtId="38" fontId="27" fillId="0" borderId="194" xfId="33" applyFont="1" applyFill="1" applyBorder="1" applyAlignment="1" applyProtection="1">
      <alignment horizontal="right" vertical="center" wrapText="1"/>
    </xf>
    <xf numFmtId="38" fontId="27" fillId="0" borderId="18" xfId="33" applyNumberFormat="1" applyFont="1" applyFill="1" applyBorder="1" applyAlignment="1" applyProtection="1">
      <alignment horizontal="right" vertical="center" wrapText="1"/>
    </xf>
    <xf numFmtId="38" fontId="55" fillId="0" borderId="13" xfId="33" applyFont="1" applyFill="1" applyBorder="1" applyAlignment="1" applyProtection="1">
      <alignment horizontal="right" vertical="center" wrapText="1"/>
    </xf>
    <xf numFmtId="38" fontId="55" fillId="0" borderId="43" xfId="33" applyFont="1" applyFill="1" applyBorder="1" applyAlignment="1" applyProtection="1">
      <alignment horizontal="right" vertical="center" wrapText="1"/>
    </xf>
    <xf numFmtId="0" fontId="74" fillId="0" borderId="41" xfId="47" applyFont="1" applyBorder="1" applyAlignment="1">
      <alignment vertical="center"/>
    </xf>
    <xf numFmtId="0" fontId="74" fillId="0" borderId="41" xfId="47" applyFont="1" applyBorder="1" applyAlignment="1">
      <alignment vertical="center" wrapText="1"/>
    </xf>
    <xf numFmtId="0" fontId="74" fillId="0" borderId="17" xfId="47" applyFont="1" applyBorder="1" applyAlignment="1">
      <alignment vertical="center"/>
    </xf>
    <xf numFmtId="0" fontId="74" fillId="0" borderId="43" xfId="47" applyFont="1" applyBorder="1" applyAlignment="1">
      <alignment vertical="center"/>
    </xf>
    <xf numFmtId="0" fontId="74" fillId="0" borderId="42" xfId="47" applyFont="1" applyBorder="1" applyAlignment="1">
      <alignment vertical="center"/>
    </xf>
    <xf numFmtId="10" fontId="24" fillId="0" borderId="0" xfId="45" applyNumberFormat="1" applyFont="1" applyFill="1" applyBorder="1" applyAlignment="1" applyProtection="1">
      <alignment vertical="center"/>
      <protection locked="0"/>
    </xf>
    <xf numFmtId="10" fontId="11" fillId="0" borderId="0" xfId="45" applyNumberFormat="1" applyFont="1" applyFill="1" applyBorder="1" applyAlignment="1" applyProtection="1">
      <alignment vertical="center"/>
      <protection locked="0"/>
    </xf>
    <xf numFmtId="3" fontId="9" fillId="0" borderId="0" xfId="45" applyNumberFormat="1" applyFont="1" applyBorder="1" applyProtection="1"/>
    <xf numFmtId="0" fontId="20" fillId="0" borderId="18" xfId="44" applyFont="1" applyBorder="1" applyAlignment="1" applyProtection="1">
      <alignment horizontal="center" vertical="center" shrinkToFit="1"/>
    </xf>
    <xf numFmtId="0" fontId="5" fillId="0" borderId="41" xfId="0" applyFont="1" applyBorder="1" applyAlignment="1">
      <alignment vertical="center" wrapText="1"/>
    </xf>
    <xf numFmtId="0" fontId="5" fillId="0" borderId="43" xfId="0" applyFont="1" applyBorder="1" applyAlignment="1">
      <alignment vertical="center" wrapText="1"/>
    </xf>
    <xf numFmtId="0" fontId="3" fillId="0" borderId="12" xfId="0" applyFont="1" applyBorder="1" applyAlignment="1">
      <alignment horizontal="center" vertical="center"/>
    </xf>
    <xf numFmtId="178" fontId="3" fillId="0" borderId="12" xfId="0" applyNumberFormat="1" applyFont="1" applyBorder="1" applyAlignment="1">
      <alignment horizontal="right" vertical="center"/>
    </xf>
    <xf numFmtId="0" fontId="15" fillId="0" borderId="41" xfId="47" applyFont="1" applyBorder="1" applyAlignment="1">
      <alignment vertical="center"/>
    </xf>
    <xf numFmtId="0" fontId="5" fillId="0" borderId="16" xfId="0" applyFont="1" applyBorder="1" applyAlignment="1">
      <alignment vertical="center" wrapText="1"/>
    </xf>
    <xf numFmtId="0" fontId="5" fillId="0" borderId="18" xfId="0" applyFont="1" applyBorder="1" applyAlignment="1">
      <alignment vertical="center"/>
    </xf>
    <xf numFmtId="0" fontId="3" fillId="0" borderId="165" xfId="0" applyFont="1" applyBorder="1">
      <alignment vertical="center"/>
    </xf>
    <xf numFmtId="0" fontId="3" fillId="0" borderId="205" xfId="0" applyFont="1" applyBorder="1">
      <alignment vertical="center"/>
    </xf>
    <xf numFmtId="0" fontId="3" fillId="0" borderId="0" xfId="0" applyFont="1" applyFill="1" applyAlignment="1">
      <alignment horizontal="right" vertical="center"/>
    </xf>
    <xf numFmtId="0" fontId="3" fillId="28" borderId="0" xfId="0" applyFont="1" applyFill="1">
      <alignment vertical="center"/>
    </xf>
    <xf numFmtId="0" fontId="3" fillId="0" borderId="14" xfId="0" applyFont="1" applyBorder="1" applyAlignment="1">
      <alignment vertical="center" shrinkToFit="1"/>
    </xf>
    <xf numFmtId="0" fontId="3" fillId="29" borderId="14" xfId="0" applyFont="1" applyFill="1" applyBorder="1">
      <alignment vertical="center"/>
    </xf>
    <xf numFmtId="0" fontId="6" fillId="29" borderId="11" xfId="0" applyFont="1" applyFill="1" applyBorder="1" applyAlignment="1">
      <alignment vertical="center"/>
    </xf>
    <xf numFmtId="0" fontId="5" fillId="29" borderId="11" xfId="0" applyFont="1" applyFill="1" applyBorder="1" applyAlignment="1">
      <alignment vertical="center"/>
    </xf>
    <xf numFmtId="0" fontId="3" fillId="29" borderId="12" xfId="0" applyFont="1" applyFill="1" applyBorder="1">
      <alignment vertical="center"/>
    </xf>
    <xf numFmtId="0" fontId="9" fillId="0" borderId="12" xfId="45" applyFont="1" applyBorder="1" applyAlignment="1" applyProtection="1">
      <alignment vertical="center"/>
    </xf>
    <xf numFmtId="0" fontId="23" fillId="0" borderId="177" xfId="45" applyFont="1" applyBorder="1" applyAlignment="1" applyProtection="1">
      <alignment vertical="center"/>
    </xf>
    <xf numFmtId="0" fontId="24" fillId="0" borderId="177" xfId="45" applyFont="1" applyBorder="1" applyAlignment="1" applyProtection="1">
      <alignment horizontal="distributed" vertical="center" justifyLastLine="1"/>
    </xf>
    <xf numFmtId="179" fontId="24" fillId="0" borderId="177" xfId="45" applyNumberFormat="1" applyFont="1" applyBorder="1" applyAlignment="1" applyProtection="1">
      <alignment horizontal="center" vertical="center"/>
    </xf>
    <xf numFmtId="38" fontId="23" fillId="0" borderId="177" xfId="33" applyFont="1" applyBorder="1" applyAlignment="1" applyProtection="1">
      <alignment horizontal="right" vertical="center"/>
    </xf>
    <xf numFmtId="38" fontId="23" fillId="0" borderId="177" xfId="33" applyFont="1" applyBorder="1" applyAlignment="1" applyProtection="1">
      <alignment horizontal="left" vertical="center"/>
    </xf>
    <xf numFmtId="0" fontId="3" fillId="29" borderId="0" xfId="0" applyFont="1" applyFill="1">
      <alignment vertical="center"/>
    </xf>
    <xf numFmtId="38" fontId="12" fillId="29" borderId="12" xfId="33" applyFont="1" applyFill="1" applyBorder="1">
      <alignment vertical="center"/>
    </xf>
    <xf numFmtId="185" fontId="12" fillId="29" borderId="10" xfId="33" applyNumberFormat="1" applyFont="1" applyFill="1" applyBorder="1" applyAlignment="1">
      <alignment vertical="center"/>
    </xf>
    <xf numFmtId="0" fontId="50" fillId="30" borderId="0" xfId="42" applyFont="1" applyFill="1" applyBorder="1" applyAlignment="1" applyProtection="1">
      <alignment horizontal="center" vertical="center"/>
    </xf>
    <xf numFmtId="0" fontId="12" fillId="30" borderId="0" xfId="42" applyFill="1" applyProtection="1"/>
    <xf numFmtId="0" fontId="12" fillId="30" borderId="0" xfId="42" applyFill="1" applyBorder="1" applyAlignment="1" applyProtection="1">
      <alignment horizontal="right"/>
    </xf>
    <xf numFmtId="0" fontId="23" fillId="30" borderId="0" xfId="42" applyFont="1" applyFill="1" applyBorder="1" applyAlignment="1" applyProtection="1">
      <alignment horizontal="center" vertical="center" wrapText="1"/>
    </xf>
    <xf numFmtId="0" fontId="52" fillId="30" borderId="0" xfId="42" applyFont="1" applyFill="1" applyBorder="1" applyAlignment="1" applyProtection="1">
      <alignment horizontal="center" wrapText="1"/>
    </xf>
    <xf numFmtId="0" fontId="23" fillId="30" borderId="0" xfId="42" applyFont="1" applyFill="1" applyBorder="1" applyAlignment="1" applyProtection="1">
      <alignment vertical="center"/>
    </xf>
    <xf numFmtId="0" fontId="52" fillId="30" borderId="16" xfId="42" applyFont="1" applyFill="1" applyBorder="1" applyAlignment="1" applyProtection="1">
      <alignment horizontal="center" wrapText="1"/>
    </xf>
    <xf numFmtId="0" fontId="23" fillId="30" borderId="17" xfId="42" applyFont="1" applyFill="1" applyBorder="1" applyAlignment="1" applyProtection="1">
      <alignment vertical="center"/>
    </xf>
    <xf numFmtId="0" fontId="3" fillId="30" borderId="0" xfId="42" applyFont="1" applyFill="1" applyAlignment="1" applyProtection="1">
      <alignment vertical="center"/>
    </xf>
    <xf numFmtId="38" fontId="27" fillId="30" borderId="16" xfId="33" applyFont="1" applyFill="1" applyBorder="1" applyAlignment="1" applyProtection="1">
      <alignment horizontal="right" vertical="center" wrapText="1"/>
    </xf>
    <xf numFmtId="0" fontId="23" fillId="30" borderId="53" xfId="42" applyFont="1" applyFill="1" applyBorder="1" applyAlignment="1" applyProtection="1">
      <alignment vertical="center"/>
    </xf>
    <xf numFmtId="0" fontId="58" fillId="30" borderId="0" xfId="42" applyFont="1" applyFill="1" applyAlignment="1" applyProtection="1">
      <alignment vertical="center"/>
    </xf>
    <xf numFmtId="0" fontId="12" fillId="30" borderId="0" xfId="42" applyFill="1" applyAlignment="1" applyProtection="1">
      <alignment vertical="center"/>
    </xf>
    <xf numFmtId="38" fontId="55" fillId="30" borderId="46" xfId="33" applyFont="1" applyFill="1" applyBorder="1" applyAlignment="1" applyProtection="1">
      <alignment horizontal="right" vertical="center" wrapText="1"/>
    </xf>
    <xf numFmtId="0" fontId="23" fillId="30" borderId="58" xfId="42" applyFont="1" applyFill="1" applyBorder="1" applyAlignment="1" applyProtection="1">
      <alignment vertical="center"/>
    </xf>
    <xf numFmtId="0" fontId="23" fillId="30" borderId="12" xfId="42" applyFont="1" applyFill="1" applyBorder="1" applyAlignment="1" applyProtection="1">
      <alignment vertical="center"/>
    </xf>
    <xf numFmtId="38" fontId="55" fillId="30" borderId="46" xfId="33" applyFont="1" applyFill="1" applyBorder="1" applyAlignment="1" applyProtection="1">
      <alignment horizontal="center" vertical="center" wrapText="1"/>
    </xf>
    <xf numFmtId="0" fontId="30" fillId="30" borderId="12" xfId="42" applyFont="1" applyFill="1" applyBorder="1" applyAlignment="1" applyProtection="1">
      <alignment vertical="center"/>
    </xf>
    <xf numFmtId="38" fontId="55" fillId="30" borderId="0" xfId="33" applyFont="1" applyFill="1" applyBorder="1" applyAlignment="1" applyProtection="1">
      <alignment horizontal="right" vertical="center" wrapText="1"/>
    </xf>
    <xf numFmtId="10" fontId="61" fillId="30" borderId="0" xfId="42" applyNumberFormat="1" applyFont="1" applyFill="1" applyAlignment="1" applyProtection="1">
      <alignment vertical="center"/>
    </xf>
    <xf numFmtId="0" fontId="12" fillId="30" borderId="0" xfId="42" applyFill="1" applyAlignment="1" applyProtection="1">
      <alignment horizontal="center" vertical="center"/>
    </xf>
    <xf numFmtId="10" fontId="62" fillId="30" borderId="0" xfId="42" applyNumberFormat="1" applyFont="1" applyFill="1" applyAlignment="1" applyProtection="1">
      <alignment vertical="center"/>
    </xf>
    <xf numFmtId="38" fontId="55" fillId="30" borderId="0" xfId="33" applyFont="1" applyFill="1" applyBorder="1" applyAlignment="1" applyProtection="1">
      <alignment horizontal="center" vertical="center" wrapText="1"/>
    </xf>
    <xf numFmtId="38" fontId="12" fillId="30" borderId="0" xfId="33" applyFont="1" applyFill="1" applyBorder="1" applyAlignment="1" applyProtection="1">
      <alignment vertical="center" wrapText="1"/>
    </xf>
    <xf numFmtId="38" fontId="12" fillId="30" borderId="0" xfId="42" applyNumberFormat="1" applyFill="1" applyAlignment="1" applyProtection="1">
      <alignment vertical="center"/>
    </xf>
    <xf numFmtId="0" fontId="12" fillId="30" borderId="0" xfId="42" applyFill="1" applyBorder="1" applyProtection="1"/>
    <xf numFmtId="38" fontId="27" fillId="30" borderId="0" xfId="33" applyFont="1" applyFill="1" applyAlignment="1" applyProtection="1"/>
    <xf numFmtId="38" fontId="27" fillId="30" borderId="0" xfId="33" applyFont="1" applyFill="1" applyAlignment="1" applyProtection="1">
      <alignment vertical="center"/>
    </xf>
    <xf numFmtId="38" fontId="27" fillId="30" borderId="0" xfId="33" applyFont="1" applyFill="1" applyAlignment="1" applyProtection="1">
      <alignment vertical="center" shrinkToFit="1"/>
    </xf>
    <xf numFmtId="181" fontId="27" fillId="30" borderId="0" xfId="33" applyNumberFormat="1" applyFont="1" applyFill="1" applyAlignment="1" applyProtection="1">
      <alignment vertical="center"/>
    </xf>
    <xf numFmtId="0" fontId="27" fillId="30" borderId="0" xfId="42" applyFont="1" applyFill="1" applyProtection="1"/>
    <xf numFmtId="0" fontId="27" fillId="30" borderId="0" xfId="42" applyFont="1" applyFill="1" applyAlignment="1" applyProtection="1">
      <alignment vertical="center"/>
    </xf>
    <xf numFmtId="0" fontId="3" fillId="29" borderId="20" xfId="0" applyFont="1" applyFill="1" applyBorder="1" applyAlignment="1">
      <alignment horizontal="center" vertical="center"/>
    </xf>
    <xf numFmtId="0" fontId="3" fillId="29" borderId="18" xfId="0" applyFont="1" applyFill="1" applyBorder="1" applyAlignment="1">
      <alignment horizontal="center" vertical="center"/>
    </xf>
    <xf numFmtId="0" fontId="0" fillId="30" borderId="70" xfId="0" applyFill="1" applyBorder="1" applyAlignment="1">
      <alignment horizontal="left" vertical="center" shrinkToFit="1"/>
    </xf>
    <xf numFmtId="0" fontId="0" fillId="30" borderId="71" xfId="0" applyFill="1" applyBorder="1" applyAlignment="1">
      <alignment horizontal="left" vertical="center" shrinkToFit="1"/>
    </xf>
    <xf numFmtId="0" fontId="0" fillId="30" borderId="71" xfId="0" applyFill="1" applyBorder="1" applyAlignment="1">
      <alignment horizontal="center" vertical="center" shrinkToFit="1"/>
    </xf>
    <xf numFmtId="3" fontId="0" fillId="30" borderId="71" xfId="0" applyNumberFormat="1" applyFill="1" applyBorder="1" applyAlignment="1">
      <alignment horizontal="right" vertical="center" shrinkToFit="1"/>
    </xf>
    <xf numFmtId="3" fontId="0" fillId="30" borderId="82" xfId="0" applyNumberFormat="1" applyFill="1" applyBorder="1" applyAlignment="1">
      <alignment horizontal="center" vertical="center" wrapText="1" shrinkToFit="1"/>
    </xf>
    <xf numFmtId="0" fontId="0" fillId="30" borderId="72" xfId="0" applyFill="1" applyBorder="1" applyAlignment="1">
      <alignment horizontal="left" vertical="center" shrinkToFit="1"/>
    </xf>
    <xf numFmtId="0" fontId="0" fillId="30" borderId="12" xfId="0" applyFill="1" applyBorder="1" applyAlignment="1">
      <alignment horizontal="left" vertical="center" shrinkToFit="1"/>
    </xf>
    <xf numFmtId="0" fontId="0" fillId="30" borderId="12" xfId="0" applyFill="1" applyBorder="1" applyAlignment="1">
      <alignment horizontal="center" vertical="center" shrinkToFit="1"/>
    </xf>
    <xf numFmtId="3" fontId="0" fillId="30" borderId="12" xfId="0" applyNumberFormat="1" applyFill="1" applyBorder="1" applyAlignment="1">
      <alignment horizontal="right" vertical="center" shrinkToFit="1"/>
    </xf>
    <xf numFmtId="3" fontId="0" fillId="30" borderId="81" xfId="0" applyNumberFormat="1" applyFill="1" applyBorder="1" applyAlignment="1">
      <alignment horizontal="center" vertical="center" wrapText="1" shrinkToFit="1"/>
    </xf>
    <xf numFmtId="0" fontId="16" fillId="0" borderId="0" xfId="0" applyFont="1">
      <alignment vertical="center"/>
    </xf>
    <xf numFmtId="0" fontId="20" fillId="0" borderId="13" xfId="44" applyFont="1" applyFill="1" applyBorder="1" applyAlignment="1" applyProtection="1">
      <alignment horizontal="center" vertical="center" shrinkToFit="1"/>
    </xf>
    <xf numFmtId="0" fontId="20" fillId="0" borderId="15" xfId="44" applyFont="1" applyFill="1" applyBorder="1" applyAlignment="1" applyProtection="1">
      <alignment horizontal="center" vertical="center" shrinkToFit="1"/>
    </xf>
    <xf numFmtId="190" fontId="12" fillId="26" borderId="86" xfId="44" applyNumberFormat="1" applyFont="1" applyFill="1" applyBorder="1" applyAlignment="1" applyProtection="1">
      <alignment horizontal="right" vertical="center" shrinkToFit="1"/>
      <protection locked="0"/>
    </xf>
    <xf numFmtId="190" fontId="12" fillId="26" borderId="88" xfId="44" applyNumberFormat="1" applyFont="1" applyFill="1" applyBorder="1" applyAlignment="1" applyProtection="1">
      <alignment horizontal="right" vertical="center" shrinkToFit="1"/>
      <protection locked="0"/>
    </xf>
    <xf numFmtId="190" fontId="12" fillId="26" borderId="84" xfId="44" applyNumberFormat="1" applyFont="1" applyFill="1" applyBorder="1" applyAlignment="1" applyProtection="1">
      <alignment horizontal="right" vertical="center" shrinkToFit="1"/>
      <protection locked="0"/>
    </xf>
    <xf numFmtId="0" fontId="20" fillId="24" borderId="32" xfId="45" applyFont="1" applyFill="1" applyBorder="1" applyAlignment="1" applyProtection="1">
      <alignment horizontal="center" vertical="center"/>
      <protection locked="0"/>
    </xf>
    <xf numFmtId="0" fontId="23" fillId="0" borderId="0" xfId="45" applyFont="1" applyBorder="1" applyAlignment="1" applyProtection="1">
      <alignment horizontal="right" vertical="center" wrapText="1"/>
    </xf>
    <xf numFmtId="178" fontId="3" fillId="29" borderId="17" xfId="0" applyNumberFormat="1" applyFont="1" applyFill="1" applyBorder="1" applyAlignment="1">
      <alignment vertical="center"/>
    </xf>
    <xf numFmtId="178" fontId="3" fillId="29" borderId="12" xfId="0" applyNumberFormat="1" applyFont="1" applyFill="1" applyBorder="1" applyAlignment="1">
      <alignment vertical="center"/>
    </xf>
    <xf numFmtId="3" fontId="9" fillId="0" borderId="10" xfId="45" applyNumberFormat="1" applyFont="1" applyBorder="1" applyAlignment="1" applyProtection="1">
      <alignment vertical="center"/>
    </xf>
    <xf numFmtId="0" fontId="12" fillId="0" borderId="17" xfId="43" applyFont="1" applyBorder="1" applyAlignment="1">
      <alignment horizontal="center" vertical="center"/>
    </xf>
    <xf numFmtId="0" fontId="12" fillId="0" borderId="16" xfId="43" applyFont="1" applyBorder="1" applyAlignment="1">
      <alignment horizontal="center" vertical="center"/>
    </xf>
    <xf numFmtId="0" fontId="12" fillId="0" borderId="18" xfId="43" applyFont="1" applyBorder="1" applyAlignment="1">
      <alignment horizontal="center" vertical="center"/>
    </xf>
    <xf numFmtId="38" fontId="12" fillId="0" borderId="10" xfId="33" applyFont="1" applyBorder="1" applyAlignment="1">
      <alignment vertical="center"/>
    </xf>
    <xf numFmtId="38" fontId="12" fillId="0" borderId="19" xfId="33" applyFont="1" applyBorder="1" applyAlignment="1">
      <alignment vertical="center"/>
    </xf>
    <xf numFmtId="38" fontId="12" fillId="0" borderId="10" xfId="33" applyFont="1" applyBorder="1" applyAlignment="1">
      <alignment vertical="center"/>
    </xf>
    <xf numFmtId="38" fontId="12" fillId="0" borderId="19" xfId="33" applyFont="1" applyBorder="1" applyAlignment="1">
      <alignment vertical="center"/>
    </xf>
    <xf numFmtId="0" fontId="12" fillId="0" borderId="17" xfId="43" applyFont="1" applyBorder="1" applyAlignment="1">
      <alignment horizontal="center" vertical="center"/>
    </xf>
    <xf numFmtId="0" fontId="12" fillId="0" borderId="18" xfId="43" applyFont="1" applyBorder="1" applyAlignment="1">
      <alignment horizontal="center" vertical="center"/>
    </xf>
    <xf numFmtId="0" fontId="12" fillId="0" borderId="16" xfId="43" applyFont="1" applyBorder="1" applyAlignment="1">
      <alignment horizontal="center" vertical="center"/>
    </xf>
    <xf numFmtId="38" fontId="23" fillId="0" borderId="17" xfId="45" applyNumberFormat="1" applyFont="1" applyBorder="1" applyAlignment="1" applyProtection="1">
      <alignment vertical="center"/>
    </xf>
    <xf numFmtId="38" fontId="23" fillId="0" borderId="18" xfId="45" applyNumberFormat="1" applyFont="1" applyBorder="1" applyAlignment="1" applyProtection="1">
      <alignment vertical="center"/>
    </xf>
    <xf numFmtId="0" fontId="23" fillId="0" borderId="102" xfId="45" applyFont="1" applyBorder="1" applyAlignment="1" applyProtection="1">
      <alignment horizontal="right" vertical="center"/>
    </xf>
    <xf numFmtId="0" fontId="23" fillId="0" borderId="0" xfId="45" applyFont="1" applyAlignment="1" applyProtection="1">
      <alignment horizontal="right" vertical="center"/>
    </xf>
    <xf numFmtId="38" fontId="23" fillId="0" borderId="0" xfId="45" applyNumberFormat="1" applyFont="1" applyBorder="1" applyAlignment="1" applyProtection="1">
      <alignment vertical="center"/>
    </xf>
    <xf numFmtId="183" fontId="23" fillId="0" borderId="12" xfId="45" applyNumberFormat="1" applyFont="1" applyBorder="1" applyAlignment="1" applyProtection="1">
      <alignment vertical="center"/>
    </xf>
    <xf numFmtId="0" fontId="0" fillId="0" borderId="0" xfId="45" applyFont="1" applyBorder="1" applyAlignment="1" applyProtection="1">
      <alignment horizontal="center" vertical="center"/>
    </xf>
    <xf numFmtId="193" fontId="1" fillId="0" borderId="0" xfId="45" applyNumberFormat="1" applyFont="1" applyBorder="1" applyAlignment="1" applyProtection="1">
      <alignment horizontal="center" vertical="center"/>
    </xf>
    <xf numFmtId="0" fontId="3" fillId="29" borderId="10" xfId="0" applyFont="1" applyFill="1" applyBorder="1">
      <alignment vertical="center"/>
    </xf>
    <xf numFmtId="0" fontId="3" fillId="29" borderId="19" xfId="0" applyFont="1" applyFill="1" applyBorder="1">
      <alignment vertical="center"/>
    </xf>
    <xf numFmtId="0" fontId="5" fillId="0" borderId="17" xfId="0" applyFont="1" applyBorder="1" applyAlignment="1">
      <alignment horizontal="center" vertical="center"/>
    </xf>
    <xf numFmtId="0" fontId="9" fillId="0" borderId="0" xfId="0" applyFont="1" applyAlignment="1">
      <alignment vertical="center"/>
    </xf>
    <xf numFmtId="0" fontId="16" fillId="0" borderId="0" xfId="0" applyFont="1" applyFill="1" applyBorder="1">
      <alignment vertical="center"/>
    </xf>
    <xf numFmtId="0" fontId="15" fillId="0" borderId="43" xfId="47" applyFont="1" applyBorder="1" applyAlignment="1">
      <alignment vertical="center"/>
    </xf>
    <xf numFmtId="0" fontId="12" fillId="0" borderId="17" xfId="43" applyFont="1" applyBorder="1" applyAlignment="1">
      <alignment horizontal="center" vertical="center"/>
    </xf>
    <xf numFmtId="0" fontId="12" fillId="0" borderId="16" xfId="43" applyFont="1" applyBorder="1" applyAlignment="1">
      <alignment horizontal="center" vertical="center"/>
    </xf>
    <xf numFmtId="0" fontId="12" fillId="0" borderId="18" xfId="43" applyFont="1" applyBorder="1" applyAlignment="1">
      <alignment horizontal="center" vertical="center"/>
    </xf>
    <xf numFmtId="38" fontId="12" fillId="0" borderId="10" xfId="33" applyFont="1" applyBorder="1" applyAlignment="1">
      <alignment vertical="center"/>
    </xf>
    <xf numFmtId="38" fontId="12" fillId="0" borderId="19" xfId="33" applyFont="1" applyBorder="1" applyAlignment="1">
      <alignment vertical="center"/>
    </xf>
    <xf numFmtId="0" fontId="9" fillId="0" borderId="0" xfId="45" applyFont="1" applyFill="1" applyBorder="1" applyAlignment="1" applyProtection="1">
      <alignment vertical="center"/>
    </xf>
    <xf numFmtId="0" fontId="23" fillId="0" borderId="0" xfId="45" applyFont="1" applyFill="1" applyBorder="1" applyAlignment="1" applyProtection="1">
      <alignment vertical="center"/>
    </xf>
    <xf numFmtId="0" fontId="65" fillId="29" borderId="77" xfId="0" applyFont="1" applyFill="1" applyBorder="1" applyAlignment="1">
      <alignment vertical="center"/>
    </xf>
    <xf numFmtId="0" fontId="65" fillId="29" borderId="78" xfId="0" applyFont="1" applyFill="1" applyBorder="1" applyAlignment="1">
      <alignment vertical="center"/>
    </xf>
    <xf numFmtId="0" fontId="0" fillId="29" borderId="73" xfId="0" applyFill="1" applyBorder="1" applyAlignment="1">
      <alignment horizontal="left" vertical="center" shrinkToFit="1"/>
    </xf>
    <xf numFmtId="0" fontId="0" fillId="29" borderId="16" xfId="0" applyFill="1" applyBorder="1" applyAlignment="1">
      <alignment horizontal="left" vertical="center" shrinkToFit="1"/>
    </xf>
    <xf numFmtId="187" fontId="0" fillId="29" borderId="16" xfId="0" applyNumberFormat="1" applyFill="1" applyBorder="1" applyAlignment="1">
      <alignment horizontal="center" vertical="center" shrinkToFit="1"/>
    </xf>
    <xf numFmtId="0" fontId="0" fillId="29" borderId="16" xfId="0" applyFill="1" applyBorder="1" applyAlignment="1">
      <alignment horizontal="center" vertical="center" shrinkToFit="1"/>
    </xf>
    <xf numFmtId="0" fontId="0" fillId="29" borderId="17" xfId="0" applyFill="1" applyBorder="1" applyAlignment="1">
      <alignment horizontal="left" vertical="center" shrinkToFit="1"/>
    </xf>
    <xf numFmtId="188" fontId="0" fillId="29" borderId="17" xfId="0" applyNumberFormat="1" applyFill="1" applyBorder="1" applyAlignment="1">
      <alignment horizontal="left" vertical="center" shrinkToFit="1"/>
    </xf>
    <xf numFmtId="0" fontId="0" fillId="29" borderId="17" xfId="0" applyFill="1" applyBorder="1" applyAlignment="1">
      <alignment horizontal="center" vertical="center" shrinkToFit="1"/>
    </xf>
    <xf numFmtId="3" fontId="0" fillId="29" borderId="17" xfId="0" applyNumberFormat="1" applyFill="1" applyBorder="1" applyAlignment="1">
      <alignment horizontal="right" vertical="center" shrinkToFit="1"/>
    </xf>
    <xf numFmtId="3" fontId="0" fillId="29" borderId="79" xfId="0" applyNumberFormat="1" applyFill="1" applyBorder="1" applyAlignment="1">
      <alignment horizontal="right" vertical="center" shrinkToFit="1"/>
    </xf>
    <xf numFmtId="0" fontId="0" fillId="29" borderId="12" xfId="0" applyFill="1" applyBorder="1" applyAlignment="1">
      <alignment horizontal="left" vertical="center" shrinkToFit="1"/>
    </xf>
    <xf numFmtId="187" fontId="0" fillId="29" borderId="12" xfId="0" applyNumberFormat="1" applyFill="1" applyBorder="1" applyAlignment="1">
      <alignment horizontal="center" vertical="center" shrinkToFit="1"/>
    </xf>
    <xf numFmtId="0" fontId="0" fillId="29" borderId="12" xfId="0" applyFill="1" applyBorder="1" applyAlignment="1">
      <alignment horizontal="center" vertical="center" shrinkToFit="1"/>
    </xf>
    <xf numFmtId="0" fontId="0" fillId="29" borderId="74" xfId="0" applyFill="1" applyBorder="1" applyAlignment="1">
      <alignment horizontal="left" vertical="center" shrinkToFit="1"/>
    </xf>
    <xf numFmtId="0" fontId="0" fillId="29" borderId="69" xfId="0" applyFill="1" applyBorder="1" applyAlignment="1">
      <alignment horizontal="left" vertical="center" shrinkToFit="1"/>
    </xf>
    <xf numFmtId="187" fontId="0" fillId="29" borderId="69" xfId="0" applyNumberFormat="1" applyFill="1" applyBorder="1" applyAlignment="1">
      <alignment horizontal="left" vertical="center" shrinkToFit="1"/>
    </xf>
    <xf numFmtId="188" fontId="0" fillId="29" borderId="69" xfId="0" applyNumberFormat="1" applyFill="1" applyBorder="1" applyAlignment="1">
      <alignment horizontal="left" vertical="center" shrinkToFit="1"/>
    </xf>
    <xf numFmtId="0" fontId="0" fillId="29" borderId="69" xfId="0" applyFill="1" applyBorder="1" applyAlignment="1">
      <alignment horizontal="center" vertical="center" shrinkToFit="1"/>
    </xf>
    <xf numFmtId="3" fontId="0" fillId="29" borderId="69" xfId="0" applyNumberFormat="1" applyFill="1" applyBorder="1" applyAlignment="1">
      <alignment horizontal="right" vertical="center" shrinkToFit="1"/>
    </xf>
    <xf numFmtId="3" fontId="0" fillId="29" borderId="80" xfId="0" applyNumberFormat="1" applyFill="1" applyBorder="1" applyAlignment="1">
      <alignment horizontal="right" vertical="center" shrinkToFit="1"/>
    </xf>
    <xf numFmtId="0" fontId="82" fillId="0" borderId="16" xfId="0" applyFont="1" applyBorder="1" applyAlignment="1">
      <alignment horizontal="center" vertical="center" wrapText="1"/>
    </xf>
    <xf numFmtId="0" fontId="82" fillId="0" borderId="43" xfId="0" applyFont="1" applyBorder="1" applyAlignment="1">
      <alignment horizontal="center" vertical="center"/>
    </xf>
    <xf numFmtId="0" fontId="82" fillId="0" borderId="41" xfId="0" applyFont="1" applyFill="1" applyBorder="1" applyAlignment="1">
      <alignment horizontal="center" vertical="center" wrapText="1"/>
    </xf>
    <xf numFmtId="0" fontId="82" fillId="0" borderId="16" xfId="0" applyFont="1" applyFill="1" applyBorder="1" applyAlignment="1">
      <alignment horizontal="center" vertical="center" wrapText="1"/>
    </xf>
    <xf numFmtId="0" fontId="12" fillId="0" borderId="0" xfId="0" applyFont="1">
      <alignment vertical="center"/>
    </xf>
    <xf numFmtId="0" fontId="74" fillId="0" borderId="0" xfId="47" applyFont="1">
      <alignment vertical="center"/>
    </xf>
    <xf numFmtId="0" fontId="12" fillId="0" borderId="0" xfId="0" applyFont="1" applyAlignment="1">
      <alignment vertical="center"/>
    </xf>
    <xf numFmtId="0" fontId="83"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15" fillId="0" borderId="12" xfId="47" applyFont="1" applyBorder="1" applyAlignment="1">
      <alignment vertical="center"/>
    </xf>
    <xf numFmtId="0" fontId="3" fillId="0" borderId="11" xfId="0" applyFont="1" applyBorder="1" applyAlignment="1">
      <alignment vertical="center"/>
    </xf>
    <xf numFmtId="0" fontId="3" fillId="29" borderId="10" xfId="0" applyFont="1" applyFill="1" applyBorder="1" applyAlignment="1">
      <alignment vertical="center"/>
    </xf>
    <xf numFmtId="0" fontId="3" fillId="29" borderId="11" xfId="0" applyFont="1" applyFill="1" applyBorder="1" applyAlignment="1">
      <alignment vertical="center"/>
    </xf>
    <xf numFmtId="0" fontId="3" fillId="29" borderId="19" xfId="0" applyFont="1" applyFill="1" applyBorder="1" applyAlignment="1">
      <alignment vertical="center"/>
    </xf>
    <xf numFmtId="0" fontId="3" fillId="0" borderId="10" xfId="0" applyFont="1" applyBorder="1" applyAlignment="1">
      <alignment vertical="center"/>
    </xf>
    <xf numFmtId="0" fontId="3" fillId="0" borderId="19" xfId="0" applyFont="1" applyBorder="1" applyAlignment="1">
      <alignment vertical="center"/>
    </xf>
    <xf numFmtId="0" fontId="6" fillId="0" borderId="83" xfId="0" applyFont="1" applyBorder="1" applyAlignment="1">
      <alignment vertical="center"/>
    </xf>
    <xf numFmtId="0" fontId="3" fillId="0" borderId="14" xfId="0" applyFont="1" applyFill="1" applyBorder="1">
      <alignment vertical="center"/>
    </xf>
    <xf numFmtId="0" fontId="16" fillId="0" borderId="206" xfId="45" applyFont="1" applyFill="1" applyBorder="1" applyAlignment="1" applyProtection="1">
      <alignment horizontal="center" vertical="center" shrinkToFit="1"/>
      <protection locked="0"/>
    </xf>
    <xf numFmtId="38" fontId="22" fillId="0" borderId="211" xfId="33" applyFont="1" applyFill="1" applyBorder="1" applyAlignment="1" applyProtection="1">
      <alignment vertical="center" wrapText="1"/>
      <protection locked="0"/>
    </xf>
    <xf numFmtId="38" fontId="22" fillId="24" borderId="200" xfId="33" applyFont="1" applyFill="1" applyBorder="1" applyAlignment="1" applyProtection="1">
      <alignment vertical="center" wrapText="1"/>
      <protection locked="0"/>
    </xf>
    <xf numFmtId="38" fontId="22" fillId="24" borderId="200" xfId="33" applyFont="1" applyFill="1" applyBorder="1" applyAlignment="1" applyProtection="1">
      <alignment horizontal="center" vertical="center" wrapText="1"/>
      <protection locked="0"/>
    </xf>
    <xf numFmtId="38" fontId="22" fillId="24" borderId="212" xfId="33" applyFont="1" applyFill="1" applyBorder="1" applyAlignment="1" applyProtection="1">
      <alignment horizontal="center" vertical="center" wrapText="1"/>
      <protection locked="0"/>
    </xf>
    <xf numFmtId="38" fontId="22" fillId="24" borderId="203" xfId="33" applyFont="1" applyFill="1" applyBorder="1" applyAlignment="1" applyProtection="1">
      <alignment vertical="center" wrapText="1"/>
      <protection locked="0"/>
    </xf>
    <xf numFmtId="38" fontId="22" fillId="0" borderId="11" xfId="33" applyFont="1" applyBorder="1" applyAlignment="1" applyProtection="1">
      <alignment vertical="center" wrapText="1"/>
      <protection locked="0"/>
    </xf>
    <xf numFmtId="38" fontId="22" fillId="0" borderId="206" xfId="33" applyFont="1" applyBorder="1" applyAlignment="1" applyProtection="1">
      <alignment vertical="center" wrapText="1"/>
      <protection locked="0"/>
    </xf>
    <xf numFmtId="38" fontId="26" fillId="0" borderId="131" xfId="33" applyFont="1" applyBorder="1" applyAlignment="1" applyProtection="1">
      <alignment vertical="center" wrapText="1"/>
    </xf>
    <xf numFmtId="0" fontId="23" fillId="0" borderId="0" xfId="45" applyFont="1" applyBorder="1" applyAlignment="1" applyProtection="1">
      <alignment horizontal="center" vertical="center"/>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41" xfId="0" applyFont="1" applyBorder="1" applyAlignment="1">
      <alignment vertical="center" wrapText="1"/>
    </xf>
    <xf numFmtId="0" fontId="5" fillId="0" borderId="12" xfId="0" applyFont="1" applyBorder="1" applyAlignment="1">
      <alignment horizontal="center" vertical="center"/>
    </xf>
    <xf numFmtId="3" fontId="9" fillId="0" borderId="0" xfId="45" applyNumberFormat="1" applyFont="1" applyBorder="1" applyAlignment="1" applyProtection="1">
      <alignment vertical="center"/>
    </xf>
    <xf numFmtId="184" fontId="23" fillId="0" borderId="0" xfId="45" applyNumberFormat="1" applyFont="1" applyBorder="1" applyAlignment="1" applyProtection="1">
      <alignment vertical="center"/>
    </xf>
    <xf numFmtId="0" fontId="23" fillId="0" borderId="0" xfId="45" applyFont="1" applyBorder="1" applyAlignment="1" applyProtection="1">
      <alignment horizontal="right" vertical="center"/>
    </xf>
    <xf numFmtId="0" fontId="5" fillId="0" borderId="17" xfId="0" applyFont="1" applyBorder="1" applyAlignment="1">
      <alignment horizontal="center" vertical="center" wrapText="1"/>
    </xf>
    <xf numFmtId="0" fontId="5" fillId="0" borderId="17" xfId="0" applyFont="1" applyBorder="1" applyAlignment="1">
      <alignment vertical="center" wrapText="1"/>
    </xf>
    <xf numFmtId="0" fontId="15" fillId="0" borderId="66" xfId="0" applyFont="1" applyBorder="1" applyAlignment="1">
      <alignment vertical="center" wrapText="1"/>
    </xf>
    <xf numFmtId="0" fontId="5" fillId="0" borderId="17" xfId="0" applyFont="1" applyBorder="1" applyAlignment="1">
      <alignment horizontal="center" vertical="center"/>
    </xf>
    <xf numFmtId="0" fontId="5" fillId="0" borderId="41" xfId="0" applyFont="1" applyBorder="1" applyAlignment="1">
      <alignment vertical="center" wrapText="1"/>
    </xf>
    <xf numFmtId="0" fontId="5" fillId="0" borderId="43" xfId="0" applyFont="1" applyBorder="1" applyAlignment="1">
      <alignment vertical="center" wrapText="1"/>
    </xf>
    <xf numFmtId="0" fontId="0" fillId="0" borderId="66" xfId="0" applyBorder="1" applyAlignment="1">
      <alignment vertical="center" wrapText="1"/>
    </xf>
    <xf numFmtId="0" fontId="5" fillId="0" borderId="12" xfId="0" applyFont="1" applyBorder="1" applyAlignment="1">
      <alignment horizontal="center" vertical="center"/>
    </xf>
    <xf numFmtId="0" fontId="5" fillId="0" borderId="12" xfId="0" applyFont="1" applyBorder="1" applyAlignment="1">
      <alignment vertical="center"/>
    </xf>
    <xf numFmtId="0" fontId="74" fillId="0" borderId="12" xfId="47" applyFont="1" applyBorder="1" applyAlignment="1">
      <alignment vertical="center"/>
    </xf>
    <xf numFmtId="0" fontId="5" fillId="0" borderId="46" xfId="0" applyFont="1" applyBorder="1" applyAlignment="1">
      <alignment vertical="center"/>
    </xf>
    <xf numFmtId="0" fontId="5" fillId="0" borderId="15" xfId="0" applyFont="1" applyBorder="1" applyAlignment="1">
      <alignment vertical="center" wrapText="1"/>
    </xf>
    <xf numFmtId="0" fontId="5" fillId="0" borderId="18" xfId="0" applyFont="1" applyBorder="1" applyAlignment="1">
      <alignment vertical="center" wrapText="1"/>
    </xf>
    <xf numFmtId="0" fontId="82" fillId="0" borderId="18" xfId="0" applyFont="1" applyBorder="1" applyAlignment="1">
      <alignment horizontal="center" vertical="center" wrapText="1"/>
    </xf>
    <xf numFmtId="38" fontId="12" fillId="0" borderId="10" xfId="33" applyFont="1" applyBorder="1" applyAlignment="1">
      <alignment vertical="center"/>
    </xf>
    <xf numFmtId="38" fontId="12" fillId="0" borderId="19" xfId="33" applyFont="1" applyBorder="1" applyAlignment="1">
      <alignment vertical="center"/>
    </xf>
    <xf numFmtId="0" fontId="12" fillId="0" borderId="17" xfId="43" applyFont="1" applyBorder="1" applyAlignment="1">
      <alignment horizontal="center" vertical="center"/>
    </xf>
    <xf numFmtId="0" fontId="12" fillId="0" borderId="18" xfId="43" applyFont="1" applyBorder="1" applyAlignment="1">
      <alignment horizontal="center" vertical="center"/>
    </xf>
    <xf numFmtId="0" fontId="12" fillId="0" borderId="16" xfId="43" applyFont="1" applyBorder="1" applyAlignment="1">
      <alignment horizontal="center" vertical="center"/>
    </xf>
    <xf numFmtId="0" fontId="3" fillId="29" borderId="18" xfId="0" applyFont="1" applyFill="1" applyBorder="1" applyAlignment="1">
      <alignment horizontal="center" vertical="center"/>
    </xf>
    <xf numFmtId="0" fontId="82" fillId="0" borderId="43" xfId="0" applyFont="1" applyBorder="1" applyAlignment="1">
      <alignment horizontal="center" vertical="center" wrapText="1"/>
    </xf>
    <xf numFmtId="0" fontId="3" fillId="29" borderId="18" xfId="0" applyFont="1" applyFill="1" applyBorder="1" applyAlignment="1">
      <alignment horizontal="center" vertical="center"/>
    </xf>
    <xf numFmtId="0" fontId="3" fillId="0" borderId="12" xfId="0" applyFont="1" applyBorder="1">
      <alignment vertical="center"/>
    </xf>
    <xf numFmtId="38" fontId="22" fillId="24" borderId="103" xfId="33" applyFont="1" applyFill="1" applyBorder="1" applyAlignment="1" applyProtection="1">
      <alignment vertical="center" wrapText="1"/>
      <protection locked="0"/>
    </xf>
    <xf numFmtId="38" fontId="22" fillId="24" borderId="136" xfId="33" applyFont="1" applyFill="1" applyBorder="1" applyAlignment="1" applyProtection="1">
      <alignment vertical="center" wrapText="1"/>
      <protection locked="0"/>
    </xf>
    <xf numFmtId="38" fontId="22" fillId="0" borderId="135" xfId="33" applyFont="1" applyBorder="1" applyAlignment="1" applyProtection="1">
      <alignment vertical="center" wrapText="1"/>
      <protection locked="0"/>
    </xf>
    <xf numFmtId="38" fontId="26" fillId="0" borderId="134" xfId="33" applyFont="1" applyBorder="1" applyAlignment="1" applyProtection="1">
      <alignment vertical="center" wrapText="1"/>
    </xf>
    <xf numFmtId="38" fontId="22" fillId="0" borderId="138" xfId="33" applyFont="1" applyBorder="1" applyAlignment="1" applyProtection="1">
      <alignment vertical="center" wrapText="1"/>
      <protection locked="0"/>
    </xf>
    <xf numFmtId="0" fontId="23" fillId="0" borderId="0" xfId="45" applyFont="1" applyBorder="1" applyAlignment="1" applyProtection="1">
      <alignment horizontal="center" vertical="center"/>
    </xf>
    <xf numFmtId="184" fontId="23" fillId="0" borderId="0" xfId="45" applyNumberFormat="1" applyFont="1" applyBorder="1" applyAlignment="1" applyProtection="1">
      <alignment horizontal="center" vertical="center"/>
    </xf>
    <xf numFmtId="184" fontId="23" fillId="0" borderId="0" xfId="45" applyNumberFormat="1" applyFont="1" applyBorder="1" applyAlignment="1" applyProtection="1">
      <alignment vertical="center"/>
    </xf>
    <xf numFmtId="0" fontId="23" fillId="0" borderId="0" xfId="45" applyFont="1" applyBorder="1" applyAlignment="1" applyProtection="1">
      <alignment vertical="center"/>
    </xf>
    <xf numFmtId="38" fontId="22" fillId="29" borderId="200" xfId="33" applyFont="1" applyFill="1" applyBorder="1" applyAlignment="1" applyProtection="1">
      <alignment vertical="center" wrapText="1"/>
      <protection locked="0"/>
    </xf>
    <xf numFmtId="10" fontId="22" fillId="0" borderId="0" xfId="45" applyNumberFormat="1" applyFont="1" applyFill="1" applyBorder="1" applyAlignment="1" applyProtection="1">
      <alignment horizontal="center" vertical="center"/>
      <protection locked="0"/>
    </xf>
    <xf numFmtId="0" fontId="17" fillId="0" borderId="0" xfId="45" applyFont="1" applyFill="1" applyBorder="1" applyAlignment="1" applyProtection="1">
      <alignment horizontal="center" vertical="center" wrapText="1"/>
    </xf>
    <xf numFmtId="38" fontId="22" fillId="0" borderId="217" xfId="33" applyFont="1" applyBorder="1" applyAlignment="1" applyProtection="1">
      <alignment vertical="center" wrapText="1"/>
    </xf>
    <xf numFmtId="38" fontId="20" fillId="0" borderId="208" xfId="33" applyFont="1" applyFill="1" applyBorder="1" applyAlignment="1" applyProtection="1">
      <alignment vertical="center" wrapText="1"/>
      <protection locked="0"/>
    </xf>
    <xf numFmtId="38" fontId="20" fillId="24" borderId="103" xfId="33" applyFont="1" applyFill="1" applyBorder="1" applyAlignment="1" applyProtection="1">
      <alignment vertical="center" wrapText="1"/>
      <protection locked="0"/>
    </xf>
    <xf numFmtId="38" fontId="20" fillId="24" borderId="221" xfId="33" applyFont="1" applyFill="1" applyBorder="1" applyAlignment="1" applyProtection="1">
      <alignment vertical="center" wrapText="1"/>
      <protection locked="0"/>
    </xf>
    <xf numFmtId="38" fontId="22" fillId="24" borderId="221" xfId="33" applyFont="1" applyFill="1" applyBorder="1" applyAlignment="1" applyProtection="1">
      <alignment vertical="center" wrapText="1"/>
      <protection locked="0"/>
    </xf>
    <xf numFmtId="38" fontId="20" fillId="24" borderId="25" xfId="33" applyFont="1" applyFill="1" applyBorder="1" applyAlignment="1" applyProtection="1">
      <alignment vertical="center" wrapText="1"/>
      <protection locked="0"/>
    </xf>
    <xf numFmtId="38" fontId="22" fillId="0" borderId="0" xfId="33" applyFont="1" applyBorder="1" applyAlignment="1" applyProtection="1">
      <alignment vertical="center" wrapText="1"/>
    </xf>
    <xf numFmtId="38" fontId="22" fillId="24" borderId="216" xfId="33" applyFont="1" applyFill="1" applyBorder="1" applyAlignment="1" applyProtection="1">
      <alignment vertical="center" wrapText="1"/>
      <protection locked="0"/>
    </xf>
    <xf numFmtId="38" fontId="26" fillId="0" borderId="223" xfId="33" applyFont="1" applyBorder="1" applyAlignment="1" applyProtection="1">
      <alignment vertical="center" wrapText="1"/>
    </xf>
    <xf numFmtId="38" fontId="22" fillId="0" borderId="24" xfId="33" applyFont="1" applyFill="1" applyBorder="1" applyAlignment="1" applyProtection="1">
      <alignment vertical="center" wrapText="1"/>
      <protection locked="0"/>
    </xf>
    <xf numFmtId="38" fontId="22" fillId="0" borderId="224" xfId="33" applyFont="1" applyBorder="1" applyAlignment="1" applyProtection="1">
      <alignment vertical="center" wrapText="1"/>
    </xf>
    <xf numFmtId="38" fontId="22" fillId="0" borderId="30" xfId="33" applyFont="1" applyFill="1" applyBorder="1" applyAlignment="1" applyProtection="1">
      <alignment vertical="center" wrapText="1"/>
      <protection locked="0"/>
    </xf>
    <xf numFmtId="38" fontId="16" fillId="0" borderId="213" xfId="45" applyNumberFormat="1" applyFont="1" applyFill="1" applyBorder="1" applyAlignment="1" applyProtection="1">
      <alignment vertical="center" wrapText="1"/>
      <protection locked="0"/>
    </xf>
    <xf numFmtId="38" fontId="22" fillId="0" borderId="222" xfId="33" applyFont="1" applyFill="1" applyBorder="1" applyAlignment="1" applyProtection="1">
      <alignment vertical="center" wrapText="1"/>
      <protection locked="0"/>
    </xf>
    <xf numFmtId="0" fontId="86" fillId="0" borderId="0" xfId="0" applyFont="1" applyBorder="1">
      <alignment vertical="center"/>
    </xf>
    <xf numFmtId="0" fontId="87" fillId="0" borderId="0" xfId="0" applyFont="1" applyBorder="1" applyAlignment="1">
      <alignment horizontal="center" vertical="center"/>
    </xf>
    <xf numFmtId="0" fontId="88" fillId="0" borderId="0" xfId="0" applyFont="1" applyBorder="1" applyAlignment="1">
      <alignment horizontal="right" vertical="center"/>
    </xf>
    <xf numFmtId="0" fontId="86" fillId="0" borderId="0" xfId="0" applyFont="1" applyBorder="1" applyAlignment="1">
      <alignment vertical="center"/>
    </xf>
    <xf numFmtId="0" fontId="88" fillId="0" borderId="225" xfId="0" applyFont="1" applyBorder="1" applyAlignment="1">
      <alignment horizontal="center" vertical="center"/>
    </xf>
    <xf numFmtId="0" fontId="88" fillId="0" borderId="226" xfId="0" applyFont="1" applyBorder="1" applyAlignment="1">
      <alignment horizontal="center" vertical="center"/>
    </xf>
    <xf numFmtId="0" fontId="89" fillId="0" borderId="226" xfId="0" applyFont="1" applyBorder="1" applyAlignment="1">
      <alignment horizontal="center" vertical="center"/>
    </xf>
    <xf numFmtId="0" fontId="88" fillId="0" borderId="227" xfId="0" applyFont="1" applyBorder="1" applyAlignment="1">
      <alignment horizontal="left" vertical="center" wrapText="1"/>
    </xf>
    <xf numFmtId="0" fontId="90" fillId="0" borderId="18" xfId="0" applyFont="1" applyBorder="1" applyAlignment="1">
      <alignment horizontal="center" vertical="center" wrapText="1"/>
    </xf>
    <xf numFmtId="0" fontId="91" fillId="0" borderId="18" xfId="0" applyFont="1" applyBorder="1" applyAlignment="1">
      <alignment horizontal="left" vertical="center" wrapText="1"/>
    </xf>
    <xf numFmtId="0" fontId="90" fillId="0" borderId="18" xfId="0" applyFont="1" applyBorder="1" applyAlignment="1">
      <alignment horizontal="left" vertical="center" wrapText="1"/>
    </xf>
    <xf numFmtId="0" fontId="88" fillId="0" borderId="72" xfId="0" applyFont="1" applyBorder="1" applyAlignment="1">
      <alignment horizontal="left" vertical="center" wrapText="1"/>
    </xf>
    <xf numFmtId="0" fontId="90" fillId="0" borderId="12" xfId="0" applyFont="1" applyBorder="1" applyAlignment="1">
      <alignment horizontal="center" vertical="center" wrapText="1"/>
    </xf>
    <xf numFmtId="0" fontId="91" fillId="0" borderId="12" xfId="0" applyFont="1" applyBorder="1" applyAlignment="1">
      <alignment horizontal="left" vertical="center" wrapText="1"/>
    </xf>
    <xf numFmtId="0" fontId="90" fillId="0" borderId="12" xfId="0" applyFont="1" applyBorder="1" applyAlignment="1">
      <alignment horizontal="left" vertical="center" wrapText="1"/>
    </xf>
    <xf numFmtId="0" fontId="92" fillId="0" borderId="0" xfId="0" applyFont="1" applyBorder="1">
      <alignment vertical="center"/>
    </xf>
    <xf numFmtId="0" fontId="5" fillId="0" borderId="16" xfId="0" applyFont="1" applyFill="1" applyBorder="1" applyAlignment="1">
      <alignment vertical="center"/>
    </xf>
    <xf numFmtId="0" fontId="5" fillId="0" borderId="41" xfId="0" applyFont="1" applyFill="1" applyBorder="1" applyAlignment="1">
      <alignment vertical="center"/>
    </xf>
    <xf numFmtId="0" fontId="5" fillId="0" borderId="46" xfId="0" applyFont="1" applyFill="1" applyBorder="1" applyAlignment="1">
      <alignment vertical="center" wrapText="1"/>
    </xf>
    <xf numFmtId="0" fontId="5" fillId="0" borderId="45" xfId="0" applyFont="1" applyFill="1" applyBorder="1" applyAlignment="1">
      <alignment vertical="center" wrapText="1"/>
    </xf>
    <xf numFmtId="0" fontId="5" fillId="0" borderId="43" xfId="0" applyFont="1" applyFill="1" applyBorder="1" applyAlignment="1">
      <alignment vertical="center" wrapText="1"/>
    </xf>
    <xf numFmtId="0" fontId="93" fillId="0" borderId="41" xfId="47" applyFont="1" applyFill="1" applyBorder="1" applyAlignment="1">
      <alignment vertical="center" wrapText="1"/>
    </xf>
    <xf numFmtId="0" fontId="5" fillId="0" borderId="19" xfId="0" applyFont="1" applyFill="1" applyBorder="1" applyAlignment="1">
      <alignment vertical="center" wrapText="1"/>
    </xf>
    <xf numFmtId="0" fontId="5" fillId="0" borderId="12" xfId="0" applyFont="1" applyFill="1" applyBorder="1" applyAlignment="1">
      <alignment horizontal="center" vertical="center"/>
    </xf>
    <xf numFmtId="0" fontId="15" fillId="0" borderId="12" xfId="47" applyFont="1" applyFill="1" applyBorder="1" applyAlignment="1">
      <alignment vertical="center"/>
    </xf>
    <xf numFmtId="0" fontId="5" fillId="0" borderId="12" xfId="0" applyFont="1" applyFill="1" applyBorder="1" applyAlignment="1">
      <alignment vertical="center" wrapText="1"/>
    </xf>
    <xf numFmtId="0" fontId="0" fillId="0" borderId="12" xfId="0" applyBorder="1" applyAlignment="1">
      <alignment horizontal="center" vertical="center" textRotation="255" shrinkToFi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3" fillId="0" borderId="0" xfId="0" applyFont="1" applyAlignment="1">
      <alignment horizontal="center" vertical="center" wrapText="1"/>
    </xf>
    <xf numFmtId="0" fontId="7" fillId="0" borderId="14" xfId="0" applyFont="1" applyBorder="1" applyAlignment="1">
      <alignment horizontal="right" vertical="center" wrapText="1"/>
    </xf>
    <xf numFmtId="0" fontId="5" fillId="0" borderId="17" xfId="0" quotePrefix="1" applyFont="1" applyBorder="1" applyAlignment="1">
      <alignment horizontal="center" vertical="center"/>
    </xf>
    <xf numFmtId="0" fontId="5" fillId="0" borderId="16" xfId="0" quotePrefix="1" applyFont="1" applyBorder="1" applyAlignment="1">
      <alignment horizontal="center" vertical="center"/>
    </xf>
    <xf numFmtId="0" fontId="5" fillId="0" borderId="16" xfId="0" applyFont="1" applyBorder="1" applyAlignment="1">
      <alignment horizontal="center" vertical="center"/>
    </xf>
    <xf numFmtId="0" fontId="0" fillId="0" borderId="12" xfId="0" applyBorder="1" applyAlignment="1">
      <alignment horizontal="center" vertical="center" textRotation="255"/>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5" fillId="0" borderId="1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4" xfId="0" applyFont="1" applyBorder="1" applyAlignment="1">
      <alignment horizontal="center" vertical="center"/>
    </xf>
    <xf numFmtId="0" fontId="5" fillId="0" borderId="215" xfId="0" applyFont="1" applyBorder="1" applyAlignment="1">
      <alignment horizontal="center" vertical="center"/>
    </xf>
    <xf numFmtId="0" fontId="5" fillId="0" borderId="205" xfId="0" applyFont="1" applyBorder="1" applyAlignment="1">
      <alignment horizontal="center" vertic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xf>
    <xf numFmtId="0" fontId="0" fillId="0" borderId="102" xfId="0" applyBorder="1" applyAlignment="1">
      <alignment horizontal="center" vertical="center"/>
    </xf>
    <xf numFmtId="0" fontId="0" fillId="0" borderId="44" xfId="0" applyBorder="1" applyAlignment="1">
      <alignment horizontal="center" vertical="center"/>
    </xf>
    <xf numFmtId="0" fontId="0" fillId="0" borderId="59" xfId="0" applyBorder="1" applyAlignment="1">
      <alignment horizontal="center" vertical="center"/>
    </xf>
    <xf numFmtId="0" fontId="0" fillId="0" borderId="46"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9" xfId="0" applyBorder="1">
      <alignment vertical="center"/>
    </xf>
    <xf numFmtId="0" fontId="0" fillId="0" borderId="102" xfId="0" applyBorder="1" applyAlignment="1">
      <alignment horizontal="center" vertical="center" wrapText="1"/>
    </xf>
    <xf numFmtId="0" fontId="79" fillId="0" borderId="86" xfId="0" applyFont="1" applyBorder="1" applyAlignment="1">
      <alignment vertical="center" textRotation="255" wrapText="1"/>
    </xf>
    <xf numFmtId="0" fontId="80" fillId="0" borderId="88" xfId="0" applyFont="1" applyBorder="1" applyAlignment="1">
      <alignment vertical="center" textRotation="255"/>
    </xf>
    <xf numFmtId="0" fontId="80" fillId="0" borderId="84" xfId="0" applyFont="1" applyBorder="1" applyAlignment="1">
      <alignment vertical="center" textRotation="255"/>
    </xf>
    <xf numFmtId="0" fontId="65" fillId="0" borderId="175" xfId="0" applyFont="1" applyBorder="1" applyAlignment="1">
      <alignment horizontal="center" vertical="center"/>
    </xf>
    <xf numFmtId="0" fontId="65" fillId="0" borderId="77" xfId="0" applyFont="1" applyBorder="1" applyAlignment="1">
      <alignment vertical="center" wrapText="1"/>
    </xf>
    <xf numFmtId="0" fontId="65" fillId="29" borderId="77" xfId="0" applyFont="1" applyFill="1" applyBorder="1" applyAlignment="1">
      <alignment horizontal="right" vertical="center" wrapText="1"/>
    </xf>
    <xf numFmtId="0" fontId="65" fillId="29" borderId="77" xfId="0" applyFont="1" applyFill="1" applyBorder="1" applyAlignment="1">
      <alignment vertical="center"/>
    </xf>
    <xf numFmtId="0" fontId="5" fillId="0" borderId="0" xfId="0" applyFont="1" applyAlignment="1">
      <alignment vertical="center" wrapText="1"/>
    </xf>
    <xf numFmtId="0" fontId="15" fillId="0" borderId="0" xfId="0" applyFont="1" applyAlignment="1">
      <alignment vertical="center" wrapText="1"/>
    </xf>
    <xf numFmtId="0" fontId="65" fillId="0" borderId="78" xfId="0" applyFont="1" applyBorder="1" applyAlignment="1">
      <alignment vertical="center"/>
    </xf>
    <xf numFmtId="0" fontId="65" fillId="0" borderId="85" xfId="0" applyFont="1" applyBorder="1" applyAlignment="1">
      <alignment vertical="center"/>
    </xf>
    <xf numFmtId="0" fontId="79" fillId="0" borderId="86" xfId="0" applyFont="1" applyFill="1" applyBorder="1" applyAlignment="1">
      <alignment horizontal="center" vertical="center" wrapText="1"/>
    </xf>
    <xf numFmtId="0" fontId="80" fillId="0" borderId="175" xfId="0" applyFont="1" applyFill="1" applyBorder="1" applyAlignment="1">
      <alignment horizontal="center" vertical="center" wrapText="1"/>
    </xf>
    <xf numFmtId="0" fontId="80" fillId="0" borderId="181" xfId="0" applyFont="1" applyFill="1" applyBorder="1" applyAlignment="1">
      <alignment horizontal="center" vertical="center" wrapText="1"/>
    </xf>
    <xf numFmtId="0" fontId="80" fillId="0" borderId="182" xfId="0" applyFont="1" applyFill="1" applyBorder="1" applyAlignment="1">
      <alignment horizontal="center" vertical="center" wrapText="1"/>
    </xf>
    <xf numFmtId="0" fontId="65" fillId="29" borderId="175" xfId="0" applyFont="1" applyFill="1" applyBorder="1" applyAlignment="1">
      <alignment horizontal="right" vertical="center" wrapText="1"/>
    </xf>
    <xf numFmtId="0" fontId="65" fillId="29" borderId="87" xfId="0" applyFont="1" applyFill="1" applyBorder="1" applyAlignment="1">
      <alignment horizontal="right" vertical="center" wrapText="1"/>
    </xf>
    <xf numFmtId="0" fontId="65" fillId="29" borderId="182" xfId="0" applyFont="1" applyFill="1" applyBorder="1" applyAlignment="1">
      <alignment horizontal="right" vertical="center" wrapText="1"/>
    </xf>
    <xf numFmtId="0" fontId="65" fillId="29" borderId="183" xfId="0" applyFont="1" applyFill="1" applyBorder="1" applyAlignment="1">
      <alignment horizontal="right" vertical="center" wrapText="1"/>
    </xf>
    <xf numFmtId="0" fontId="65" fillId="29" borderId="77" xfId="0" applyFont="1" applyFill="1" applyBorder="1" applyAlignment="1">
      <alignment vertical="center" wrapText="1"/>
    </xf>
    <xf numFmtId="0" fontId="75" fillId="0" borderId="83" xfId="0" applyFont="1" applyBorder="1" applyAlignment="1">
      <alignment vertical="center" wrapText="1"/>
    </xf>
    <xf numFmtId="0" fontId="76" fillId="0" borderId="83" xfId="0" applyFont="1" applyBorder="1" applyAlignment="1">
      <alignment vertical="center" wrapText="1"/>
    </xf>
    <xf numFmtId="0" fontId="65" fillId="29" borderId="77" xfId="0" applyFont="1" applyFill="1" applyBorder="1" applyAlignment="1">
      <alignment vertical="center" shrinkToFit="1"/>
    </xf>
    <xf numFmtId="0" fontId="65" fillId="0" borderId="78" xfId="0" applyFont="1" applyBorder="1" applyAlignment="1">
      <alignment horizontal="center" vertical="center"/>
    </xf>
    <xf numFmtId="0" fontId="65" fillId="29" borderId="78" xfId="0" applyFont="1" applyFill="1" applyBorder="1" applyAlignment="1">
      <alignment horizontal="right" vertical="center" wrapText="1"/>
    </xf>
    <xf numFmtId="0" fontId="7" fillId="0" borderId="86" xfId="0" applyFont="1" applyBorder="1" applyAlignment="1">
      <alignment vertical="center" textRotation="255" wrapText="1"/>
    </xf>
    <xf numFmtId="0" fontId="7" fillId="0" borderId="88" xfId="0" applyFont="1" applyBorder="1" applyAlignment="1">
      <alignment vertical="center" textRotation="255" wrapText="1"/>
    </xf>
    <xf numFmtId="0" fontId="7" fillId="0" borderId="88" xfId="0" applyFont="1" applyBorder="1" applyAlignment="1">
      <alignment vertical="center" wrapText="1"/>
    </xf>
    <xf numFmtId="0" fontId="7" fillId="0" borderId="181" xfId="0" applyFont="1" applyBorder="1" applyAlignment="1">
      <alignment vertical="center" wrapText="1"/>
    </xf>
    <xf numFmtId="0" fontId="7" fillId="0" borderId="84" xfId="0" applyFont="1" applyBorder="1" applyAlignment="1">
      <alignment vertical="center" wrapText="1"/>
    </xf>
    <xf numFmtId="0" fontId="65" fillId="29" borderId="89" xfId="0" applyFont="1" applyFill="1" applyBorder="1" applyAlignment="1">
      <alignment vertical="center" wrapText="1"/>
    </xf>
    <xf numFmtId="0" fontId="65" fillId="29" borderId="89" xfId="0" applyFont="1" applyFill="1" applyBorder="1" applyAlignment="1">
      <alignment horizontal="right" vertical="center" wrapText="1"/>
    </xf>
    <xf numFmtId="0" fontId="65" fillId="29" borderId="78" xfId="0" applyFont="1" applyFill="1" applyBorder="1" applyAlignment="1">
      <alignment vertical="center" wrapText="1"/>
    </xf>
    <xf numFmtId="0" fontId="65" fillId="29" borderId="85" xfId="0" applyFont="1" applyFill="1" applyBorder="1" applyAlignment="1">
      <alignment vertical="center" wrapText="1"/>
    </xf>
    <xf numFmtId="0" fontId="65" fillId="0" borderId="88" xfId="0" applyFont="1" applyBorder="1" applyAlignment="1">
      <alignment vertical="center" wrapText="1"/>
    </xf>
    <xf numFmtId="0" fontId="65" fillId="0" borderId="84" xfId="0" applyFont="1" applyBorder="1" applyAlignment="1">
      <alignment vertical="center" wrapText="1"/>
    </xf>
    <xf numFmtId="0" fontId="65" fillId="0" borderId="78" xfId="0" applyFont="1" applyBorder="1" applyAlignment="1">
      <alignment vertical="center" wrapText="1"/>
    </xf>
    <xf numFmtId="0" fontId="66" fillId="0" borderId="0" xfId="0" applyFont="1" applyAlignment="1">
      <alignment horizontal="center" vertical="center" wrapText="1"/>
    </xf>
    <xf numFmtId="0" fontId="65" fillId="29" borderId="173" xfId="0" applyFont="1" applyFill="1" applyBorder="1" applyAlignment="1">
      <alignment horizontal="center" vertical="center" wrapText="1"/>
    </xf>
    <xf numFmtId="0" fontId="65" fillId="29" borderId="83" xfId="0" applyFont="1" applyFill="1" applyBorder="1" applyAlignment="1">
      <alignment horizontal="center" vertical="center" wrapText="1"/>
    </xf>
    <xf numFmtId="0" fontId="65" fillId="29" borderId="44" xfId="0" applyFont="1" applyFill="1" applyBorder="1" applyAlignment="1">
      <alignment horizontal="center" vertical="center" wrapText="1"/>
    </xf>
    <xf numFmtId="0" fontId="65" fillId="29" borderId="176" xfId="0" applyFont="1" applyFill="1" applyBorder="1" applyAlignment="1">
      <alignment horizontal="center" vertical="center" wrapText="1"/>
    </xf>
    <xf numFmtId="0" fontId="65" fillId="29" borderId="177" xfId="0" applyFont="1" applyFill="1" applyBorder="1" applyAlignment="1">
      <alignment horizontal="center" vertical="center" wrapText="1"/>
    </xf>
    <xf numFmtId="0" fontId="65" fillId="29" borderId="178" xfId="0" applyFont="1" applyFill="1" applyBorder="1" applyAlignment="1">
      <alignment horizontal="center" vertical="center" wrapText="1"/>
    </xf>
    <xf numFmtId="0" fontId="65" fillId="0" borderId="102" xfId="0" applyFont="1" applyBorder="1" applyAlignment="1">
      <alignment horizontal="center" vertical="center" wrapText="1"/>
    </xf>
    <xf numFmtId="0" fontId="65" fillId="0" borderId="83" xfId="0" applyFont="1" applyBorder="1" applyAlignment="1">
      <alignment horizontal="center" vertical="center" wrapText="1"/>
    </xf>
    <xf numFmtId="0" fontId="65" fillId="0" borderId="13" xfId="0" applyFont="1" applyBorder="1" applyAlignment="1">
      <alignment horizontal="center" vertical="center" wrapText="1"/>
    </xf>
    <xf numFmtId="0" fontId="65" fillId="0" borderId="14" xfId="0" applyFont="1" applyBorder="1" applyAlignment="1">
      <alignment horizontal="center" vertical="center" wrapText="1"/>
    </xf>
    <xf numFmtId="0" fontId="65" fillId="29" borderId="174" xfId="0" applyFont="1" applyFill="1" applyBorder="1" applyAlignment="1">
      <alignment horizontal="center" vertical="center" wrapText="1"/>
    </xf>
    <xf numFmtId="0" fontId="65" fillId="29" borderId="14" xfId="0" applyFont="1" applyFill="1" applyBorder="1" applyAlignment="1">
      <alignment horizontal="center" vertical="center" wrapText="1"/>
    </xf>
    <xf numFmtId="0" fontId="65" fillId="29" borderId="15" xfId="0" applyFont="1" applyFill="1" applyBorder="1" applyAlignment="1">
      <alignment horizontal="center" vertical="center" wrapText="1"/>
    </xf>
    <xf numFmtId="0" fontId="65" fillId="0" borderId="86" xfId="0" applyFont="1" applyBorder="1" applyAlignment="1">
      <alignment vertical="center" wrapText="1"/>
    </xf>
    <xf numFmtId="0" fontId="65" fillId="0" borderId="175" xfId="0" applyFont="1" applyBorder="1" applyAlignment="1">
      <alignment vertical="center" wrapText="1"/>
    </xf>
    <xf numFmtId="0" fontId="65" fillId="29" borderId="179" xfId="0" applyFont="1" applyFill="1" applyBorder="1" applyAlignment="1">
      <alignment vertical="center" wrapText="1"/>
    </xf>
    <xf numFmtId="0" fontId="65" fillId="29" borderId="180" xfId="0" applyFont="1" applyFill="1" applyBorder="1" applyAlignment="1">
      <alignment vertical="center" wrapText="1"/>
    </xf>
    <xf numFmtId="0" fontId="65" fillId="0" borderId="86" xfId="0" applyFont="1" applyBorder="1" applyAlignment="1">
      <alignment vertical="center" textRotation="255" wrapText="1"/>
    </xf>
    <xf numFmtId="0" fontId="65" fillId="0" borderId="88" xfId="0" applyFont="1" applyBorder="1" applyAlignment="1">
      <alignment vertical="center" textRotation="255" wrapText="1"/>
    </xf>
    <xf numFmtId="0" fontId="65" fillId="0" borderId="84" xfId="0" applyFont="1" applyBorder="1" applyAlignment="1">
      <alignment vertical="center" textRotation="255" wrapText="1"/>
    </xf>
    <xf numFmtId="0" fontId="65" fillId="0" borderId="175" xfId="0" applyFont="1" applyBorder="1" applyAlignment="1">
      <alignment horizontal="center" vertical="center" wrapText="1"/>
    </xf>
    <xf numFmtId="0" fontId="65" fillId="0" borderId="87" xfId="0" applyFont="1" applyBorder="1" applyAlignment="1">
      <alignment horizontal="center" vertical="center" wrapText="1"/>
    </xf>
    <xf numFmtId="0" fontId="65" fillId="0" borderId="77" xfId="0" applyFont="1" applyBorder="1" applyAlignment="1">
      <alignment horizontal="center" vertical="center" wrapText="1"/>
    </xf>
    <xf numFmtId="0" fontId="65" fillId="0" borderId="89" xfId="0" applyFont="1" applyBorder="1" applyAlignment="1">
      <alignment vertical="center" wrapText="1"/>
    </xf>
    <xf numFmtId="0" fontId="65" fillId="0" borderId="77" xfId="0" applyFont="1" applyBorder="1" applyAlignment="1">
      <alignment vertical="center"/>
    </xf>
    <xf numFmtId="0" fontId="65" fillId="0" borderId="175" xfId="0" applyFont="1" applyBorder="1" applyAlignment="1">
      <alignment vertical="center"/>
    </xf>
    <xf numFmtId="0" fontId="79" fillId="0" borderId="86" xfId="0" applyFont="1" applyBorder="1" applyAlignment="1">
      <alignment horizontal="center" vertical="center" wrapText="1"/>
    </xf>
    <xf numFmtId="0" fontId="80" fillId="0" borderId="175" xfId="0" applyFont="1" applyBorder="1" applyAlignment="1">
      <alignment horizontal="center" vertical="center" wrapText="1"/>
    </xf>
    <xf numFmtId="0" fontId="80" fillId="0" borderId="84" xfId="0" applyFont="1" applyBorder="1" applyAlignment="1">
      <alignment horizontal="center" vertical="center" wrapText="1"/>
    </xf>
    <xf numFmtId="0" fontId="80" fillId="0" borderId="78" xfId="0" applyFont="1" applyBorder="1" applyAlignment="1">
      <alignment horizontal="center" vertical="center" wrapText="1"/>
    </xf>
    <xf numFmtId="0" fontId="79" fillId="0" borderId="175" xfId="0" applyFont="1" applyBorder="1" applyAlignment="1">
      <alignment horizontal="center" vertical="center" wrapText="1"/>
    </xf>
    <xf numFmtId="0" fontId="79" fillId="0" borderId="86" xfId="0" applyFont="1" applyBorder="1" applyAlignment="1">
      <alignment vertical="center" textRotation="255"/>
    </xf>
    <xf numFmtId="0" fontId="65" fillId="0" borderId="87" xfId="0" applyFont="1" applyBorder="1" applyAlignment="1">
      <alignment vertical="center" wrapText="1"/>
    </xf>
    <xf numFmtId="0" fontId="65" fillId="29" borderId="173" xfId="0" applyFont="1" applyFill="1" applyBorder="1" applyAlignment="1">
      <alignment horizontal="right" vertical="center" wrapText="1"/>
    </xf>
    <xf numFmtId="0" fontId="65" fillId="29" borderId="83" xfId="0" applyFont="1" applyFill="1" applyBorder="1" applyAlignment="1">
      <alignment horizontal="right" vertical="center" wrapText="1"/>
    </xf>
    <xf numFmtId="0" fontId="65" fillId="29" borderId="174" xfId="0" applyFont="1" applyFill="1" applyBorder="1" applyAlignment="1">
      <alignment horizontal="right" vertical="center" wrapText="1"/>
    </xf>
    <xf numFmtId="0" fontId="65" fillId="29" borderId="14" xfId="0" applyFont="1" applyFill="1" applyBorder="1" applyAlignment="1">
      <alignment horizontal="right" vertical="center" wrapText="1"/>
    </xf>
    <xf numFmtId="0" fontId="65" fillId="0" borderId="83" xfId="0" applyFont="1" applyBorder="1" applyAlignment="1">
      <alignment vertical="center" shrinkToFit="1"/>
    </xf>
    <xf numFmtId="0" fontId="65" fillId="0" borderId="44" xfId="0" applyFont="1" applyBorder="1" applyAlignment="1">
      <alignment vertical="center" shrinkToFit="1"/>
    </xf>
    <xf numFmtId="0" fontId="65" fillId="29" borderId="78" xfId="0" applyFont="1" applyFill="1" applyBorder="1" applyAlignment="1">
      <alignment vertical="center"/>
    </xf>
    <xf numFmtId="0" fontId="65" fillId="29" borderId="15" xfId="0" applyFont="1" applyFill="1" applyBorder="1" applyAlignment="1">
      <alignment horizontal="right" vertical="center" wrapText="1"/>
    </xf>
    <xf numFmtId="0" fontId="65" fillId="0" borderId="77" xfId="0" applyFont="1" applyBorder="1" applyAlignment="1">
      <alignment horizontal="center" vertical="center" textRotation="255" wrapText="1"/>
    </xf>
    <xf numFmtId="0" fontId="65" fillId="0" borderId="77" xfId="0" applyFont="1" applyBorder="1" applyAlignment="1">
      <alignment vertical="center" textRotation="255" wrapText="1"/>
    </xf>
    <xf numFmtId="0" fontId="65" fillId="0" borderId="171" xfId="0" applyFont="1" applyBorder="1" applyAlignment="1">
      <alignment horizontal="center" vertical="center" wrapText="1"/>
    </xf>
    <xf numFmtId="0" fontId="65" fillId="0" borderId="172" xfId="0" applyFont="1" applyBorder="1" applyAlignment="1">
      <alignment horizontal="center" vertical="center" wrapText="1"/>
    </xf>
    <xf numFmtId="57" fontId="65" fillId="29" borderId="173" xfId="0" applyNumberFormat="1" applyFont="1" applyFill="1" applyBorder="1" applyAlignment="1">
      <alignment horizontal="center" vertical="center"/>
    </xf>
    <xf numFmtId="0" fontId="65" fillId="29" borderId="83" xfId="0" applyFont="1" applyFill="1" applyBorder="1" applyAlignment="1">
      <alignment horizontal="center" vertical="center"/>
    </xf>
    <xf numFmtId="0" fontId="65" fillId="29" borderId="174" xfId="0" applyFont="1" applyFill="1" applyBorder="1" applyAlignment="1">
      <alignment horizontal="center" vertical="center"/>
    </xf>
    <xf numFmtId="0" fontId="65" fillId="29" borderId="14" xfId="0" applyFont="1" applyFill="1" applyBorder="1" applyAlignment="1">
      <alignment horizontal="center" vertical="center"/>
    </xf>
    <xf numFmtId="0" fontId="65" fillId="29" borderId="44" xfId="0" applyFont="1" applyFill="1" applyBorder="1" applyAlignment="1">
      <alignment horizontal="center" vertical="center"/>
    </xf>
    <xf numFmtId="0" fontId="65" fillId="29" borderId="15" xfId="0" applyFont="1" applyFill="1" applyBorder="1" applyAlignment="1">
      <alignment horizontal="center" vertical="center"/>
    </xf>
    <xf numFmtId="0" fontId="65" fillId="29" borderId="89" xfId="0" applyFont="1" applyFill="1" applyBorder="1" applyAlignment="1">
      <alignment vertical="center"/>
    </xf>
    <xf numFmtId="0" fontId="65" fillId="0" borderId="175" xfId="0" applyFont="1" applyBorder="1" applyAlignment="1">
      <alignment horizontal="center" vertical="center" shrinkToFit="1"/>
    </xf>
    <xf numFmtId="0" fontId="65" fillId="0" borderId="87" xfId="0" applyFont="1" applyBorder="1" applyAlignment="1">
      <alignment horizontal="center" vertical="center" shrinkToFit="1"/>
    </xf>
    <xf numFmtId="0" fontId="65" fillId="29" borderId="199" xfId="0" applyFont="1" applyFill="1" applyBorder="1" applyAlignment="1">
      <alignment horizontal="center" vertical="center" wrapText="1"/>
    </xf>
    <xf numFmtId="0" fontId="65" fillId="29" borderId="200" xfId="0" applyFont="1" applyFill="1" applyBorder="1" applyAlignment="1">
      <alignment horizontal="center" vertical="center" wrapText="1"/>
    </xf>
    <xf numFmtId="0" fontId="65" fillId="29" borderId="201" xfId="0" applyFont="1" applyFill="1" applyBorder="1" applyAlignment="1">
      <alignment horizontal="center" vertical="center" wrapText="1"/>
    </xf>
    <xf numFmtId="0" fontId="65" fillId="29" borderId="57" xfId="0" applyFont="1" applyFill="1" applyBorder="1" applyAlignment="1">
      <alignment horizontal="center" vertical="center" wrapText="1"/>
    </xf>
    <xf numFmtId="0" fontId="65" fillId="29" borderId="202" xfId="0" applyFont="1" applyFill="1" applyBorder="1" applyAlignment="1">
      <alignment horizontal="center" vertical="center" wrapText="1"/>
    </xf>
    <xf numFmtId="0" fontId="65" fillId="29" borderId="203" xfId="0" applyFont="1" applyFill="1" applyBorder="1" applyAlignment="1">
      <alignment horizontal="center" vertical="center" wrapText="1"/>
    </xf>
    <xf numFmtId="0" fontId="65" fillId="29" borderId="204" xfId="0" applyFont="1" applyFill="1" applyBorder="1" applyAlignment="1">
      <alignment horizontal="center" vertical="center" wrapText="1"/>
    </xf>
    <xf numFmtId="0" fontId="65" fillId="29" borderId="65" xfId="0" applyFont="1" applyFill="1" applyBorder="1" applyAlignment="1">
      <alignment horizontal="center" vertical="center" wrapText="1"/>
    </xf>
    <xf numFmtId="0" fontId="65" fillId="0" borderId="197" xfId="0" applyFont="1" applyBorder="1" applyAlignment="1">
      <alignment horizontal="center" vertical="center" wrapText="1"/>
    </xf>
    <xf numFmtId="0" fontId="65" fillId="0" borderId="198" xfId="0" applyFont="1" applyBorder="1" applyAlignment="1">
      <alignment horizontal="center" vertical="center" wrapText="1"/>
    </xf>
    <xf numFmtId="0" fontId="65" fillId="0" borderId="195" xfId="0" applyFont="1" applyBorder="1" applyAlignment="1">
      <alignment horizontal="center" vertical="center" wrapText="1"/>
    </xf>
    <xf numFmtId="0" fontId="65" fillId="0" borderId="196" xfId="0" applyFont="1" applyBorder="1" applyAlignment="1">
      <alignment horizontal="center" vertical="center" wrapText="1"/>
    </xf>
    <xf numFmtId="0" fontId="65" fillId="0" borderId="179" xfId="0" applyFont="1" applyBorder="1" applyAlignment="1">
      <alignment horizontal="center" vertical="center" wrapText="1"/>
    </xf>
    <xf numFmtId="0" fontId="65" fillId="0" borderId="180" xfId="0" applyFont="1" applyBorder="1" applyAlignment="1">
      <alignment horizontal="center" vertical="center" wrapText="1"/>
    </xf>
    <xf numFmtId="0" fontId="12" fillId="0" borderId="0" xfId="0" applyFont="1" applyAlignment="1">
      <alignment horizontal="left" vertical="top" wrapText="1"/>
    </xf>
    <xf numFmtId="0" fontId="12" fillId="0" borderId="0" xfId="0" applyFont="1" applyAlignment="1">
      <alignment horizontal="left" vertical="top"/>
    </xf>
    <xf numFmtId="0" fontId="83"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right" vertical="center"/>
    </xf>
    <xf numFmtId="0" fontId="0" fillId="0" borderId="187" xfId="0" applyBorder="1" applyAlignment="1">
      <alignment horizontal="center" vertical="center"/>
    </xf>
    <xf numFmtId="0" fontId="0" fillId="0" borderId="70" xfId="0" applyBorder="1" applyAlignment="1">
      <alignment horizontal="center" vertical="center"/>
    </xf>
    <xf numFmtId="0" fontId="0" fillId="0" borderId="74" xfId="0" applyBorder="1" applyAlignment="1">
      <alignment horizontal="center" vertical="center"/>
    </xf>
    <xf numFmtId="0" fontId="0" fillId="0" borderId="71" xfId="0" applyBorder="1" applyAlignment="1">
      <alignment horizontal="center" vertical="center"/>
    </xf>
    <xf numFmtId="0" fontId="0" fillId="0" borderId="69" xfId="0" applyBorder="1" applyAlignment="1">
      <alignment horizontal="center" vertical="center"/>
    </xf>
    <xf numFmtId="0" fontId="63" fillId="0" borderId="116" xfId="0" applyFont="1" applyBorder="1" applyAlignment="1">
      <alignment horizontal="center" vertical="center"/>
    </xf>
    <xf numFmtId="0" fontId="0" fillId="30" borderId="184" xfId="0" applyFill="1" applyBorder="1" applyAlignment="1">
      <alignment horizontal="center" vertical="center" shrinkToFit="1"/>
    </xf>
    <xf numFmtId="0" fontId="0" fillId="30" borderId="18" xfId="0" applyFill="1" applyBorder="1" applyAlignment="1">
      <alignment horizontal="center" vertical="center" shrinkToFit="1"/>
    </xf>
    <xf numFmtId="0" fontId="9" fillId="0" borderId="71" xfId="0" applyFont="1" applyBorder="1" applyAlignment="1">
      <alignment horizontal="center" vertical="center" wrapText="1"/>
    </xf>
    <xf numFmtId="0" fontId="9" fillId="0" borderId="69" xfId="0" applyFont="1" applyBorder="1" applyAlignment="1">
      <alignment horizontal="center" vertical="center"/>
    </xf>
    <xf numFmtId="0" fontId="0" fillId="0" borderId="71" xfId="0" applyBorder="1" applyAlignment="1">
      <alignment horizontal="center" vertical="center" wrapText="1"/>
    </xf>
    <xf numFmtId="0" fontId="0" fillId="30" borderId="184" xfId="0" applyFill="1" applyBorder="1" applyAlignment="1">
      <alignment horizontal="left" vertical="center" shrinkToFit="1"/>
    </xf>
    <xf numFmtId="0" fontId="0" fillId="30" borderId="18" xfId="0" applyFill="1" applyBorder="1" applyAlignment="1">
      <alignment horizontal="left" vertical="center" shrinkToFit="1"/>
    </xf>
    <xf numFmtId="187" fontId="0" fillId="30" borderId="184" xfId="0" applyNumberFormat="1" applyFill="1" applyBorder="1" applyAlignment="1">
      <alignment horizontal="center" vertical="center" shrinkToFit="1"/>
    </xf>
    <xf numFmtId="187" fontId="0" fillId="30" borderId="18" xfId="0" applyNumberFormat="1" applyFill="1" applyBorder="1" applyAlignment="1">
      <alignment horizontal="center" vertical="center" shrinkToFit="1"/>
    </xf>
    <xf numFmtId="0" fontId="0" fillId="0" borderId="186" xfId="0" applyBorder="1" applyAlignment="1">
      <alignment horizontal="center" vertical="center" wrapText="1"/>
    </xf>
    <xf numFmtId="0" fontId="0" fillId="0" borderId="80" xfId="0" applyBorder="1" applyAlignment="1">
      <alignment horizontal="center" vertical="center"/>
    </xf>
    <xf numFmtId="188" fontId="0" fillId="30" borderId="184" xfId="0" applyNumberFormat="1" applyFill="1" applyBorder="1" applyAlignment="1">
      <alignment horizontal="center" vertical="center" shrinkToFit="1"/>
    </xf>
    <xf numFmtId="188" fontId="0" fillId="30" borderId="18" xfId="0" applyNumberFormat="1" applyFill="1" applyBorder="1" applyAlignment="1">
      <alignment horizontal="center" vertical="center" shrinkToFit="1"/>
    </xf>
    <xf numFmtId="0" fontId="9" fillId="0" borderId="71" xfId="0" applyFont="1" applyBorder="1" applyAlignment="1">
      <alignment horizontal="center" vertical="center"/>
    </xf>
    <xf numFmtId="0" fontId="0" fillId="0" borderId="184" xfId="0" applyBorder="1" applyAlignment="1">
      <alignment horizontal="center" vertical="center" wrapText="1"/>
    </xf>
    <xf numFmtId="0" fontId="0" fillId="0" borderId="185" xfId="0" applyBorder="1" applyAlignment="1">
      <alignment horizontal="center" vertical="center"/>
    </xf>
    <xf numFmtId="0" fontId="51" fillId="0" borderId="98" xfId="44" applyFont="1" applyBorder="1" applyAlignment="1" applyProtection="1">
      <alignment horizontal="center" vertical="center" shrinkToFit="1"/>
    </xf>
    <xf numFmtId="0" fontId="20" fillId="0" borderId="102" xfId="44" applyFont="1" applyFill="1" applyBorder="1" applyAlignment="1" applyProtection="1">
      <alignment horizontal="center" shrinkToFit="1"/>
    </xf>
    <xf numFmtId="0" fontId="20" fillId="0" borderId="44" xfId="44" applyFont="1" applyFill="1" applyBorder="1" applyAlignment="1" applyProtection="1">
      <alignment horizontal="center" shrinkToFit="1"/>
    </xf>
    <xf numFmtId="189" fontId="11" fillId="0" borderId="188" xfId="44" applyNumberFormat="1" applyFont="1" applyBorder="1" applyAlignment="1" applyProtection="1">
      <alignment vertical="center" shrinkToFit="1"/>
    </xf>
    <xf numFmtId="189" fontId="11" fillId="0" borderId="90" xfId="44" applyNumberFormat="1" applyFont="1" applyBorder="1" applyAlignment="1" applyProtection="1">
      <alignment vertical="center" shrinkToFit="1"/>
    </xf>
    <xf numFmtId="189" fontId="11" fillId="0" borderId="189" xfId="44" applyNumberFormat="1" applyFont="1" applyBorder="1" applyAlignment="1" applyProtection="1">
      <alignment vertical="center" shrinkToFit="1"/>
    </xf>
    <xf numFmtId="189" fontId="11" fillId="0" borderId="94" xfId="44" applyNumberFormat="1" applyFont="1" applyBorder="1" applyAlignment="1" applyProtection="1">
      <alignment vertical="center" shrinkToFit="1"/>
    </xf>
    <xf numFmtId="189" fontId="51" fillId="0" borderId="159" xfId="44" applyNumberFormat="1" applyFont="1" applyBorder="1" applyAlignment="1" applyProtection="1">
      <alignment vertical="center" shrinkToFit="1"/>
    </xf>
    <xf numFmtId="189" fontId="51" fillId="0" borderId="96" xfId="44" applyNumberFormat="1" applyFont="1" applyBorder="1" applyAlignment="1" applyProtection="1">
      <alignment vertical="center" shrinkToFit="1"/>
    </xf>
    <xf numFmtId="0" fontId="12" fillId="0" borderId="12" xfId="44" applyFont="1" applyBorder="1" applyAlignment="1" applyProtection="1">
      <alignment horizontal="center" vertical="center" textRotation="255" shrinkToFit="1"/>
    </xf>
    <xf numFmtId="0" fontId="20" fillId="0" borderId="41" xfId="44" applyFont="1" applyBorder="1" applyAlignment="1" applyProtection="1">
      <alignment horizontal="center" vertical="center" shrinkToFit="1"/>
    </xf>
    <xf numFmtId="0" fontId="12" fillId="0" borderId="17" xfId="44" applyFont="1" applyBorder="1" applyAlignment="1" applyProtection="1">
      <alignment horizontal="center" vertical="center" textRotation="255" shrinkToFit="1"/>
    </xf>
    <xf numFmtId="0" fontId="20" fillId="0" borderId="12" xfId="44" applyFont="1" applyBorder="1" applyAlignment="1" applyProtection="1">
      <alignment horizontal="center" vertical="center" textRotation="255" shrinkToFit="1"/>
    </xf>
    <xf numFmtId="0" fontId="20" fillId="0" borderId="17" xfId="44" applyFont="1" applyBorder="1" applyAlignment="1" applyProtection="1">
      <alignment horizontal="center" vertical="center" wrapText="1" shrinkToFit="1"/>
    </xf>
    <xf numFmtId="0" fontId="20" fillId="0" borderId="18" xfId="44" applyFont="1" applyBorder="1" applyAlignment="1" applyProtection="1">
      <alignment horizontal="center" vertical="center" shrinkToFit="1"/>
    </xf>
    <xf numFmtId="0" fontId="20" fillId="0" borderId="12" xfId="44" applyFont="1" applyFill="1" applyBorder="1" applyAlignment="1" applyProtection="1">
      <alignment horizontal="center" vertical="center" shrinkToFit="1"/>
    </xf>
    <xf numFmtId="0" fontId="68" fillId="0" borderId="17" xfId="44" applyFont="1" applyFill="1" applyBorder="1" applyAlignment="1" applyProtection="1">
      <alignment horizontal="center" vertical="center" wrapText="1"/>
    </xf>
    <xf numFmtId="0" fontId="68" fillId="0" borderId="18" xfId="44" applyFont="1" applyFill="1" applyBorder="1" applyAlignment="1" applyProtection="1">
      <alignment vertical="center" wrapText="1"/>
    </xf>
    <xf numFmtId="0" fontId="9" fillId="29" borderId="12" xfId="0" applyFont="1" applyFill="1" applyBorder="1" applyAlignment="1">
      <alignment vertical="top" wrapText="1"/>
    </xf>
    <xf numFmtId="0" fontId="9" fillId="29" borderId="12" xfId="0" applyFont="1" applyFill="1" applyBorder="1" applyAlignment="1">
      <alignment vertical="top"/>
    </xf>
    <xf numFmtId="0" fontId="9" fillId="0" borderId="0" xfId="0" applyFont="1" applyBorder="1" applyAlignment="1">
      <alignment vertical="center"/>
    </xf>
    <xf numFmtId="0" fontId="9" fillId="29" borderId="102" xfId="0" applyFont="1" applyFill="1" applyBorder="1" applyAlignment="1">
      <alignment vertical="top" wrapText="1"/>
    </xf>
    <xf numFmtId="0" fontId="9" fillId="29" borderId="83" xfId="0" applyFont="1" applyFill="1" applyBorder="1" applyAlignment="1">
      <alignment vertical="top"/>
    </xf>
    <xf numFmtId="0" fontId="9" fillId="29" borderId="44" xfId="0" applyFont="1" applyFill="1" applyBorder="1" applyAlignment="1">
      <alignment vertical="top"/>
    </xf>
    <xf numFmtId="0" fontId="9" fillId="29" borderId="59" xfId="0" applyFont="1" applyFill="1" applyBorder="1" applyAlignment="1">
      <alignment vertical="top"/>
    </xf>
    <xf numFmtId="0" fontId="9" fillId="29" borderId="0" xfId="0" applyFont="1" applyFill="1" applyBorder="1" applyAlignment="1">
      <alignment vertical="top"/>
    </xf>
    <xf numFmtId="0" fontId="9" fillId="29" borderId="46" xfId="0" applyFont="1" applyFill="1" applyBorder="1" applyAlignment="1">
      <alignment vertical="top"/>
    </xf>
    <xf numFmtId="0" fontId="9" fillId="29" borderId="13" xfId="0" applyFont="1" applyFill="1" applyBorder="1" applyAlignment="1">
      <alignment vertical="top"/>
    </xf>
    <xf numFmtId="0" fontId="9" fillId="29" borderId="14" xfId="0" applyFont="1" applyFill="1" applyBorder="1" applyAlignment="1">
      <alignment vertical="top"/>
    </xf>
    <xf numFmtId="0" fontId="9" fillId="29" borderId="15" xfId="0" applyFont="1" applyFill="1" applyBorder="1" applyAlignment="1">
      <alignment vertical="top"/>
    </xf>
    <xf numFmtId="0" fontId="9" fillId="0" borderId="0" xfId="0" applyFont="1" applyBorder="1" applyAlignment="1">
      <alignment horizontal="left" vertical="center"/>
    </xf>
    <xf numFmtId="0" fontId="9" fillId="29" borderId="102" xfId="0" applyFont="1" applyFill="1" applyBorder="1" applyAlignment="1">
      <alignment vertical="top"/>
    </xf>
    <xf numFmtId="0" fontId="9" fillId="0" borderId="0" xfId="0" applyFont="1" applyAlignment="1">
      <alignment vertical="center"/>
    </xf>
    <xf numFmtId="0" fontId="9" fillId="0" borderId="83"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9" fillId="29" borderId="19" xfId="0" applyFont="1" applyFill="1" applyBorder="1" applyAlignment="1">
      <alignment horizontal="center" vertical="center"/>
    </xf>
    <xf numFmtId="0" fontId="9" fillId="29" borderId="12" xfId="0" applyFont="1" applyFill="1" applyBorder="1" applyAlignment="1">
      <alignment horizontal="center" vertical="center"/>
    </xf>
    <xf numFmtId="0" fontId="9" fillId="29" borderId="18" xfId="0" applyFont="1" applyFill="1" applyBorder="1" applyAlignment="1">
      <alignment horizontal="center" vertical="center"/>
    </xf>
    <xf numFmtId="0" fontId="9" fillId="0" borderId="102" xfId="0" applyFont="1" applyBorder="1" applyAlignment="1">
      <alignment horizontal="center" vertical="center"/>
    </xf>
    <xf numFmtId="0" fontId="9" fillId="0" borderId="59" xfId="0" applyFont="1" applyBorder="1" applyAlignment="1">
      <alignment horizontal="center" vertical="center"/>
    </xf>
    <xf numFmtId="0" fontId="9" fillId="0" borderId="0"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29" borderId="83" xfId="0" applyFont="1" applyFill="1" applyBorder="1" applyAlignment="1">
      <alignment horizontal="center" vertical="center"/>
    </xf>
    <xf numFmtId="0" fontId="9" fillId="29" borderId="44" xfId="0" applyFont="1" applyFill="1" applyBorder="1" applyAlignment="1">
      <alignment horizontal="center" vertical="center"/>
    </xf>
    <xf numFmtId="0" fontId="9" fillId="29" borderId="0" xfId="0" applyFont="1" applyFill="1" applyBorder="1" applyAlignment="1">
      <alignment horizontal="center" vertical="center"/>
    </xf>
    <xf numFmtId="0" fontId="9" fillId="29" borderId="46" xfId="0" applyFont="1" applyFill="1" applyBorder="1" applyAlignment="1">
      <alignment horizontal="center" vertical="center"/>
    </xf>
    <xf numFmtId="0" fontId="9" fillId="29" borderId="14" xfId="0" applyFont="1" applyFill="1" applyBorder="1" applyAlignment="1">
      <alignment horizontal="center" vertical="center"/>
    </xf>
    <xf numFmtId="0" fontId="9" fillId="29" borderId="15" xfId="0" applyFont="1" applyFill="1" applyBorder="1" applyAlignment="1">
      <alignment horizontal="center" vertical="center"/>
    </xf>
    <xf numFmtId="0" fontId="9" fillId="0" borderId="83" xfId="0" applyFont="1" applyBorder="1" applyAlignment="1">
      <alignment vertical="center"/>
    </xf>
    <xf numFmtId="0" fontId="9" fillId="0" borderId="19" xfId="0" applyFont="1" applyBorder="1" applyAlignment="1">
      <alignment horizontal="center" vertical="center"/>
    </xf>
    <xf numFmtId="0" fontId="9" fillId="0" borderId="44" xfId="0" applyFont="1" applyBorder="1" applyAlignment="1">
      <alignment horizontal="center" vertical="center"/>
    </xf>
    <xf numFmtId="0" fontId="9" fillId="0" borderId="17" xfId="0" applyFont="1" applyBorder="1" applyAlignment="1">
      <alignment horizontal="center" vertical="center"/>
    </xf>
    <xf numFmtId="0" fontId="9" fillId="29" borderId="10" xfId="0" applyFont="1" applyFill="1" applyBorder="1" applyAlignment="1">
      <alignment horizontal="center" vertical="center"/>
    </xf>
    <xf numFmtId="0" fontId="9" fillId="29" borderId="17" xfId="0" applyFont="1" applyFill="1" applyBorder="1" applyAlignment="1">
      <alignment horizontal="center" vertical="center"/>
    </xf>
    <xf numFmtId="0" fontId="9" fillId="29" borderId="102" xfId="0" applyFont="1" applyFill="1" applyBorder="1" applyAlignment="1">
      <alignment horizontal="center" vertical="center"/>
    </xf>
    <xf numFmtId="0" fontId="9" fillId="0" borderId="15" xfId="0" applyFont="1" applyBorder="1" applyAlignment="1">
      <alignment horizontal="center" vertical="center"/>
    </xf>
    <xf numFmtId="0" fontId="9" fillId="0" borderId="18" xfId="0" applyFont="1" applyBorder="1" applyAlignment="1">
      <alignment horizontal="center" vertical="center"/>
    </xf>
    <xf numFmtId="0" fontId="9" fillId="29" borderId="13" xfId="0" applyFont="1" applyFill="1" applyBorder="1" applyAlignment="1">
      <alignment horizontal="center" vertical="center"/>
    </xf>
    <xf numFmtId="0" fontId="9" fillId="0" borderId="46" xfId="0" applyFont="1" applyBorder="1" applyAlignment="1">
      <alignment horizontal="center" vertical="center"/>
    </xf>
    <xf numFmtId="0" fontId="9" fillId="0" borderId="12" xfId="0" applyFont="1" applyBorder="1" applyAlignment="1">
      <alignment horizontal="center" vertical="center" wrapText="1"/>
    </xf>
    <xf numFmtId="0" fontId="9" fillId="0" borderId="12" xfId="0" applyFont="1" applyFill="1" applyBorder="1" applyAlignment="1">
      <alignment horizontal="center" vertical="center"/>
    </xf>
    <xf numFmtId="0" fontId="0" fillId="0" borderId="0" xfId="0" applyFont="1" applyAlignment="1">
      <alignment horizontal="center" vertical="center"/>
    </xf>
    <xf numFmtId="0" fontId="9" fillId="29" borderId="102" xfId="0" applyFont="1" applyFill="1" applyBorder="1" applyAlignment="1">
      <alignment vertical="center"/>
    </xf>
    <xf numFmtId="0" fontId="9" fillId="29" borderId="83" xfId="0" applyFont="1" applyFill="1" applyBorder="1" applyAlignment="1">
      <alignment vertical="center"/>
    </xf>
    <xf numFmtId="0" fontId="9" fillId="29" borderId="44" xfId="0" applyFont="1" applyFill="1" applyBorder="1" applyAlignment="1">
      <alignment vertical="center"/>
    </xf>
    <xf numFmtId="0" fontId="9" fillId="29" borderId="59" xfId="0" applyFont="1" applyFill="1" applyBorder="1" applyAlignment="1">
      <alignment vertical="center"/>
    </xf>
    <xf numFmtId="0" fontId="9" fillId="29" borderId="0" xfId="0" applyFont="1" applyFill="1" applyBorder="1" applyAlignment="1">
      <alignment vertical="center"/>
    </xf>
    <xf numFmtId="0" fontId="9" fillId="29" borderId="46" xfId="0" applyFont="1" applyFill="1" applyBorder="1" applyAlignment="1">
      <alignment vertical="center"/>
    </xf>
    <xf numFmtId="0" fontId="9" fillId="29" borderId="13" xfId="0" applyFont="1" applyFill="1" applyBorder="1" applyAlignment="1">
      <alignment vertical="center"/>
    </xf>
    <xf numFmtId="0" fontId="9" fillId="29" borderId="14" xfId="0" applyFont="1" applyFill="1" applyBorder="1" applyAlignment="1">
      <alignment vertical="center"/>
    </xf>
    <xf numFmtId="0" fontId="9" fillId="29" borderId="15" xfId="0" applyFont="1" applyFill="1" applyBorder="1" applyAlignment="1">
      <alignment vertical="center"/>
    </xf>
    <xf numFmtId="0" fontId="9" fillId="0" borderId="12" xfId="0" applyFont="1" applyFill="1" applyBorder="1" applyAlignment="1">
      <alignment vertical="center"/>
    </xf>
    <xf numFmtId="187" fontId="9" fillId="0" borderId="12" xfId="0" applyNumberFormat="1" applyFont="1" applyFill="1" applyBorder="1" applyAlignment="1">
      <alignment horizontal="center" vertical="center"/>
    </xf>
    <xf numFmtId="0" fontId="9" fillId="0" borderId="12" xfId="0" applyFont="1" applyBorder="1" applyAlignment="1">
      <alignment horizontal="center" vertical="center" textRotation="255"/>
    </xf>
    <xf numFmtId="0" fontId="9" fillId="0" borderId="12" xfId="0" applyFont="1" applyBorder="1" applyAlignment="1">
      <alignment vertical="center"/>
    </xf>
    <xf numFmtId="0" fontId="9" fillId="29" borderId="12" xfId="0" applyFont="1" applyFill="1" applyBorder="1" applyAlignment="1">
      <alignment vertical="center"/>
    </xf>
    <xf numFmtId="0" fontId="9" fillId="29" borderId="19" xfId="0" applyFont="1" applyFill="1" applyBorder="1" applyAlignment="1">
      <alignment horizontal="right" vertical="center"/>
    </xf>
    <xf numFmtId="0" fontId="9" fillId="29" borderId="12" xfId="0" applyFont="1" applyFill="1" applyBorder="1" applyAlignment="1">
      <alignment horizontal="right" vertical="center"/>
    </xf>
    <xf numFmtId="0" fontId="9" fillId="0" borderId="12" xfId="0" applyFont="1" applyBorder="1" applyAlignment="1">
      <alignment horizontal="left" vertical="center"/>
    </xf>
    <xf numFmtId="0" fontId="9" fillId="0" borderId="10" xfId="0" applyFont="1" applyBorder="1" applyAlignment="1">
      <alignment horizontal="left" vertical="center"/>
    </xf>
    <xf numFmtId="0" fontId="9" fillId="0" borderId="12" xfId="0" applyFont="1" applyBorder="1" applyAlignment="1">
      <alignment horizontal="center" vertical="center" textRotation="255" wrapText="1"/>
    </xf>
    <xf numFmtId="0" fontId="3" fillId="0" borderId="14" xfId="0" applyFont="1" applyFill="1" applyBorder="1" applyAlignment="1">
      <alignment horizontal="center" vertical="center"/>
    </xf>
    <xf numFmtId="0" fontId="3" fillId="29" borderId="17" xfId="0" applyFont="1" applyFill="1" applyBorder="1" applyAlignment="1">
      <alignment vertical="center"/>
    </xf>
    <xf numFmtId="0" fontId="3" fillId="29" borderId="18" xfId="0" applyFont="1" applyFill="1" applyBorder="1" applyAlignment="1">
      <alignment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29" borderId="12" xfId="0" applyFont="1" applyFill="1" applyBorder="1" applyAlignment="1">
      <alignment vertical="center"/>
    </xf>
    <xf numFmtId="0" fontId="3" fillId="29" borderId="17" xfId="0" applyFont="1" applyFill="1" applyBorder="1" applyAlignment="1">
      <alignment horizontal="center" vertical="center"/>
    </xf>
    <xf numFmtId="0" fontId="3" fillId="29" borderId="18" xfId="0" applyFont="1" applyFill="1" applyBorder="1" applyAlignment="1">
      <alignment horizontal="center" vertical="center"/>
    </xf>
    <xf numFmtId="0" fontId="3" fillId="0" borderId="102" xfId="0" applyFont="1" applyBorder="1" applyAlignment="1">
      <alignment horizontal="center" vertical="center"/>
    </xf>
    <xf numFmtId="0" fontId="3" fillId="0" borderId="102" xfId="0" applyFont="1" applyBorder="1" applyAlignment="1">
      <alignment horizontal="left" vertical="center"/>
    </xf>
    <xf numFmtId="0" fontId="0" fillId="0" borderId="44" xfId="0" applyBorder="1" applyAlignment="1">
      <alignment vertical="center"/>
    </xf>
    <xf numFmtId="0" fontId="3" fillId="0" borderId="13" xfId="0" applyFont="1" applyBorder="1" applyAlignment="1">
      <alignment horizontal="left" vertical="center"/>
    </xf>
    <xf numFmtId="0" fontId="0" fillId="0" borderId="15" xfId="0" applyBorder="1" applyAlignment="1">
      <alignment vertical="center"/>
    </xf>
    <xf numFmtId="0" fontId="3" fillId="0" borderId="10" xfId="0" applyFont="1" applyBorder="1" applyAlignment="1">
      <alignment vertical="center"/>
    </xf>
    <xf numFmtId="0" fontId="0" fillId="0" borderId="19" xfId="0" applyBorder="1" applyAlignment="1">
      <alignment vertical="center"/>
    </xf>
    <xf numFmtId="0" fontId="3" fillId="0" borderId="102" xfId="0" applyFont="1" applyBorder="1" applyAlignment="1">
      <alignment horizontal="left" vertical="center" wrapText="1"/>
    </xf>
    <xf numFmtId="0" fontId="3" fillId="0" borderId="44" xfId="0" applyFont="1" applyBorder="1" applyAlignment="1">
      <alignment horizontal="left"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xf numFmtId="0" fontId="3" fillId="0" borderId="44" xfId="0" applyFont="1" applyBorder="1" applyAlignment="1">
      <alignment horizontal="left" vertical="center"/>
    </xf>
    <xf numFmtId="0" fontId="3" fillId="0" borderId="15" xfId="0" applyFont="1" applyBorder="1" applyAlignment="1">
      <alignment horizontal="left" vertical="center"/>
    </xf>
    <xf numFmtId="0" fontId="3" fillId="29" borderId="102" xfId="0" applyFont="1" applyFill="1" applyBorder="1" applyAlignment="1">
      <alignment vertical="center"/>
    </xf>
    <xf numFmtId="0" fontId="0" fillId="29" borderId="44" xfId="0" applyFill="1" applyBorder="1" applyAlignment="1">
      <alignment vertical="center"/>
    </xf>
    <xf numFmtId="0" fontId="3" fillId="29" borderId="13" xfId="0" applyFont="1" applyFill="1" applyBorder="1" applyAlignment="1">
      <alignment vertical="center"/>
    </xf>
    <xf numFmtId="0" fontId="0" fillId="29" borderId="15" xfId="0" applyFill="1" applyBorder="1" applyAlignment="1">
      <alignment vertical="center"/>
    </xf>
    <xf numFmtId="0" fontId="6" fillId="0" borderId="1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7" xfId="0" applyFont="1" applyFill="1" applyBorder="1" applyAlignment="1">
      <alignment horizontal="center" vertical="center" wrapText="1" shrinkToFit="1"/>
    </xf>
    <xf numFmtId="0" fontId="6" fillId="0" borderId="16" xfId="0" applyFont="1" applyFill="1" applyBorder="1" applyAlignment="1">
      <alignment horizontal="center" vertical="center" shrinkToFit="1"/>
    </xf>
    <xf numFmtId="0" fontId="6" fillId="0" borderId="18" xfId="0" applyFont="1" applyFill="1" applyBorder="1" applyAlignment="1">
      <alignment horizontal="center" vertical="center" shrinkToFit="1"/>
    </xf>
    <xf numFmtId="0" fontId="3" fillId="0" borderId="10" xfId="0" applyFont="1" applyFill="1" applyBorder="1" applyAlignment="1">
      <alignment vertical="center"/>
    </xf>
    <xf numFmtId="0" fontId="0" fillId="0" borderId="19" xfId="0" applyFill="1" applyBorder="1" applyAlignment="1">
      <alignment vertical="center"/>
    </xf>
    <xf numFmtId="0" fontId="3" fillId="0" borderId="102" xfId="0" applyFont="1" applyFill="1" applyBorder="1" applyAlignment="1">
      <alignment horizontal="left" vertical="center"/>
    </xf>
    <xf numFmtId="0" fontId="0" fillId="0" borderId="44" xfId="0" applyFill="1" applyBorder="1" applyAlignment="1">
      <alignment vertical="center"/>
    </xf>
    <xf numFmtId="0" fontId="3" fillId="0" borderId="13" xfId="0" applyFont="1" applyFill="1" applyBorder="1" applyAlignment="1">
      <alignment horizontal="left" vertical="center"/>
    </xf>
    <xf numFmtId="0" fontId="0" fillId="0" borderId="15" xfId="0" applyFill="1" applyBorder="1" applyAlignment="1">
      <alignment vertical="center"/>
    </xf>
    <xf numFmtId="0" fontId="3" fillId="29" borderId="102" xfId="0" applyFont="1" applyFill="1" applyBorder="1" applyAlignment="1">
      <alignment horizontal="left" vertical="center"/>
    </xf>
    <xf numFmtId="0" fontId="3" fillId="29" borderId="13" xfId="0" applyFont="1" applyFill="1"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15" fillId="0" borderId="17" xfId="0" applyFont="1" applyBorder="1" applyAlignment="1">
      <alignment horizontal="center" vertical="center" wrapText="1"/>
    </xf>
    <xf numFmtId="0" fontId="15" fillId="0" borderId="16" xfId="0" applyFont="1" applyBorder="1" applyAlignment="1">
      <alignment horizontal="center" vertical="center"/>
    </xf>
    <xf numFmtId="0" fontId="15" fillId="0" borderId="18" xfId="0" applyFont="1" applyBorder="1" applyAlignment="1">
      <alignment horizontal="center" vertical="center"/>
    </xf>
    <xf numFmtId="0" fontId="15" fillId="0" borderId="16"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0" fontId="0" fillId="0" borderId="11" xfId="0" applyBorder="1" applyAlignment="1">
      <alignment horizontal="center"/>
    </xf>
    <xf numFmtId="0" fontId="17" fillId="0" borderId="12" xfId="0" applyFont="1" applyBorder="1" applyAlignment="1"/>
    <xf numFmtId="0" fontId="0" fillId="0" borderId="12" xfId="0" applyBorder="1" applyAlignment="1">
      <alignment horizontal="center"/>
    </xf>
    <xf numFmtId="0" fontId="0" fillId="0" borderId="14" xfId="0" applyBorder="1" applyAlignment="1">
      <alignment horizontal="left"/>
    </xf>
    <xf numFmtId="0" fontId="15" fillId="0" borderId="102"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0" fillId="0" borderId="12" xfId="0" applyBorder="1" applyAlignment="1">
      <alignment horizontal="center" vertical="center"/>
    </xf>
    <xf numFmtId="0" fontId="17" fillId="0" borderId="10" xfId="0" applyFont="1" applyBorder="1" applyAlignment="1"/>
    <xf numFmtId="0" fontId="17" fillId="0" borderId="19" xfId="0" applyFont="1" applyBorder="1" applyAlignment="1"/>
    <xf numFmtId="0" fontId="0" fillId="0" borderId="12" xfId="0" applyBorder="1" applyAlignment="1">
      <alignment shrinkToFit="1"/>
    </xf>
    <xf numFmtId="0" fontId="0" fillId="0" borderId="12" xfId="0" applyBorder="1" applyAlignment="1"/>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102"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29" borderId="10" xfId="0" applyFont="1" applyFill="1" applyBorder="1" applyAlignment="1">
      <alignment horizontal="center" vertical="center"/>
    </xf>
    <xf numFmtId="0" fontId="3" fillId="29" borderId="11" xfId="0" applyFont="1" applyFill="1" applyBorder="1" applyAlignment="1">
      <alignment horizontal="center" vertical="center"/>
    </xf>
    <xf numFmtId="0" fontId="3" fillId="29" borderId="19" xfId="0" applyFont="1" applyFill="1" applyBorder="1" applyAlignment="1">
      <alignment horizontal="center" vertical="center"/>
    </xf>
    <xf numFmtId="178" fontId="3" fillId="0" borderId="17" xfId="0" applyNumberFormat="1" applyFont="1" applyFill="1" applyBorder="1" applyAlignment="1">
      <alignment horizontal="right" vertical="center"/>
    </xf>
    <xf numFmtId="178" fontId="3" fillId="0" borderId="18" xfId="0" applyNumberFormat="1" applyFont="1" applyFill="1" applyBorder="1" applyAlignment="1">
      <alignment horizontal="right" vertical="center"/>
    </xf>
    <xf numFmtId="0" fontId="3" fillId="29" borderId="17" xfId="0" applyFont="1" applyFill="1" applyBorder="1" applyAlignment="1">
      <alignment horizontal="center" vertical="center" wrapText="1"/>
    </xf>
    <xf numFmtId="0" fontId="3" fillId="29" borderId="16" xfId="0" applyFont="1" applyFill="1" applyBorder="1" applyAlignment="1">
      <alignment horizontal="center" vertical="center" wrapText="1"/>
    </xf>
    <xf numFmtId="178" fontId="3" fillId="29" borderId="17" xfId="0" applyNumberFormat="1" applyFont="1" applyFill="1" applyBorder="1" applyAlignment="1">
      <alignment horizontal="right" vertical="center"/>
    </xf>
    <xf numFmtId="178" fontId="3" fillId="29" borderId="18" xfId="0" applyNumberFormat="1" applyFont="1" applyFill="1" applyBorder="1" applyAlignment="1">
      <alignment horizontal="right" vertical="center"/>
    </xf>
    <xf numFmtId="0" fontId="3" fillId="0" borderId="12" xfId="0" applyFont="1" applyBorder="1" applyAlignment="1">
      <alignment vertical="center" wrapText="1"/>
    </xf>
    <xf numFmtId="0" fontId="3" fillId="29" borderId="102" xfId="0" applyFont="1" applyFill="1" applyBorder="1" applyAlignment="1">
      <alignment vertical="top" wrapText="1"/>
    </xf>
    <xf numFmtId="0" fontId="3" fillId="29" borderId="83" xfId="0" applyFont="1" applyFill="1" applyBorder="1" applyAlignment="1">
      <alignment vertical="top" wrapText="1"/>
    </xf>
    <xf numFmtId="0" fontId="3" fillId="29" borderId="44" xfId="0" applyFont="1" applyFill="1" applyBorder="1" applyAlignment="1">
      <alignment vertical="top" wrapText="1"/>
    </xf>
    <xf numFmtId="0" fontId="3" fillId="29" borderId="59" xfId="0" applyFont="1" applyFill="1" applyBorder="1" applyAlignment="1">
      <alignment vertical="top" wrapText="1"/>
    </xf>
    <xf numFmtId="0" fontId="3" fillId="29" borderId="0" xfId="0" applyFont="1" applyFill="1" applyBorder="1" applyAlignment="1">
      <alignment vertical="top" wrapText="1"/>
    </xf>
    <xf numFmtId="0" fontId="3" fillId="29" borderId="46" xfId="0" applyFont="1" applyFill="1" applyBorder="1" applyAlignment="1">
      <alignment vertical="top" wrapText="1"/>
    </xf>
    <xf numFmtId="0" fontId="3" fillId="0" borderId="12" xfId="0" applyFont="1" applyBorder="1">
      <alignment vertical="center"/>
    </xf>
    <xf numFmtId="178" fontId="3" fillId="29" borderId="10" xfId="0" applyNumberFormat="1" applyFont="1" applyFill="1" applyBorder="1" applyAlignment="1">
      <alignment horizontal="right" vertical="center"/>
    </xf>
    <xf numFmtId="178" fontId="3" fillId="29" borderId="19" xfId="0" applyNumberFormat="1" applyFont="1" applyFill="1" applyBorder="1" applyAlignment="1">
      <alignment horizontal="right" vertical="center"/>
    </xf>
    <xf numFmtId="0" fontId="3" fillId="0" borderId="12" xfId="0" applyFont="1" applyBorder="1" applyAlignment="1">
      <alignment horizontal="center" vertical="center"/>
    </xf>
    <xf numFmtId="0" fontId="3" fillId="0" borderId="102"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178" fontId="3" fillId="29" borderId="12" xfId="0" applyNumberFormat="1" applyFont="1" applyFill="1" applyBorder="1" applyAlignment="1">
      <alignment horizontal="right" vertical="center"/>
    </xf>
    <xf numFmtId="178" fontId="3" fillId="0" borderId="10" xfId="0" applyNumberFormat="1" applyFont="1" applyBorder="1" applyAlignment="1">
      <alignment horizontal="right" vertical="center"/>
    </xf>
    <xf numFmtId="178" fontId="3" fillId="0" borderId="19" xfId="0" applyNumberFormat="1" applyFont="1" applyBorder="1" applyAlignment="1">
      <alignment horizontal="right"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vertical="center"/>
    </xf>
    <xf numFmtId="178" fontId="3" fillId="0" borderId="17" xfId="0" applyNumberFormat="1" applyFont="1" applyBorder="1" applyAlignment="1">
      <alignment horizontal="right" vertical="center"/>
    </xf>
    <xf numFmtId="178" fontId="3" fillId="0" borderId="18" xfId="0" applyNumberFormat="1" applyFont="1" applyBorder="1" applyAlignment="1">
      <alignment horizontal="right" vertical="center"/>
    </xf>
    <xf numFmtId="0" fontId="3" fillId="29" borderId="102" xfId="0" applyFont="1" applyFill="1" applyBorder="1" applyAlignment="1">
      <alignment horizontal="center" vertical="center" wrapText="1"/>
    </xf>
    <xf numFmtId="0" fontId="3" fillId="29" borderId="44" xfId="0" applyFont="1" applyFill="1" applyBorder="1" applyAlignment="1">
      <alignment horizontal="center" vertical="center" wrapText="1"/>
    </xf>
    <xf numFmtId="0" fontId="3" fillId="29" borderId="13" xfId="0" applyFont="1" applyFill="1" applyBorder="1" applyAlignment="1">
      <alignment horizontal="center" vertical="center" wrapText="1"/>
    </xf>
    <xf numFmtId="0" fontId="3" fillId="29" borderId="15" xfId="0" applyFont="1" applyFill="1" applyBorder="1" applyAlignment="1">
      <alignment horizontal="center" vertical="center" wrapText="1"/>
    </xf>
    <xf numFmtId="178" fontId="3" fillId="0" borderId="10" xfId="0" applyNumberFormat="1" applyFont="1" applyFill="1" applyBorder="1" applyAlignment="1">
      <alignment horizontal="right" vertical="center"/>
    </xf>
    <xf numFmtId="178" fontId="3" fillId="0" borderId="19" xfId="0" applyNumberFormat="1" applyFont="1" applyFill="1" applyBorder="1" applyAlignment="1">
      <alignment horizontal="right" vertical="center"/>
    </xf>
    <xf numFmtId="178" fontId="3" fillId="0" borderId="12" xfId="0" applyNumberFormat="1" applyFont="1" applyFill="1" applyBorder="1" applyAlignment="1">
      <alignment horizontal="right" vertical="center"/>
    </xf>
    <xf numFmtId="178" fontId="3" fillId="0" borderId="12" xfId="0" applyNumberFormat="1" applyFont="1" applyBorder="1" applyAlignment="1">
      <alignment horizontal="right" vertical="center"/>
    </xf>
    <xf numFmtId="0" fontId="3" fillId="29" borderId="10" xfId="0" applyFont="1" applyFill="1" applyBorder="1" applyAlignment="1">
      <alignment vertical="center"/>
    </xf>
    <xf numFmtId="0" fontId="3" fillId="29" borderId="19" xfId="0" applyFont="1" applyFill="1" applyBorder="1" applyAlignment="1">
      <alignment vertical="center"/>
    </xf>
    <xf numFmtId="0" fontId="5" fillId="0" borderId="12" xfId="0" applyFont="1" applyBorder="1" applyAlignment="1">
      <alignment horizontal="center" vertical="center"/>
    </xf>
    <xf numFmtId="0" fontId="23" fillId="0" borderId="0" xfId="45" applyFont="1" applyBorder="1" applyAlignment="1" applyProtection="1">
      <alignment horizontal="left" vertical="center" wrapText="1"/>
    </xf>
    <xf numFmtId="38" fontId="26" fillId="0" borderId="134" xfId="33" applyFont="1" applyBorder="1" applyAlignment="1" applyProtection="1">
      <alignment vertical="center" wrapText="1"/>
    </xf>
    <xf numFmtId="38" fontId="26" fillId="0" borderId="110" xfId="33" applyFont="1" applyBorder="1" applyAlignment="1" applyProtection="1">
      <alignment vertical="center" wrapText="1"/>
    </xf>
    <xf numFmtId="38" fontId="22" fillId="24" borderId="103" xfId="33" applyFont="1" applyFill="1" applyBorder="1" applyAlignment="1" applyProtection="1">
      <alignment horizontal="center" vertical="center" wrapText="1"/>
      <protection locked="0"/>
    </xf>
    <xf numFmtId="38" fontId="22" fillId="24" borderId="104" xfId="33" applyFont="1" applyFill="1" applyBorder="1" applyAlignment="1" applyProtection="1">
      <alignment horizontal="center" vertical="center" wrapText="1"/>
      <protection locked="0"/>
    </xf>
    <xf numFmtId="0" fontId="25" fillId="0" borderId="109" xfId="45" applyFont="1" applyBorder="1" applyAlignment="1" applyProtection="1">
      <alignment horizontal="center" vertical="center" wrapText="1"/>
    </xf>
    <xf numFmtId="0" fontId="25" fillId="0" borderId="131" xfId="45" applyFont="1" applyBorder="1" applyAlignment="1" applyProtection="1">
      <alignment horizontal="center" vertical="center" wrapText="1"/>
    </xf>
    <xf numFmtId="0" fontId="25" fillId="0" borderId="132" xfId="45" applyFont="1" applyBorder="1" applyAlignment="1" applyProtection="1">
      <alignment vertical="center"/>
    </xf>
    <xf numFmtId="38" fontId="26" fillId="0" borderId="109" xfId="33" applyFont="1" applyBorder="1" applyAlignment="1" applyProtection="1">
      <alignment vertical="center" wrapText="1"/>
    </xf>
    <xf numFmtId="0" fontId="10" fillId="0" borderId="110" xfId="45" applyFont="1" applyBorder="1" applyAlignment="1" applyProtection="1">
      <alignment vertical="center" wrapText="1"/>
    </xf>
    <xf numFmtId="38" fontId="22" fillId="0" borderId="107" xfId="33" applyFont="1" applyBorder="1" applyAlignment="1" applyProtection="1">
      <alignment vertical="center" wrapText="1"/>
      <protection locked="0"/>
    </xf>
    <xf numFmtId="0" fontId="16" fillId="0" borderId="108" xfId="45" applyFont="1" applyBorder="1" applyAlignment="1" applyProtection="1">
      <alignment vertical="center" wrapText="1"/>
      <protection locked="0"/>
    </xf>
    <xf numFmtId="38" fontId="22" fillId="24" borderId="54" xfId="33" applyFont="1" applyFill="1" applyBorder="1" applyAlignment="1" applyProtection="1">
      <alignment vertical="center" wrapText="1"/>
      <protection locked="0"/>
    </xf>
    <xf numFmtId="0" fontId="16" fillId="24" borderId="104" xfId="45" applyFont="1" applyFill="1" applyBorder="1" applyAlignment="1" applyProtection="1">
      <alignment vertical="center" wrapText="1"/>
      <protection locked="0"/>
    </xf>
    <xf numFmtId="38" fontId="22" fillId="24" borderId="136" xfId="33" applyFont="1" applyFill="1" applyBorder="1" applyAlignment="1" applyProtection="1">
      <alignment vertical="center" wrapText="1"/>
      <protection locked="0"/>
    </xf>
    <xf numFmtId="38" fontId="22" fillId="24" borderId="137" xfId="33" applyFont="1" applyFill="1" applyBorder="1" applyAlignment="1" applyProtection="1">
      <alignment vertical="center" wrapText="1"/>
      <protection locked="0"/>
    </xf>
    <xf numFmtId="0" fontId="24" fillId="0" borderId="107" xfId="45" applyFont="1" applyBorder="1" applyAlignment="1" applyProtection="1">
      <alignment horizontal="center" vertical="center" wrapText="1"/>
    </xf>
    <xf numFmtId="0" fontId="24" fillId="0" borderId="130" xfId="45" applyFont="1" applyBorder="1" applyAlignment="1" applyProtection="1">
      <alignment vertical="center"/>
    </xf>
    <xf numFmtId="38" fontId="22" fillId="0" borderId="138" xfId="33" applyFont="1" applyBorder="1" applyAlignment="1" applyProtection="1">
      <alignment vertical="center" wrapText="1"/>
      <protection locked="0"/>
    </xf>
    <xf numFmtId="38" fontId="22" fillId="0" borderId="105" xfId="33" applyFont="1" applyBorder="1" applyAlignment="1" applyProtection="1">
      <alignment vertical="center" wrapText="1"/>
      <protection locked="0"/>
    </xf>
    <xf numFmtId="0" fontId="23" fillId="24" borderId="54" xfId="45" applyFont="1" applyFill="1" applyBorder="1" applyAlignment="1" applyProtection="1">
      <alignment vertical="center"/>
      <protection locked="0"/>
    </xf>
    <xf numFmtId="0" fontId="23" fillId="24" borderId="57" xfId="45" applyFont="1" applyFill="1" applyBorder="1" applyAlignment="1" applyProtection="1">
      <alignment vertical="center"/>
      <protection locked="0"/>
    </xf>
    <xf numFmtId="38" fontId="22" fillId="24" borderId="54" xfId="33" applyFont="1" applyFill="1" applyBorder="1" applyAlignment="1" applyProtection="1">
      <alignment horizontal="center" vertical="center" wrapText="1"/>
      <protection locked="0"/>
    </xf>
    <xf numFmtId="0" fontId="24" fillId="0" borderId="10" xfId="45" applyFont="1" applyBorder="1" applyAlignment="1" applyProtection="1">
      <alignment horizontal="center" vertical="center" wrapText="1"/>
    </xf>
    <xf numFmtId="0" fontId="24" fillId="0" borderId="19" xfId="45" applyFont="1" applyBorder="1" applyAlignment="1" applyProtection="1">
      <alignment vertical="center"/>
    </xf>
    <xf numFmtId="38" fontId="22" fillId="24" borderId="103" xfId="33" applyFont="1" applyFill="1" applyBorder="1" applyAlignment="1" applyProtection="1">
      <alignment vertical="center" wrapText="1"/>
      <protection locked="0"/>
    </xf>
    <xf numFmtId="38" fontId="22" fillId="24" borderId="104" xfId="33" applyFont="1" applyFill="1" applyBorder="1" applyAlignment="1" applyProtection="1">
      <alignment vertical="center" wrapText="1"/>
      <protection locked="0"/>
    </xf>
    <xf numFmtId="38" fontId="22" fillId="0" borderId="135" xfId="33" applyFont="1" applyBorder="1" applyAlignment="1" applyProtection="1">
      <alignment vertical="center" wrapText="1"/>
      <protection locked="0"/>
    </xf>
    <xf numFmtId="38" fontId="22" fillId="0" borderId="108" xfId="33" applyFont="1" applyBorder="1" applyAlignment="1" applyProtection="1">
      <alignment vertical="center" wrapText="1"/>
      <protection locked="0"/>
    </xf>
    <xf numFmtId="0" fontId="23" fillId="0" borderId="17" xfId="45" applyFont="1" applyBorder="1" applyAlignment="1" applyProtection="1">
      <alignment vertical="center" textRotation="255"/>
    </xf>
    <xf numFmtId="0" fontId="23" fillId="0" borderId="16" xfId="45" applyFont="1" applyBorder="1" applyAlignment="1" applyProtection="1">
      <alignment vertical="center" textRotation="255"/>
    </xf>
    <xf numFmtId="0" fontId="23" fillId="24" borderId="49" xfId="45" applyFont="1" applyFill="1" applyBorder="1" applyAlignment="1" applyProtection="1">
      <alignment vertical="center" wrapText="1"/>
      <protection locked="0"/>
    </xf>
    <xf numFmtId="0" fontId="9" fillId="24" borderId="52" xfId="45" applyFont="1" applyFill="1" applyBorder="1" applyAlignment="1" applyProtection="1">
      <alignment vertical="center" wrapText="1"/>
      <protection locked="0"/>
    </xf>
    <xf numFmtId="38" fontId="22" fillId="0" borderId="49" xfId="33" applyFont="1" applyFill="1" applyBorder="1" applyAlignment="1" applyProtection="1">
      <alignment vertical="center" wrapText="1"/>
      <protection locked="0"/>
    </xf>
    <xf numFmtId="0" fontId="16" fillId="0" borderId="106" xfId="45" applyFont="1" applyFill="1" applyBorder="1" applyAlignment="1" applyProtection="1">
      <alignment vertical="center" wrapText="1"/>
      <protection locked="0"/>
    </xf>
    <xf numFmtId="0" fontId="23" fillId="24" borderId="61" xfId="45" applyFont="1" applyFill="1" applyBorder="1" applyAlignment="1" applyProtection="1">
      <alignment vertical="center"/>
      <protection locked="0"/>
    </xf>
    <xf numFmtId="0" fontId="23" fillId="24" borderId="65" xfId="45" applyFont="1" applyFill="1" applyBorder="1" applyAlignment="1" applyProtection="1">
      <alignment vertical="center"/>
      <protection locked="0"/>
    </xf>
    <xf numFmtId="0" fontId="20" fillId="0" borderId="111" xfId="45" applyFont="1" applyBorder="1" applyAlignment="1" applyProtection="1">
      <alignment horizontal="center" vertical="center"/>
    </xf>
    <xf numFmtId="0" fontId="20" fillId="0" borderId="115" xfId="45" applyFont="1" applyBorder="1" applyAlignment="1" applyProtection="1">
      <alignment horizontal="center" vertical="center"/>
    </xf>
    <xf numFmtId="0" fontId="12" fillId="0" borderId="113" xfId="45" applyFont="1" applyBorder="1" applyAlignment="1" applyProtection="1">
      <alignment vertical="center"/>
    </xf>
    <xf numFmtId="0" fontId="20" fillId="0" borderId="112" xfId="45" applyFont="1" applyBorder="1" applyAlignment="1" applyProtection="1">
      <alignment horizontal="center" vertical="center"/>
    </xf>
    <xf numFmtId="0" fontId="20" fillId="0" borderId="116" xfId="45" applyFont="1" applyBorder="1" applyAlignment="1" applyProtection="1">
      <alignment horizontal="center" vertical="center"/>
    </xf>
    <xf numFmtId="0" fontId="12" fillId="0" borderId="114" xfId="45" applyFont="1" applyBorder="1" applyAlignment="1" applyProtection="1">
      <alignment vertical="center"/>
    </xf>
    <xf numFmtId="0" fontId="12" fillId="0" borderId="111" xfId="45" applyFont="1" applyBorder="1" applyAlignment="1" applyProtection="1">
      <alignment horizontal="right" vertical="center"/>
    </xf>
    <xf numFmtId="0" fontId="12" fillId="0" borderId="112" xfId="45" applyFont="1" applyBorder="1" applyAlignment="1" applyProtection="1">
      <alignment horizontal="right" vertical="center"/>
    </xf>
    <xf numFmtId="0" fontId="21" fillId="0" borderId="115" xfId="45" applyFont="1" applyFill="1" applyBorder="1" applyAlignment="1" applyProtection="1">
      <alignment horizontal="center" vertical="center"/>
      <protection locked="0"/>
    </xf>
    <xf numFmtId="0" fontId="21" fillId="0" borderId="116" xfId="45" applyFont="1" applyFill="1" applyBorder="1" applyAlignment="1" applyProtection="1">
      <alignment horizontal="center" vertical="center"/>
      <protection locked="0"/>
    </xf>
    <xf numFmtId="0" fontId="12" fillId="0" borderId="113" xfId="45" applyFont="1" applyBorder="1" applyAlignment="1" applyProtection="1">
      <alignment horizontal="left" vertical="center"/>
    </xf>
    <xf numFmtId="0" fontId="12" fillId="0" borderId="114" xfId="45" applyFont="1" applyBorder="1" applyAlignment="1" applyProtection="1">
      <alignment horizontal="left" vertical="center"/>
    </xf>
    <xf numFmtId="0" fontId="20" fillId="0" borderId="111" xfId="45" applyFont="1" applyBorder="1" applyAlignment="1" applyProtection="1">
      <alignment horizontal="center" vertical="center" wrapText="1"/>
    </xf>
    <xf numFmtId="0" fontId="1" fillId="0" borderId="115" xfId="45" applyFont="1" applyBorder="1" applyAlignment="1" applyProtection="1">
      <alignment horizontal="center" vertical="center"/>
    </xf>
    <xf numFmtId="0" fontId="1" fillId="0" borderId="119" xfId="45" applyFont="1" applyBorder="1" applyAlignment="1" applyProtection="1">
      <alignment horizontal="center" vertical="center"/>
    </xf>
    <xf numFmtId="0" fontId="1" fillId="0" borderId="120" xfId="45" applyFont="1" applyBorder="1" applyAlignment="1" applyProtection="1">
      <alignment horizontal="center" vertical="center"/>
    </xf>
    <xf numFmtId="0" fontId="1" fillId="0" borderId="121" xfId="45" applyFont="1" applyBorder="1" applyAlignment="1" applyProtection="1">
      <alignment horizontal="center" vertical="center"/>
    </xf>
    <xf numFmtId="0" fontId="1" fillId="0" borderId="122" xfId="45" applyFont="1" applyBorder="1" applyAlignment="1" applyProtection="1">
      <alignment horizontal="center" vertical="center"/>
    </xf>
    <xf numFmtId="0" fontId="20" fillId="0" borderId="107" xfId="45" applyFont="1" applyFill="1" applyBorder="1" applyAlignment="1" applyProtection="1">
      <alignment horizontal="center" vertical="center"/>
      <protection locked="0"/>
    </xf>
    <xf numFmtId="0" fontId="16" fillId="0" borderId="207" xfId="45" applyFont="1" applyFill="1" applyBorder="1" applyAlignment="1" applyProtection="1">
      <alignment vertical="center"/>
      <protection locked="0"/>
    </xf>
    <xf numFmtId="0" fontId="20" fillId="0" borderId="206" xfId="45" applyFont="1" applyFill="1" applyBorder="1" applyAlignment="1" applyProtection="1">
      <alignment horizontal="center" vertical="center" shrinkToFit="1"/>
      <protection locked="0"/>
    </xf>
    <xf numFmtId="0" fontId="16" fillId="0" borderId="108" xfId="45" applyFont="1" applyFill="1" applyBorder="1" applyAlignment="1" applyProtection="1">
      <alignment horizontal="center" vertical="center" shrinkToFit="1"/>
      <protection locked="0"/>
    </xf>
    <xf numFmtId="0" fontId="20" fillId="0" borderId="123" xfId="45" applyFont="1" applyBorder="1" applyAlignment="1" applyProtection="1">
      <alignment horizontal="center" vertical="center" wrapText="1"/>
    </xf>
    <xf numFmtId="0" fontId="20" fillId="0" borderId="124" xfId="45" applyFont="1" applyBorder="1" applyAlignment="1" applyProtection="1">
      <alignment horizontal="center" vertical="center" wrapText="1"/>
    </xf>
    <xf numFmtId="0" fontId="20" fillId="0" borderId="125" xfId="45" applyFont="1" applyBorder="1" applyAlignment="1" applyProtection="1">
      <alignment horizontal="center" vertical="center" wrapText="1"/>
    </xf>
    <xf numFmtId="0" fontId="23" fillId="0" borderId="128" xfId="45" applyFont="1" applyBorder="1" applyAlignment="1" applyProtection="1">
      <alignment horizontal="center" vertical="center" textRotation="255"/>
    </xf>
    <xf numFmtId="0" fontId="23" fillId="0" borderId="129" xfId="45" applyFont="1" applyBorder="1" applyAlignment="1" applyProtection="1">
      <alignment horizontal="center" vertical="center" textRotation="255"/>
    </xf>
    <xf numFmtId="0" fontId="23" fillId="0" borderId="18" xfId="45" applyFont="1" applyBorder="1" applyAlignment="1" applyProtection="1">
      <alignment vertical="center" textRotation="255"/>
    </xf>
    <xf numFmtId="0" fontId="23" fillId="24" borderId="117" xfId="45" applyFont="1" applyFill="1" applyBorder="1" applyAlignment="1" applyProtection="1">
      <alignment vertical="center" wrapText="1"/>
      <protection locked="0"/>
    </xf>
    <xf numFmtId="0" fontId="9" fillId="24" borderId="133" xfId="45" applyFont="1" applyFill="1" applyBorder="1" applyAlignment="1" applyProtection="1">
      <alignment vertical="center" wrapText="1"/>
      <protection locked="0"/>
    </xf>
    <xf numFmtId="38" fontId="22" fillId="0" borderId="117" xfId="33" applyFont="1" applyFill="1" applyBorder="1" applyAlignment="1" applyProtection="1">
      <alignment vertical="center" wrapText="1"/>
      <protection locked="0"/>
    </xf>
    <xf numFmtId="0" fontId="16" fillId="0" borderId="118" xfId="45" applyFont="1" applyFill="1" applyBorder="1" applyAlignment="1" applyProtection="1">
      <alignment vertical="center" wrapText="1"/>
      <protection locked="0"/>
    </xf>
    <xf numFmtId="38" fontId="22" fillId="0" borderId="208" xfId="33" applyFont="1" applyFill="1" applyBorder="1" applyAlignment="1" applyProtection="1">
      <alignment vertical="center" wrapText="1"/>
      <protection locked="0"/>
    </xf>
    <xf numFmtId="38" fontId="22" fillId="0" borderId="118" xfId="33" applyFont="1" applyFill="1" applyBorder="1" applyAlignment="1" applyProtection="1">
      <alignment vertical="center" wrapText="1"/>
      <protection locked="0"/>
    </xf>
    <xf numFmtId="38" fontId="22" fillId="0" borderId="54" xfId="33" applyFont="1" applyFill="1" applyBorder="1" applyAlignment="1" applyProtection="1">
      <alignment vertical="center" wrapText="1"/>
      <protection locked="0"/>
    </xf>
    <xf numFmtId="0" fontId="16" fillId="0" borderId="104" xfId="45" applyFont="1" applyFill="1" applyBorder="1" applyAlignment="1" applyProtection="1">
      <alignment vertical="center" wrapText="1"/>
      <protection locked="0"/>
    </xf>
    <xf numFmtId="38" fontId="22" fillId="0" borderId="10" xfId="33" applyFont="1" applyBorder="1" applyAlignment="1" applyProtection="1">
      <alignment vertical="center" wrapText="1"/>
      <protection locked="0"/>
    </xf>
    <xf numFmtId="0" fontId="16" fillId="0" borderId="105" xfId="45" applyFont="1" applyBorder="1" applyAlignment="1" applyProtection="1">
      <alignment vertical="center" wrapText="1"/>
      <protection locked="0"/>
    </xf>
    <xf numFmtId="0" fontId="77" fillId="0" borderId="210" xfId="45" applyFont="1" applyBorder="1" applyAlignment="1" applyProtection="1">
      <alignment vertical="center" wrapText="1"/>
    </xf>
    <xf numFmtId="0" fontId="77" fillId="0" borderId="0" xfId="45" applyFont="1" applyAlignment="1" applyProtection="1">
      <alignment vertical="center" wrapText="1"/>
    </xf>
    <xf numFmtId="0" fontId="22" fillId="0" borderId="126" xfId="45" applyFont="1" applyBorder="1" applyAlignment="1" applyProtection="1">
      <alignment horizontal="center" vertical="center" wrapText="1"/>
    </xf>
    <xf numFmtId="0" fontId="22" fillId="0" borderId="127" xfId="45" applyFont="1" applyBorder="1" applyAlignment="1" applyProtection="1">
      <alignment horizontal="center" vertical="center" wrapText="1"/>
    </xf>
    <xf numFmtId="0" fontId="23" fillId="24" borderId="54" xfId="45" applyFont="1" applyFill="1" applyBorder="1" applyAlignment="1" applyProtection="1">
      <alignment vertical="center" wrapText="1"/>
      <protection locked="0"/>
    </xf>
    <xf numFmtId="38" fontId="22" fillId="0" borderId="218" xfId="33" applyFont="1" applyFill="1" applyBorder="1" applyAlignment="1" applyProtection="1">
      <alignment vertical="center" wrapText="1"/>
      <protection locked="0"/>
    </xf>
    <xf numFmtId="0" fontId="16" fillId="0" borderId="219" xfId="45" applyFont="1" applyFill="1" applyBorder="1" applyAlignment="1" applyProtection="1">
      <alignment vertical="center" wrapText="1"/>
      <protection locked="0"/>
    </xf>
    <xf numFmtId="38" fontId="22" fillId="0" borderId="220" xfId="33" applyFont="1" applyFill="1" applyBorder="1" applyAlignment="1" applyProtection="1">
      <alignment vertical="center" wrapText="1"/>
      <protection locked="0"/>
    </xf>
    <xf numFmtId="38" fontId="22" fillId="0" borderId="219" xfId="33" applyFont="1" applyFill="1" applyBorder="1" applyAlignment="1" applyProtection="1">
      <alignment vertical="center" wrapText="1"/>
      <protection locked="0"/>
    </xf>
    <xf numFmtId="38" fontId="22" fillId="0" borderId="103" xfId="33" applyFont="1" applyFill="1" applyBorder="1" applyAlignment="1" applyProtection="1">
      <alignment vertical="center" wrapText="1"/>
      <protection locked="0"/>
    </xf>
    <xf numFmtId="38" fontId="22" fillId="0" borderId="104" xfId="33" applyFont="1" applyFill="1" applyBorder="1" applyAlignment="1" applyProtection="1">
      <alignment vertical="center" wrapText="1"/>
      <protection locked="0"/>
    </xf>
    <xf numFmtId="0" fontId="23" fillId="24" borderId="57" xfId="45" applyFont="1" applyFill="1" applyBorder="1" applyAlignment="1" applyProtection="1">
      <alignment vertical="center" wrapText="1"/>
      <protection locked="0"/>
    </xf>
    <xf numFmtId="0" fontId="77" fillId="0" borderId="0" xfId="45" applyFont="1" applyBorder="1" applyAlignment="1" applyProtection="1">
      <alignment vertical="center" wrapText="1"/>
    </xf>
    <xf numFmtId="0" fontId="78" fillId="0" borderId="0" xfId="45" applyFont="1" applyBorder="1" applyAlignment="1" applyProtection="1">
      <alignment vertical="center" wrapText="1"/>
    </xf>
    <xf numFmtId="0" fontId="78" fillId="0" borderId="0" xfId="45" applyFont="1" applyAlignment="1" applyProtection="1">
      <alignment vertical="center" wrapText="1"/>
    </xf>
    <xf numFmtId="38" fontId="27" fillId="0" borderId="139" xfId="33" applyFont="1" applyBorder="1" applyAlignment="1" applyProtection="1">
      <alignment horizontal="center" vertical="center"/>
    </xf>
    <xf numFmtId="38" fontId="27" fillId="0" borderId="36" xfId="33" applyFont="1" applyBorder="1" applyAlignment="1" applyProtection="1">
      <alignment horizontal="center" vertical="center"/>
    </xf>
    <xf numFmtId="0" fontId="23" fillId="0" borderId="141" xfId="45" applyFont="1" applyBorder="1" applyAlignment="1" applyProtection="1">
      <alignment horizontal="distributed" vertical="center"/>
    </xf>
    <xf numFmtId="38" fontId="81" fillId="0" borderId="139" xfId="33" applyFont="1" applyFill="1" applyBorder="1" applyAlignment="1" applyProtection="1">
      <alignment horizontal="right" vertical="center"/>
      <protection locked="0"/>
    </xf>
    <xf numFmtId="38" fontId="24" fillId="0" borderId="142" xfId="33" applyFont="1" applyFill="1" applyBorder="1" applyAlignment="1" applyProtection="1">
      <alignment horizontal="right" vertical="center"/>
      <protection locked="0"/>
    </xf>
    <xf numFmtId="38" fontId="24" fillId="0" borderId="139" xfId="33" applyFont="1" applyFill="1" applyBorder="1" applyAlignment="1" applyProtection="1">
      <alignment horizontal="right" vertical="center"/>
      <protection locked="0"/>
    </xf>
    <xf numFmtId="38" fontId="24" fillId="24" borderId="142" xfId="33" applyFont="1" applyFill="1" applyBorder="1" applyAlignment="1" applyProtection="1">
      <alignment horizontal="right" vertical="center"/>
      <protection locked="0"/>
    </xf>
    <xf numFmtId="38" fontId="24" fillId="24" borderId="139" xfId="33" applyFont="1" applyFill="1" applyBorder="1" applyAlignment="1" applyProtection="1">
      <alignment horizontal="right" vertical="center"/>
      <protection locked="0"/>
    </xf>
    <xf numFmtId="38" fontId="24" fillId="24" borderId="140" xfId="33" applyFont="1" applyFill="1" applyBorder="1" applyAlignment="1" applyProtection="1">
      <alignment horizontal="right" vertical="center"/>
      <protection locked="0"/>
    </xf>
    <xf numFmtId="38" fontId="27" fillId="0" borderId="145" xfId="33" applyFont="1" applyBorder="1" applyAlignment="1" applyProtection="1">
      <alignment horizontal="center" vertical="center"/>
    </xf>
    <xf numFmtId="9" fontId="24" fillId="24" borderId="142" xfId="45" applyNumberFormat="1" applyFont="1" applyFill="1" applyBorder="1" applyAlignment="1" applyProtection="1">
      <alignment horizontal="center" vertical="center" shrinkToFit="1"/>
      <protection locked="0"/>
    </xf>
    <xf numFmtId="9" fontId="24" fillId="24" borderId="139" xfId="45" applyNumberFormat="1" applyFont="1" applyFill="1" applyBorder="1" applyAlignment="1" applyProtection="1">
      <alignment horizontal="center" vertical="center" shrinkToFit="1"/>
      <protection locked="0"/>
    </xf>
    <xf numFmtId="9" fontId="24" fillId="24" borderId="36" xfId="45" applyNumberFormat="1" applyFont="1" applyFill="1" applyBorder="1" applyAlignment="1" applyProtection="1">
      <alignment horizontal="center" vertical="center" shrinkToFit="1"/>
      <protection locked="0"/>
    </xf>
    <xf numFmtId="0" fontId="23" fillId="0" borderId="153" xfId="45" applyFont="1" applyBorder="1" applyAlignment="1" applyProtection="1">
      <alignment horizontal="distributed" vertical="center"/>
    </xf>
    <xf numFmtId="9" fontId="24" fillId="24" borderId="146" xfId="45" applyNumberFormat="1" applyFont="1" applyFill="1" applyBorder="1" applyAlignment="1" applyProtection="1">
      <alignment horizontal="center" vertical="center" shrinkToFit="1"/>
      <protection locked="0"/>
    </xf>
    <xf numFmtId="9" fontId="24" fillId="24" borderId="147" xfId="45" applyNumberFormat="1" applyFont="1" applyFill="1" applyBorder="1" applyAlignment="1" applyProtection="1">
      <alignment horizontal="center" vertical="center" shrinkToFit="1"/>
      <protection locked="0"/>
    </xf>
    <xf numFmtId="9" fontId="24" fillId="24" borderId="37" xfId="45" applyNumberFormat="1" applyFont="1" applyFill="1" applyBorder="1" applyAlignment="1" applyProtection="1">
      <alignment horizontal="center" vertical="center" shrinkToFit="1"/>
      <protection locked="0"/>
    </xf>
    <xf numFmtId="0" fontId="22" fillId="0" borderId="12" xfId="45" applyFont="1" applyFill="1" applyBorder="1" applyAlignment="1" applyProtection="1">
      <alignment horizontal="center" vertical="center" wrapText="1"/>
      <protection locked="0"/>
    </xf>
    <xf numFmtId="0" fontId="22" fillId="0" borderId="12" xfId="45" applyFont="1" applyFill="1" applyBorder="1" applyAlignment="1" applyProtection="1">
      <alignment horizontal="center" vertical="center"/>
      <protection locked="0"/>
    </xf>
    <xf numFmtId="10" fontId="22" fillId="24" borderId="102" xfId="45" applyNumberFormat="1" applyFont="1" applyFill="1" applyBorder="1" applyAlignment="1" applyProtection="1">
      <alignment horizontal="center" vertical="center"/>
      <protection locked="0"/>
    </xf>
    <xf numFmtId="10" fontId="22" fillId="24" borderId="83" xfId="45" applyNumberFormat="1" applyFont="1" applyFill="1" applyBorder="1" applyAlignment="1" applyProtection="1">
      <alignment horizontal="center" vertical="center"/>
      <protection locked="0"/>
    </xf>
    <xf numFmtId="10" fontId="22" fillId="24" borderId="44" xfId="45" applyNumberFormat="1" applyFont="1" applyFill="1" applyBorder="1" applyAlignment="1" applyProtection="1">
      <alignment horizontal="center" vertical="center"/>
      <protection locked="0"/>
    </xf>
    <xf numFmtId="10" fontId="22" fillId="24" borderId="13" xfId="45" applyNumberFormat="1" applyFont="1" applyFill="1" applyBorder="1" applyAlignment="1" applyProtection="1">
      <alignment horizontal="center" vertical="center"/>
      <protection locked="0"/>
    </xf>
    <xf numFmtId="10" fontId="22" fillId="24" borderId="14" xfId="45" applyNumberFormat="1" applyFont="1" applyFill="1" applyBorder="1" applyAlignment="1" applyProtection="1">
      <alignment horizontal="center" vertical="center"/>
      <protection locked="0"/>
    </xf>
    <xf numFmtId="10" fontId="22" fillId="24" borderId="15" xfId="45" applyNumberFormat="1" applyFont="1" applyFill="1" applyBorder="1" applyAlignment="1" applyProtection="1">
      <alignment horizontal="center" vertical="center"/>
      <protection locked="0"/>
    </xf>
    <xf numFmtId="10" fontId="22" fillId="24" borderId="12" xfId="45" applyNumberFormat="1" applyFont="1" applyFill="1" applyBorder="1" applyAlignment="1" applyProtection="1">
      <alignment horizontal="center" vertical="center"/>
      <protection locked="0"/>
    </xf>
    <xf numFmtId="0" fontId="23" fillId="0" borderId="12" xfId="45" applyFont="1" applyBorder="1" applyAlignment="1" applyProtection="1">
      <alignment horizontal="center" vertical="center"/>
    </xf>
    <xf numFmtId="0" fontId="30" fillId="0" borderId="12" xfId="45" applyFont="1" applyBorder="1" applyAlignment="1" applyProtection="1">
      <alignment horizontal="center" vertical="center" wrapText="1"/>
    </xf>
    <xf numFmtId="0" fontId="23" fillId="0" borderId="102" xfId="45" applyFont="1" applyBorder="1" applyAlignment="1" applyProtection="1">
      <alignment horizontal="center" vertical="center" wrapText="1"/>
    </xf>
    <xf numFmtId="0" fontId="23" fillId="0" borderId="83" xfId="45" applyFont="1" applyBorder="1" applyAlignment="1" applyProtection="1">
      <alignment horizontal="center" vertical="center" wrapText="1"/>
    </xf>
    <xf numFmtId="0" fontId="23" fillId="0" borderId="44" xfId="45" applyFont="1" applyBorder="1" applyAlignment="1" applyProtection="1">
      <alignment horizontal="center" vertical="center" wrapText="1"/>
    </xf>
    <xf numFmtId="0" fontId="23" fillId="0" borderId="13" xfId="45" applyFont="1" applyBorder="1" applyAlignment="1" applyProtection="1">
      <alignment horizontal="center" vertical="center" wrapText="1"/>
    </xf>
    <xf numFmtId="0" fontId="23" fillId="0" borderId="14" xfId="45" applyFont="1" applyBorder="1" applyAlignment="1" applyProtection="1">
      <alignment horizontal="center" vertical="center" wrapText="1"/>
    </xf>
    <xf numFmtId="0" fontId="23" fillId="0" borderId="15" xfId="45" applyFont="1" applyBorder="1" applyAlignment="1" applyProtection="1">
      <alignment horizontal="center" vertical="center" wrapText="1"/>
    </xf>
    <xf numFmtId="0" fontId="9" fillId="24" borderId="11" xfId="45" applyFont="1" applyFill="1" applyBorder="1" applyAlignment="1" applyProtection="1">
      <alignment horizontal="center" vertical="center" shrinkToFit="1"/>
      <protection locked="0"/>
    </xf>
    <xf numFmtId="38" fontId="27" fillId="0" borderId="156" xfId="33" applyFont="1" applyBorder="1" applyAlignment="1" applyProtection="1">
      <alignment horizontal="center" vertical="center"/>
    </xf>
    <xf numFmtId="38" fontId="24" fillId="24" borderId="161" xfId="33" applyFont="1" applyFill="1" applyBorder="1" applyAlignment="1" applyProtection="1">
      <alignment horizontal="right" vertical="center"/>
      <protection locked="0"/>
    </xf>
    <xf numFmtId="38" fontId="24" fillId="24" borderId="156" xfId="33" applyFont="1" applyFill="1" applyBorder="1" applyAlignment="1" applyProtection="1">
      <alignment horizontal="right" vertical="center"/>
      <protection locked="0"/>
    </xf>
    <xf numFmtId="38" fontId="27" fillId="0" borderId="162" xfId="33" applyFont="1" applyBorder="1" applyAlignment="1" applyProtection="1">
      <alignment horizontal="center" vertical="center"/>
    </xf>
    <xf numFmtId="38" fontId="27" fillId="0" borderId="35" xfId="33" applyFont="1" applyBorder="1" applyAlignment="1" applyProtection="1">
      <alignment horizontal="center" vertical="center"/>
    </xf>
    <xf numFmtId="0" fontId="9" fillId="0" borderId="0" xfId="45" applyFont="1" applyAlignment="1" applyProtection="1">
      <alignment vertical="center" wrapText="1"/>
    </xf>
    <xf numFmtId="0" fontId="16" fillId="0" borderId="12" xfId="45" applyFont="1" applyBorder="1" applyAlignment="1" applyProtection="1">
      <alignment horizontal="center" vertical="center"/>
    </xf>
    <xf numFmtId="0" fontId="20" fillId="0" borderId="12" xfId="45" applyFont="1" applyFill="1" applyBorder="1" applyAlignment="1" applyProtection="1">
      <alignment horizontal="center" vertical="center" wrapText="1"/>
      <protection locked="0"/>
    </xf>
    <xf numFmtId="0" fontId="20" fillId="0" borderId="10" xfId="45" applyFont="1" applyFill="1" applyBorder="1" applyAlignment="1" applyProtection="1">
      <alignment horizontal="center" vertical="center" wrapText="1"/>
      <protection locked="0"/>
    </xf>
    <xf numFmtId="0" fontId="20" fillId="0" borderId="11" xfId="45" applyFont="1" applyFill="1" applyBorder="1" applyAlignment="1" applyProtection="1">
      <alignment horizontal="center" vertical="center" wrapText="1"/>
      <protection locked="0"/>
    </xf>
    <xf numFmtId="0" fontId="20" fillId="0" borderId="19" xfId="45" applyFont="1" applyFill="1" applyBorder="1" applyAlignment="1" applyProtection="1">
      <alignment horizontal="center" vertical="center" wrapText="1"/>
      <protection locked="0"/>
    </xf>
    <xf numFmtId="0" fontId="16" fillId="0" borderId="10" xfId="45" applyFont="1" applyFill="1" applyBorder="1" applyAlignment="1" applyProtection="1">
      <alignment horizontal="center" vertical="center" wrapText="1"/>
      <protection locked="0"/>
    </xf>
    <xf numFmtId="0" fontId="16" fillId="0" borderId="11" xfId="45" applyFont="1" applyFill="1" applyBorder="1" applyAlignment="1" applyProtection="1">
      <alignment horizontal="center" vertical="center" wrapText="1"/>
      <protection locked="0"/>
    </xf>
    <xf numFmtId="0" fontId="16" fillId="0" borderId="19" xfId="45" applyFont="1" applyFill="1" applyBorder="1" applyAlignment="1" applyProtection="1">
      <alignment horizontal="center" vertical="center" wrapText="1"/>
      <protection locked="0"/>
    </xf>
    <xf numFmtId="191" fontId="20" fillId="0" borderId="12" xfId="45" applyNumberFormat="1" applyFont="1" applyFill="1" applyBorder="1" applyAlignment="1" applyProtection="1">
      <alignment horizontal="center" vertical="center" wrapText="1"/>
      <protection locked="0"/>
    </xf>
    <xf numFmtId="0" fontId="6" fillId="0" borderId="12" xfId="45" applyFont="1" applyBorder="1" applyAlignment="1" applyProtection="1">
      <alignment horizontal="center" vertical="center" shrinkToFit="1"/>
    </xf>
    <xf numFmtId="0" fontId="7" fillId="0" borderId="12" xfId="45" applyFont="1" applyBorder="1" applyAlignment="1" applyProtection="1">
      <alignment horizontal="center" vertical="center" wrapText="1" shrinkToFit="1"/>
    </xf>
    <xf numFmtId="0" fontId="7" fillId="0" borderId="12" xfId="45" applyFont="1" applyBorder="1" applyAlignment="1" applyProtection="1">
      <alignment horizontal="center" vertical="center" shrinkToFit="1"/>
    </xf>
    <xf numFmtId="0" fontId="17" fillId="0" borderId="12" xfId="45" applyFont="1" applyBorder="1" applyAlignment="1" applyProtection="1">
      <alignment horizontal="center" vertical="center" wrapText="1"/>
    </xf>
    <xf numFmtId="38" fontId="22" fillId="29" borderId="102" xfId="33" applyFont="1" applyFill="1" applyBorder="1" applyAlignment="1" applyProtection="1">
      <alignment horizontal="center" vertical="center"/>
    </xf>
    <xf numFmtId="38" fontId="22" fillId="29" borderId="83" xfId="33" applyFont="1" applyFill="1" applyBorder="1" applyAlignment="1" applyProtection="1">
      <alignment horizontal="center" vertical="center"/>
    </xf>
    <xf numFmtId="38" fontId="22" fillId="29" borderId="44" xfId="33" applyFont="1" applyFill="1" applyBorder="1" applyAlignment="1" applyProtection="1">
      <alignment horizontal="center" vertical="center"/>
    </xf>
    <xf numFmtId="38" fontId="22" fillId="29" borderId="13" xfId="33" applyFont="1" applyFill="1" applyBorder="1" applyAlignment="1" applyProtection="1">
      <alignment horizontal="center" vertical="center"/>
    </xf>
    <xf numFmtId="38" fontId="22" fillId="29" borderId="14" xfId="33" applyFont="1" applyFill="1" applyBorder="1" applyAlignment="1" applyProtection="1">
      <alignment horizontal="center" vertical="center"/>
    </xf>
    <xf numFmtId="38" fontId="22" fillId="29" borderId="15" xfId="33" applyFont="1" applyFill="1" applyBorder="1" applyAlignment="1" applyProtection="1">
      <alignment horizontal="center" vertical="center"/>
    </xf>
    <xf numFmtId="183" fontId="23" fillId="0" borderId="10" xfId="45" applyNumberFormat="1" applyFont="1" applyBorder="1" applyAlignment="1" applyProtection="1">
      <alignment vertical="center"/>
    </xf>
    <xf numFmtId="183" fontId="23" fillId="0" borderId="11" xfId="45" applyNumberFormat="1" applyFont="1" applyBorder="1" applyAlignment="1" applyProtection="1">
      <alignment vertical="center"/>
    </xf>
    <xf numFmtId="183" fontId="23" fillId="0" borderId="19" xfId="45" applyNumberFormat="1" applyFont="1" applyBorder="1" applyAlignment="1" applyProtection="1">
      <alignment vertical="center"/>
    </xf>
    <xf numFmtId="184" fontId="23" fillId="0" borderId="10" xfId="45" applyNumberFormat="1" applyFont="1" applyBorder="1" applyAlignment="1" applyProtection="1">
      <alignment horizontal="center" vertical="center"/>
    </xf>
    <xf numFmtId="184" fontId="23" fillId="0" borderId="11" xfId="45" applyNumberFormat="1" applyFont="1" applyBorder="1" applyAlignment="1" applyProtection="1">
      <alignment horizontal="center" vertical="center"/>
    </xf>
    <xf numFmtId="184" fontId="23" fillId="0" borderId="19" xfId="45" applyNumberFormat="1" applyFont="1" applyBorder="1" applyAlignment="1" applyProtection="1">
      <alignment horizontal="center" vertical="center"/>
    </xf>
    <xf numFmtId="184" fontId="23" fillId="0" borderId="10" xfId="45" applyNumberFormat="1" applyFont="1" applyBorder="1" applyAlignment="1" applyProtection="1">
      <alignment vertical="center"/>
    </xf>
    <xf numFmtId="0" fontId="23" fillId="0" borderId="11" xfId="45" applyFont="1" applyBorder="1" applyAlignment="1" applyProtection="1">
      <alignment vertical="center"/>
    </xf>
    <xf numFmtId="0" fontId="23" fillId="0" borderId="19" xfId="45" applyFont="1" applyBorder="1" applyAlignment="1" applyProtection="1">
      <alignment vertical="center"/>
    </xf>
    <xf numFmtId="38" fontId="27" fillId="0" borderId="147" xfId="33" applyFont="1" applyBorder="1" applyAlignment="1" applyProtection="1">
      <alignment horizontal="center" vertical="center"/>
    </xf>
    <xf numFmtId="38" fontId="27" fillId="0" borderId="37" xfId="33" applyFont="1" applyBorder="1" applyAlignment="1" applyProtection="1">
      <alignment horizontal="center" vertical="center"/>
    </xf>
    <xf numFmtId="38" fontId="24" fillId="0" borderId="157" xfId="33" applyFont="1" applyFill="1" applyBorder="1" applyAlignment="1" applyProtection="1">
      <alignment horizontal="right" vertical="center"/>
      <protection locked="0"/>
    </xf>
    <xf numFmtId="38" fontId="24" fillId="0" borderId="156" xfId="33" applyFont="1" applyFill="1" applyBorder="1" applyAlignment="1" applyProtection="1">
      <alignment horizontal="right" vertical="center"/>
      <protection locked="0"/>
    </xf>
    <xf numFmtId="0" fontId="23" fillId="0" borderId="0" xfId="45" applyFont="1" applyBorder="1" applyAlignment="1" applyProtection="1">
      <alignment horizontal="center" vertical="center"/>
    </xf>
    <xf numFmtId="38" fontId="24" fillId="24" borderId="147" xfId="33" applyFont="1" applyFill="1" applyBorder="1" applyAlignment="1" applyProtection="1">
      <alignment horizontal="right" vertical="center"/>
      <protection locked="0"/>
    </xf>
    <xf numFmtId="38" fontId="24" fillId="24" borderId="146" xfId="33" applyFont="1" applyFill="1" applyBorder="1" applyAlignment="1" applyProtection="1">
      <alignment horizontal="right" vertical="center"/>
      <protection locked="0"/>
    </xf>
    <xf numFmtId="38" fontId="24" fillId="24" borderId="155" xfId="33" applyFont="1" applyFill="1" applyBorder="1" applyAlignment="1" applyProtection="1">
      <alignment horizontal="right" vertical="center"/>
      <protection locked="0"/>
    </xf>
    <xf numFmtId="38" fontId="27" fillId="0" borderId="154" xfId="33" applyFont="1" applyBorder="1" applyAlignment="1" applyProtection="1">
      <alignment horizontal="center" vertical="center"/>
    </xf>
    <xf numFmtId="38" fontId="24" fillId="0" borderId="146" xfId="33" applyFont="1" applyFill="1" applyBorder="1" applyAlignment="1" applyProtection="1">
      <alignment horizontal="right" vertical="center"/>
      <protection locked="0"/>
    </xf>
    <xf numFmtId="38" fontId="24" fillId="0" borderId="147" xfId="33" applyFont="1" applyFill="1" applyBorder="1" applyAlignment="1" applyProtection="1">
      <alignment horizontal="right" vertical="center"/>
      <protection locked="0"/>
    </xf>
    <xf numFmtId="10" fontId="24" fillId="24" borderId="142" xfId="45" applyNumberFormat="1" applyFont="1" applyFill="1" applyBorder="1" applyAlignment="1" applyProtection="1">
      <alignment horizontal="center" vertical="center" shrinkToFit="1"/>
      <protection locked="0"/>
    </xf>
    <xf numFmtId="10" fontId="24" fillId="24" borderId="139" xfId="45" applyNumberFormat="1" applyFont="1" applyFill="1" applyBorder="1" applyAlignment="1" applyProtection="1">
      <alignment horizontal="center" vertical="center" shrinkToFit="1"/>
      <protection locked="0"/>
    </xf>
    <xf numFmtId="10" fontId="24" fillId="24" borderId="36" xfId="45" applyNumberFormat="1" applyFont="1" applyFill="1" applyBorder="1" applyAlignment="1" applyProtection="1">
      <alignment horizontal="center" vertical="center" shrinkToFit="1"/>
      <protection locked="0"/>
    </xf>
    <xf numFmtId="10" fontId="24" fillId="24" borderId="157" xfId="45" applyNumberFormat="1" applyFont="1" applyFill="1" applyBorder="1" applyAlignment="1" applyProtection="1">
      <alignment horizontal="center" vertical="center" shrinkToFit="1"/>
      <protection locked="0"/>
    </xf>
    <xf numFmtId="10" fontId="24" fillId="24" borderId="156" xfId="45" applyNumberFormat="1" applyFont="1" applyFill="1" applyBorder="1" applyAlignment="1" applyProtection="1">
      <alignment horizontal="center" vertical="center" shrinkToFit="1"/>
      <protection locked="0"/>
    </xf>
    <xf numFmtId="10" fontId="24" fillId="24" borderId="35" xfId="45" applyNumberFormat="1" applyFont="1" applyFill="1" applyBorder="1" applyAlignment="1" applyProtection="1">
      <alignment horizontal="center" vertical="center" shrinkToFit="1"/>
      <protection locked="0"/>
    </xf>
    <xf numFmtId="38" fontId="24" fillId="29" borderId="102" xfId="33" applyFont="1" applyFill="1" applyBorder="1" applyAlignment="1" applyProtection="1">
      <alignment horizontal="center" vertical="center"/>
      <protection locked="0"/>
    </xf>
    <xf numFmtId="38" fontId="24" fillId="29" borderId="83" xfId="33" applyFont="1" applyFill="1" applyBorder="1" applyAlignment="1" applyProtection="1">
      <alignment horizontal="center" vertical="center"/>
      <protection locked="0"/>
    </xf>
    <xf numFmtId="38" fontId="24" fillId="29" borderId="59" xfId="33" applyFont="1" applyFill="1" applyBorder="1" applyAlignment="1" applyProtection="1">
      <alignment horizontal="center" vertical="center"/>
      <protection locked="0"/>
    </xf>
    <xf numFmtId="38" fontId="24" fillId="29" borderId="0" xfId="33" applyFont="1" applyFill="1" applyBorder="1" applyAlignment="1" applyProtection="1">
      <alignment horizontal="center" vertical="center"/>
      <protection locked="0"/>
    </xf>
    <xf numFmtId="38" fontId="24" fillId="29" borderId="209" xfId="33" applyFont="1" applyFill="1" applyBorder="1" applyAlignment="1" applyProtection="1">
      <alignment horizontal="center" vertical="center"/>
      <protection locked="0"/>
    </xf>
    <xf numFmtId="38" fontId="24" fillId="29" borderId="121" xfId="33" applyFont="1" applyFill="1" applyBorder="1" applyAlignment="1" applyProtection="1">
      <alignment horizontal="center" vertical="center"/>
      <protection locked="0"/>
    </xf>
    <xf numFmtId="38" fontId="27" fillId="0" borderId="44" xfId="33" applyFont="1" applyBorder="1" applyAlignment="1" applyProtection="1">
      <alignment horizontal="center" vertical="center"/>
    </xf>
    <xf numFmtId="38" fontId="27" fillId="0" borderId="46" xfId="33" applyFont="1" applyBorder="1" applyAlignment="1" applyProtection="1">
      <alignment horizontal="center" vertical="center"/>
    </xf>
    <xf numFmtId="38" fontId="27" fillId="0" borderId="122" xfId="33" applyFont="1" applyBorder="1" applyAlignment="1" applyProtection="1">
      <alignment horizontal="center" vertical="center"/>
    </xf>
    <xf numFmtId="10" fontId="24" fillId="24" borderId="146" xfId="45" applyNumberFormat="1" applyFont="1" applyFill="1" applyBorder="1" applyAlignment="1" applyProtection="1">
      <alignment horizontal="center" vertical="center" shrinkToFit="1"/>
      <protection locked="0"/>
    </xf>
    <xf numFmtId="10" fontId="24" fillId="24" borderId="147" xfId="45" applyNumberFormat="1" applyFont="1" applyFill="1" applyBorder="1" applyAlignment="1" applyProtection="1">
      <alignment horizontal="center" vertical="center" shrinkToFit="1"/>
      <protection locked="0"/>
    </xf>
    <xf numFmtId="10" fontId="24" fillId="24" borderId="37" xfId="45" applyNumberFormat="1" applyFont="1" applyFill="1" applyBorder="1" applyAlignment="1" applyProtection="1">
      <alignment horizontal="center" vertical="center" shrinkToFit="1"/>
      <protection locked="0"/>
    </xf>
    <xf numFmtId="38" fontId="81" fillId="0" borderId="147" xfId="33" applyFont="1" applyFill="1" applyBorder="1" applyAlignment="1" applyProtection="1">
      <alignment horizontal="right" vertical="center"/>
      <protection locked="0"/>
    </xf>
    <xf numFmtId="0" fontId="24" fillId="0" borderId="143" xfId="45" applyFont="1" applyBorder="1" applyAlignment="1" applyProtection="1">
      <alignment horizontal="distributed" vertical="center" justifyLastLine="1"/>
    </xf>
    <xf numFmtId="0" fontId="24" fillId="0" borderId="144" xfId="45" applyFont="1" applyBorder="1" applyAlignment="1" applyProtection="1">
      <alignment horizontal="distributed" vertical="center" justifyLastLine="1"/>
    </xf>
    <xf numFmtId="179" fontId="24" fillId="0" borderId="151" xfId="45" applyNumberFormat="1" applyFont="1" applyBorder="1" applyAlignment="1" applyProtection="1">
      <alignment horizontal="center" vertical="center"/>
    </xf>
    <xf numFmtId="179" fontId="24" fillId="0" borderId="38" xfId="45" applyNumberFormat="1" applyFont="1" applyBorder="1" applyAlignment="1" applyProtection="1">
      <alignment horizontal="center" vertical="center"/>
    </xf>
    <xf numFmtId="179" fontId="24" fillId="0" borderId="152" xfId="45" applyNumberFormat="1" applyFont="1" applyBorder="1" applyAlignment="1" applyProtection="1">
      <alignment horizontal="center" vertical="center"/>
    </xf>
    <xf numFmtId="0" fontId="20" fillId="0" borderId="12" xfId="45" applyFont="1" applyBorder="1" applyAlignment="1" applyProtection="1">
      <alignment horizontal="center" vertical="center"/>
    </xf>
    <xf numFmtId="38" fontId="22" fillId="24" borderId="102" xfId="33" applyFont="1" applyFill="1" applyBorder="1" applyAlignment="1" applyProtection="1">
      <alignment horizontal="center" vertical="center"/>
      <protection locked="0"/>
    </xf>
    <xf numFmtId="38" fontId="22" fillId="24" borderId="83" xfId="33" applyFont="1" applyFill="1" applyBorder="1" applyAlignment="1" applyProtection="1">
      <alignment horizontal="center" vertical="center"/>
      <protection locked="0"/>
    </xf>
    <xf numFmtId="38" fontId="22" fillId="24" borderId="44" xfId="33" applyFont="1" applyFill="1" applyBorder="1" applyAlignment="1" applyProtection="1">
      <alignment horizontal="center" vertical="center"/>
      <protection locked="0"/>
    </xf>
    <xf numFmtId="38" fontId="22" fillId="24" borderId="13" xfId="33" applyFont="1" applyFill="1" applyBorder="1" applyAlignment="1" applyProtection="1">
      <alignment horizontal="center" vertical="center"/>
      <protection locked="0"/>
    </xf>
    <xf numFmtId="38" fontId="22" fillId="24" borderId="14" xfId="33" applyFont="1" applyFill="1" applyBorder="1" applyAlignment="1" applyProtection="1">
      <alignment horizontal="center" vertical="center"/>
      <protection locked="0"/>
    </xf>
    <xf numFmtId="38" fontId="22" fillId="24" borderId="15" xfId="33" applyFont="1" applyFill="1" applyBorder="1" applyAlignment="1" applyProtection="1">
      <alignment horizontal="center" vertical="center"/>
      <protection locked="0"/>
    </xf>
    <xf numFmtId="0" fontId="24" fillId="0" borderId="98" xfId="45" applyFont="1" applyBorder="1" applyAlignment="1" applyProtection="1">
      <alignment horizontal="distributed" vertical="center" justifyLastLine="1"/>
    </xf>
    <xf numFmtId="10" fontId="24" fillId="0" borderId="148" xfId="45" applyNumberFormat="1" applyFont="1" applyBorder="1" applyAlignment="1" applyProtection="1">
      <alignment horizontal="center" vertical="center" shrinkToFit="1"/>
    </xf>
    <xf numFmtId="10" fontId="24" fillId="0" borderId="149" xfId="45" applyNumberFormat="1" applyFont="1" applyBorder="1" applyAlignment="1" applyProtection="1">
      <alignment horizontal="center" vertical="center" shrinkToFit="1"/>
    </xf>
    <xf numFmtId="10" fontId="24" fillId="0" borderId="150" xfId="45" applyNumberFormat="1" applyFont="1" applyBorder="1" applyAlignment="1" applyProtection="1">
      <alignment horizontal="center" vertical="center" shrinkToFit="1"/>
    </xf>
    <xf numFmtId="38" fontId="23" fillId="0" borderId="159" xfId="33" applyFont="1" applyBorder="1" applyAlignment="1" applyProtection="1">
      <alignment horizontal="right" vertical="center"/>
    </xf>
    <xf numFmtId="38" fontId="23" fillId="0" borderId="160" xfId="33" applyFont="1" applyBorder="1" applyAlignment="1" applyProtection="1">
      <alignment horizontal="right" vertical="center"/>
    </xf>
    <xf numFmtId="0" fontId="1" fillId="0" borderId="96" xfId="45" applyFont="1" applyBorder="1" applyAlignment="1" applyProtection="1">
      <alignment vertical="center"/>
    </xf>
    <xf numFmtId="0" fontId="1" fillId="0" borderId="160" xfId="45" applyFont="1" applyBorder="1" applyAlignment="1" applyProtection="1">
      <alignment vertical="center"/>
    </xf>
    <xf numFmtId="38" fontId="23" fillId="0" borderId="163" xfId="33" applyFont="1" applyBorder="1" applyAlignment="1" applyProtection="1">
      <alignment horizontal="right" vertical="center"/>
    </xf>
    <xf numFmtId="0" fontId="1" fillId="0" borderId="164" xfId="45" applyFont="1" applyBorder="1" applyAlignment="1" applyProtection="1">
      <alignment vertical="center"/>
    </xf>
    <xf numFmtId="38" fontId="24" fillId="24" borderId="157" xfId="33" applyFont="1" applyFill="1" applyBorder="1" applyAlignment="1" applyProtection="1">
      <alignment horizontal="right" vertical="center"/>
      <protection locked="0"/>
    </xf>
    <xf numFmtId="0" fontId="23" fillId="0" borderId="158" xfId="45" applyFont="1" applyBorder="1" applyAlignment="1" applyProtection="1">
      <alignment horizontal="distributed" vertical="center"/>
    </xf>
    <xf numFmtId="9" fontId="24" fillId="24" borderId="157" xfId="45" applyNumberFormat="1" applyFont="1" applyFill="1" applyBorder="1" applyAlignment="1" applyProtection="1">
      <alignment horizontal="center" vertical="center" shrinkToFit="1"/>
      <protection locked="0"/>
    </xf>
    <xf numFmtId="9" fontId="24" fillId="24" borderId="156" xfId="45" applyNumberFormat="1" applyFont="1" applyFill="1" applyBorder="1" applyAlignment="1" applyProtection="1">
      <alignment horizontal="center" vertical="center" shrinkToFit="1"/>
      <protection locked="0"/>
    </xf>
    <xf numFmtId="9" fontId="24" fillId="24" borderId="35" xfId="45" applyNumberFormat="1" applyFont="1" applyFill="1" applyBorder="1" applyAlignment="1" applyProtection="1">
      <alignment horizontal="center" vertical="center" shrinkToFit="1"/>
      <protection locked="0"/>
    </xf>
    <xf numFmtId="38" fontId="81" fillId="0" borderId="156" xfId="33" applyFont="1" applyFill="1" applyBorder="1" applyAlignment="1" applyProtection="1">
      <alignment horizontal="right" vertical="center"/>
      <protection locked="0"/>
    </xf>
    <xf numFmtId="9" fontId="24" fillId="0" borderId="148" xfId="45" applyNumberFormat="1" applyFont="1" applyBorder="1" applyAlignment="1" applyProtection="1">
      <alignment horizontal="center" vertical="center" shrinkToFit="1"/>
    </xf>
    <xf numFmtId="9" fontId="24" fillId="0" borderId="149" xfId="45" applyNumberFormat="1" applyFont="1" applyBorder="1" applyAlignment="1" applyProtection="1">
      <alignment horizontal="center" vertical="center" shrinkToFit="1"/>
    </xf>
    <xf numFmtId="9" fontId="24" fillId="0" borderId="150" xfId="45" applyNumberFormat="1" applyFont="1" applyBorder="1" applyAlignment="1" applyProtection="1">
      <alignment horizontal="center" vertical="center" shrinkToFit="1"/>
    </xf>
    <xf numFmtId="176" fontId="24" fillId="0" borderId="151" xfId="45" applyNumberFormat="1" applyFont="1" applyBorder="1" applyAlignment="1" applyProtection="1">
      <alignment horizontal="center" vertical="center"/>
    </xf>
    <xf numFmtId="176" fontId="24" fillId="0" borderId="38" xfId="45" applyNumberFormat="1" applyFont="1" applyBorder="1" applyAlignment="1" applyProtection="1">
      <alignment horizontal="center" vertical="center"/>
    </xf>
    <xf numFmtId="176" fontId="24" fillId="0" borderId="152" xfId="45" applyNumberFormat="1" applyFont="1" applyBorder="1" applyAlignment="1" applyProtection="1">
      <alignment horizontal="center" vertical="center"/>
    </xf>
    <xf numFmtId="38" fontId="24" fillId="24" borderId="102" xfId="33" applyFont="1" applyFill="1" applyBorder="1" applyAlignment="1" applyProtection="1">
      <alignment horizontal="center" vertical="center"/>
      <protection locked="0"/>
    </xf>
    <xf numFmtId="38" fontId="24" fillId="24" borderId="83" xfId="33" applyFont="1" applyFill="1" applyBorder="1" applyAlignment="1" applyProtection="1">
      <alignment horizontal="center" vertical="center"/>
      <protection locked="0"/>
    </xf>
    <xf numFmtId="38" fontId="24" fillId="24" borderId="59" xfId="33" applyFont="1" applyFill="1" applyBorder="1" applyAlignment="1" applyProtection="1">
      <alignment horizontal="center" vertical="center"/>
      <protection locked="0"/>
    </xf>
    <xf numFmtId="38" fontId="24" fillId="24" borderId="0" xfId="33" applyFont="1" applyFill="1" applyBorder="1" applyAlignment="1" applyProtection="1">
      <alignment horizontal="center" vertical="center"/>
      <protection locked="0"/>
    </xf>
    <xf numFmtId="38" fontId="24" fillId="24" borderId="209" xfId="33" applyFont="1" applyFill="1" applyBorder="1" applyAlignment="1" applyProtection="1">
      <alignment horizontal="center" vertical="center"/>
      <protection locked="0"/>
    </xf>
    <xf numFmtId="38" fontId="24" fillId="24" borderId="121" xfId="33" applyFont="1" applyFill="1" applyBorder="1" applyAlignment="1" applyProtection="1">
      <alignment horizontal="center" vertical="center"/>
      <protection locked="0"/>
    </xf>
    <xf numFmtId="0" fontId="13" fillId="0" borderId="0" xfId="43" applyFont="1" applyAlignment="1">
      <alignment horizontal="center" vertical="center"/>
    </xf>
    <xf numFmtId="0" fontId="12" fillId="0" borderId="0" xfId="43" applyFont="1" applyAlignment="1">
      <alignment horizontal="left" vertical="center"/>
    </xf>
    <xf numFmtId="0" fontId="12" fillId="0" borderId="17" xfId="43" applyFont="1" applyBorder="1" applyAlignment="1">
      <alignment horizontal="center" vertical="center"/>
    </xf>
    <xf numFmtId="0" fontId="12" fillId="0" borderId="16" xfId="43" applyFont="1" applyBorder="1" applyAlignment="1">
      <alignment horizontal="center" vertical="center"/>
    </xf>
    <xf numFmtId="0" fontId="12" fillId="0" borderId="18" xfId="43" applyFont="1" applyBorder="1" applyAlignment="1">
      <alignment horizontal="center" vertical="center"/>
    </xf>
    <xf numFmtId="0" fontId="12" fillId="0" borderId="102" xfId="43" applyFont="1" applyBorder="1" applyAlignment="1">
      <alignment horizontal="center" vertical="center"/>
    </xf>
    <xf numFmtId="0" fontId="12" fillId="0" borderId="44" xfId="43" applyFont="1" applyBorder="1" applyAlignment="1">
      <alignment horizontal="center" vertical="center"/>
    </xf>
    <xf numFmtId="0" fontId="12" fillId="0" borderId="83" xfId="43" applyFont="1" applyBorder="1" applyAlignment="1">
      <alignment horizontal="center" vertical="center"/>
    </xf>
    <xf numFmtId="0" fontId="12" fillId="0" borderId="59" xfId="43" applyFont="1" applyBorder="1" applyAlignment="1">
      <alignment horizontal="center" vertical="center"/>
    </xf>
    <xf numFmtId="0" fontId="12" fillId="0" borderId="46" xfId="43" applyFont="1" applyBorder="1" applyAlignment="1">
      <alignment horizontal="center" vertical="center"/>
    </xf>
    <xf numFmtId="0" fontId="12" fillId="0" borderId="13" xfId="43" applyFont="1" applyBorder="1" applyAlignment="1">
      <alignment horizontal="center" vertical="center"/>
    </xf>
    <xf numFmtId="0" fontId="12" fillId="0" borderId="15" xfId="43" applyFont="1" applyBorder="1" applyAlignment="1">
      <alignment horizontal="center" vertical="center"/>
    </xf>
    <xf numFmtId="0" fontId="12" fillId="0" borderId="0" xfId="43" applyFont="1" applyBorder="1" applyAlignment="1">
      <alignment horizontal="center" vertical="center"/>
    </xf>
    <xf numFmtId="0" fontId="12" fillId="0" borderId="14" xfId="43" applyFont="1" applyBorder="1" applyAlignment="1">
      <alignment horizontal="center" vertical="center"/>
    </xf>
    <xf numFmtId="38" fontId="12" fillId="0" borderId="10" xfId="33" applyFont="1" applyBorder="1" applyAlignment="1">
      <alignment horizontal="right" vertical="center"/>
    </xf>
    <xf numFmtId="38" fontId="12" fillId="0" borderId="11" xfId="33" applyFont="1" applyBorder="1" applyAlignment="1">
      <alignment horizontal="right" vertical="center"/>
    </xf>
    <xf numFmtId="38" fontId="12" fillId="0" borderId="19" xfId="33" applyFont="1" applyBorder="1" applyAlignment="1">
      <alignment horizontal="right" vertical="center"/>
    </xf>
    <xf numFmtId="38" fontId="12" fillId="29" borderId="12" xfId="33" applyFont="1" applyFill="1" applyBorder="1" applyAlignment="1">
      <alignment horizontal="right" vertical="center"/>
    </xf>
    <xf numFmtId="0" fontId="12" fillId="29" borderId="12" xfId="43" applyFont="1" applyFill="1" applyBorder="1" applyAlignment="1">
      <alignment horizontal="center" vertical="center"/>
    </xf>
    <xf numFmtId="0" fontId="12" fillId="0" borderId="12" xfId="43" applyFont="1" applyBorder="1" applyAlignment="1">
      <alignment horizontal="center" vertical="center"/>
    </xf>
    <xf numFmtId="0" fontId="12" fillId="0" borderId="17" xfId="43" applyFont="1" applyBorder="1" applyAlignment="1">
      <alignment horizontal="center" vertical="center" wrapText="1"/>
    </xf>
    <xf numFmtId="0" fontId="12" fillId="0" borderId="16" xfId="43" applyFont="1" applyBorder="1" applyAlignment="1">
      <alignment horizontal="center" vertical="center" wrapText="1"/>
    </xf>
    <xf numFmtId="0" fontId="12" fillId="0" borderId="18" xfId="43" applyFont="1" applyBorder="1" applyAlignment="1">
      <alignment horizontal="center" vertical="center" wrapText="1"/>
    </xf>
    <xf numFmtId="38" fontId="12" fillId="29" borderId="10" xfId="33" applyFont="1" applyFill="1" applyBorder="1" applyAlignment="1">
      <alignment horizontal="right" vertical="center"/>
    </xf>
    <xf numFmtId="38" fontId="12" fillId="29" borderId="11" xfId="33" applyFont="1" applyFill="1" applyBorder="1" applyAlignment="1">
      <alignment horizontal="right" vertical="center"/>
    </xf>
    <xf numFmtId="38" fontId="12" fillId="29" borderId="19" xfId="33" applyFont="1" applyFill="1" applyBorder="1" applyAlignment="1">
      <alignment horizontal="right" vertical="center"/>
    </xf>
    <xf numFmtId="38" fontId="12" fillId="0" borderId="10" xfId="33" applyFont="1" applyBorder="1" applyAlignment="1">
      <alignment vertical="center"/>
    </xf>
    <xf numFmtId="38" fontId="12" fillId="0" borderId="11" xfId="33" applyFont="1" applyBorder="1" applyAlignment="1">
      <alignment vertical="center"/>
    </xf>
    <xf numFmtId="38" fontId="12" fillId="0" borderId="19" xfId="33" applyFont="1" applyBorder="1" applyAlignment="1">
      <alignment vertical="center"/>
    </xf>
    <xf numFmtId="0" fontId="12" fillId="29" borderId="102" xfId="43" applyFont="1" applyFill="1" applyBorder="1" applyAlignment="1">
      <alignment vertical="center"/>
    </xf>
    <xf numFmtId="0" fontId="12" fillId="29" borderId="83" xfId="43" applyFont="1" applyFill="1" applyBorder="1" applyAlignment="1">
      <alignment vertical="center"/>
    </xf>
    <xf numFmtId="0" fontId="12" fillId="29" borderId="44" xfId="43" applyFont="1" applyFill="1" applyBorder="1" applyAlignment="1">
      <alignment vertical="center"/>
    </xf>
    <xf numFmtId="0" fontId="12" fillId="29" borderId="59" xfId="43" applyFont="1" applyFill="1" applyBorder="1" applyAlignment="1">
      <alignment vertical="center"/>
    </xf>
    <xf numFmtId="0" fontId="12" fillId="29" borderId="0" xfId="43" applyFont="1" applyFill="1" applyBorder="1" applyAlignment="1">
      <alignment vertical="center"/>
    </xf>
    <xf numFmtId="0" fontId="12" fillId="29" borderId="46" xfId="43" applyFont="1" applyFill="1" applyBorder="1" applyAlignment="1">
      <alignment vertical="center"/>
    </xf>
    <xf numFmtId="0" fontId="12" fillId="29" borderId="13" xfId="43" applyFont="1" applyFill="1" applyBorder="1" applyAlignment="1">
      <alignment vertical="center"/>
    </xf>
    <xf numFmtId="0" fontId="12" fillId="29" borderId="14" xfId="43" applyFont="1" applyFill="1" applyBorder="1" applyAlignment="1">
      <alignment vertical="center"/>
    </xf>
    <xf numFmtId="0" fontId="12" fillId="29" borderId="15" xfId="43" applyFont="1" applyFill="1" applyBorder="1" applyAlignment="1">
      <alignment vertical="center"/>
    </xf>
    <xf numFmtId="0" fontId="12" fillId="0" borderId="10" xfId="43" applyFont="1" applyBorder="1" applyAlignment="1">
      <alignment vertical="center"/>
    </xf>
    <xf numFmtId="0" fontId="12" fillId="0" borderId="19" xfId="43" applyFont="1" applyBorder="1" applyAlignment="1">
      <alignment vertical="center"/>
    </xf>
    <xf numFmtId="38" fontId="12" fillId="0" borderId="165" xfId="33" applyFont="1" applyBorder="1" applyAlignment="1">
      <alignment horizontal="center" vertical="center"/>
    </xf>
    <xf numFmtId="0" fontId="50" fillId="0" borderId="10" xfId="42" applyFont="1" applyBorder="1" applyAlignment="1" applyProtection="1">
      <alignment horizontal="center" vertical="center"/>
    </xf>
    <xf numFmtId="0" fontId="50" fillId="0" borderId="19" xfId="42" applyFont="1" applyBorder="1" applyAlignment="1" applyProtection="1">
      <alignment horizontal="center" vertical="center"/>
    </xf>
    <xf numFmtId="0" fontId="23" fillId="0" borderId="11" xfId="42" applyFont="1" applyBorder="1" applyAlignment="1" applyProtection="1">
      <alignment horizontal="center" vertical="center" wrapText="1"/>
    </xf>
    <xf numFmtId="0" fontId="23" fillId="0" borderId="19" xfId="42" applyFont="1" applyBorder="1" applyAlignment="1" applyProtection="1">
      <alignment horizontal="center" vertical="center" wrapText="1"/>
    </xf>
    <xf numFmtId="0" fontId="52" fillId="24" borderId="17" xfId="42" applyFont="1" applyFill="1" applyBorder="1" applyAlignment="1" applyProtection="1">
      <alignment horizontal="center" vertical="center" wrapText="1"/>
      <protection locked="0"/>
    </xf>
    <xf numFmtId="0" fontId="52" fillId="24" borderId="16" xfId="42" applyFont="1" applyFill="1" applyBorder="1" applyAlignment="1" applyProtection="1">
      <alignment horizontal="center" vertical="center" wrapText="1"/>
      <protection locked="0"/>
    </xf>
    <xf numFmtId="0" fontId="52" fillId="24" borderId="18" xfId="42" applyFont="1" applyFill="1" applyBorder="1" applyAlignment="1" applyProtection="1">
      <alignment horizontal="center" vertical="center" wrapText="1"/>
      <protection locked="0"/>
    </xf>
    <xf numFmtId="0" fontId="23" fillId="0" borderId="17" xfId="42" applyFont="1" applyBorder="1" applyAlignment="1" applyProtection="1">
      <alignment horizontal="center" vertical="center" wrapText="1"/>
    </xf>
    <xf numFmtId="0" fontId="23" fillId="0" borderId="16" xfId="42" applyFont="1" applyBorder="1" applyAlignment="1" applyProtection="1">
      <alignment horizontal="center" vertical="center" wrapText="1"/>
    </xf>
    <xf numFmtId="0" fontId="23" fillId="0" borderId="18" xfId="42" applyFont="1" applyBorder="1" applyAlignment="1" applyProtection="1">
      <alignment horizontal="center" vertical="center" wrapText="1"/>
    </xf>
    <xf numFmtId="0" fontId="52" fillId="24" borderId="44" xfId="42" applyFont="1" applyFill="1" applyBorder="1" applyAlignment="1" applyProtection="1">
      <alignment horizontal="center" vertical="center" wrapText="1"/>
      <protection locked="0"/>
    </xf>
    <xf numFmtId="0" fontId="52" fillId="24" borderId="46" xfId="42" applyFont="1" applyFill="1" applyBorder="1" applyAlignment="1" applyProtection="1">
      <alignment horizontal="center" vertical="center" wrapText="1"/>
      <protection locked="0"/>
    </xf>
    <xf numFmtId="0" fontId="52" fillId="24" borderId="15" xfId="42" applyFont="1" applyFill="1" applyBorder="1" applyAlignment="1" applyProtection="1">
      <alignment horizontal="center" vertical="center" wrapText="1"/>
      <protection locked="0"/>
    </xf>
    <xf numFmtId="0" fontId="23" fillId="0" borderId="102" xfId="42" applyFont="1" applyBorder="1" applyAlignment="1" applyProtection="1">
      <alignment horizontal="center" vertical="center" wrapText="1"/>
    </xf>
    <xf numFmtId="0" fontId="23" fillId="0" borderId="59" xfId="42" applyFont="1" applyBorder="1" applyAlignment="1" applyProtection="1">
      <alignment horizontal="center" vertical="center" wrapText="1"/>
    </xf>
    <xf numFmtId="0" fontId="23" fillId="0" borderId="13" xfId="42" applyFont="1" applyBorder="1" applyAlignment="1" applyProtection="1">
      <alignment horizontal="center" vertical="center" wrapText="1"/>
    </xf>
    <xf numFmtId="0" fontId="23" fillId="0" borderId="20" xfId="42" applyFont="1" applyBorder="1" applyAlignment="1" applyProtection="1">
      <alignment horizontal="center" wrapText="1"/>
    </xf>
    <xf numFmtId="0" fontId="23" fillId="0" borderId="10" xfId="42" applyFont="1" applyBorder="1" applyAlignment="1" applyProtection="1">
      <alignment horizontal="center" vertical="center" wrapText="1"/>
    </xf>
    <xf numFmtId="0" fontId="12" fillId="0" borderId="167" xfId="42" applyBorder="1" applyAlignment="1" applyProtection="1">
      <alignment horizontal="center" vertical="center" wrapText="1"/>
    </xf>
    <xf numFmtId="0" fontId="53" fillId="0" borderId="59" xfId="42" applyFont="1" applyBorder="1" applyAlignment="1" applyProtection="1">
      <alignment horizontal="center" vertical="center" wrapText="1"/>
    </xf>
    <xf numFmtId="0" fontId="53" fillId="0" borderId="13" xfId="42" applyFont="1" applyBorder="1" applyAlignment="1" applyProtection="1">
      <alignment horizontal="center" vertical="center" wrapText="1"/>
    </xf>
    <xf numFmtId="0" fontId="27" fillId="0" borderId="170" xfId="42" applyFont="1" applyBorder="1" applyAlignment="1" applyProtection="1">
      <alignment horizontal="center" vertical="center" wrapText="1"/>
    </xf>
    <xf numFmtId="0" fontId="27" fillId="0" borderId="16" xfId="42" applyFont="1" applyBorder="1" applyAlignment="1" applyProtection="1">
      <alignment horizontal="center" vertical="center" wrapText="1"/>
    </xf>
    <xf numFmtId="0" fontId="12" fillId="0" borderId="18" xfId="42" applyBorder="1" applyAlignment="1" applyProtection="1">
      <alignment horizontal="center" vertical="center" wrapText="1"/>
    </xf>
    <xf numFmtId="0" fontId="12" fillId="0" borderId="166" xfId="42" applyBorder="1" applyAlignment="1">
      <alignment vertical="center" wrapText="1"/>
    </xf>
    <xf numFmtId="0" fontId="12" fillId="0" borderId="59" xfId="42" applyBorder="1" applyAlignment="1">
      <alignment vertical="center" wrapText="1"/>
    </xf>
    <xf numFmtId="0" fontId="12" fillId="0" borderId="60" xfId="42" applyBorder="1" applyAlignment="1">
      <alignment vertical="center" wrapText="1"/>
    </xf>
    <xf numFmtId="0" fontId="12" fillId="0" borderId="13" xfId="42" applyBorder="1" applyAlignment="1">
      <alignment vertical="center" wrapText="1"/>
    </xf>
    <xf numFmtId="0" fontId="12" fillId="0" borderId="64" xfId="42" applyBorder="1" applyAlignment="1">
      <alignment vertical="center" wrapText="1"/>
    </xf>
    <xf numFmtId="0" fontId="51" fillId="30" borderId="10" xfId="42" applyFont="1" applyFill="1" applyBorder="1" applyAlignment="1" applyProtection="1">
      <alignment horizontal="center" vertical="center"/>
    </xf>
    <xf numFmtId="0" fontId="51" fillId="30" borderId="11" xfId="42" applyFont="1" applyFill="1" applyBorder="1" applyAlignment="1" applyProtection="1">
      <alignment horizontal="center" vertical="center"/>
    </xf>
    <xf numFmtId="0" fontId="51" fillId="30" borderId="19" xfId="42" applyFont="1" applyFill="1" applyBorder="1" applyAlignment="1" applyProtection="1">
      <alignment horizontal="center" vertical="center"/>
    </xf>
    <xf numFmtId="38" fontId="12" fillId="29" borderId="102" xfId="33" applyFont="1" applyFill="1" applyBorder="1" applyAlignment="1" applyProtection="1">
      <alignment vertical="center"/>
      <protection locked="0"/>
    </xf>
    <xf numFmtId="38" fontId="12" fillId="29" borderId="44" xfId="33" applyFont="1" applyFill="1" applyBorder="1" applyAlignment="1" applyProtection="1">
      <alignment vertical="center"/>
      <protection locked="0"/>
    </xf>
    <xf numFmtId="38" fontId="12" fillId="29" borderId="13" xfId="33" applyFont="1" applyFill="1" applyBorder="1" applyAlignment="1" applyProtection="1">
      <alignment vertical="center"/>
      <protection locked="0"/>
    </xf>
    <xf numFmtId="38" fontId="12" fillId="29" borderId="15" xfId="33" applyFont="1" applyFill="1" applyBorder="1" applyAlignment="1" applyProtection="1">
      <alignment vertical="center"/>
      <protection locked="0"/>
    </xf>
    <xf numFmtId="38" fontId="56" fillId="30" borderId="168" xfId="33" applyFont="1" applyFill="1" applyBorder="1" applyAlignment="1" applyProtection="1">
      <alignment vertical="center"/>
    </xf>
    <xf numFmtId="38" fontId="56" fillId="30" borderId="169" xfId="33" applyFont="1" applyFill="1" applyBorder="1" applyAlignment="1" applyProtection="1">
      <alignment vertical="center"/>
    </xf>
    <xf numFmtId="0" fontId="23" fillId="30" borderId="0" xfId="42" applyFont="1" applyFill="1" applyBorder="1" applyAlignment="1" applyProtection="1">
      <alignment vertical="center" wrapText="1"/>
    </xf>
    <xf numFmtId="0" fontId="23" fillId="30" borderId="14" xfId="42" applyFont="1" applyFill="1" applyBorder="1" applyAlignment="1" applyProtection="1">
      <alignment vertical="center" wrapText="1"/>
    </xf>
    <xf numFmtId="0" fontId="12" fillId="30" borderId="0" xfId="42" applyFill="1" applyBorder="1" applyAlignment="1" applyProtection="1">
      <alignment vertical="center"/>
    </xf>
    <xf numFmtId="0" fontId="12" fillId="30" borderId="14" xfId="42" applyFill="1" applyBorder="1" applyAlignment="1" applyProtection="1">
      <alignment vertical="center"/>
    </xf>
    <xf numFmtId="38" fontId="12" fillId="29" borderId="10" xfId="33" applyFont="1" applyFill="1" applyBorder="1" applyAlignment="1" applyProtection="1">
      <alignment vertical="center"/>
      <protection locked="0"/>
    </xf>
    <xf numFmtId="38" fontId="12" fillId="29" borderId="19" xfId="33" applyFont="1" applyFill="1" applyBorder="1" applyAlignment="1" applyProtection="1">
      <alignment vertical="center"/>
      <protection locked="0"/>
    </xf>
    <xf numFmtId="180" fontId="12" fillId="29" borderId="12" xfId="42" applyNumberFormat="1" applyFill="1" applyBorder="1" applyAlignment="1" applyProtection="1">
      <alignment vertical="center"/>
      <protection locked="0"/>
    </xf>
    <xf numFmtId="38" fontId="27" fillId="0" borderId="102" xfId="33" applyFont="1" applyFill="1" applyBorder="1" applyAlignment="1" applyProtection="1">
      <alignment horizontal="center" wrapText="1"/>
    </xf>
    <xf numFmtId="0" fontId="12" fillId="0" borderId="166" xfId="42" applyBorder="1" applyAlignment="1">
      <alignment wrapText="1"/>
    </xf>
    <xf numFmtId="0" fontId="12" fillId="0" borderId="59" xfId="42" applyBorder="1" applyAlignment="1">
      <alignment wrapText="1"/>
    </xf>
    <xf numFmtId="0" fontId="12" fillId="0" borderId="60" xfId="42" applyBorder="1" applyAlignment="1">
      <alignment wrapText="1"/>
    </xf>
    <xf numFmtId="0" fontId="27" fillId="30" borderId="0" xfId="42" applyFont="1" applyFill="1" applyAlignment="1" applyProtection="1">
      <alignment vertical="center" wrapText="1"/>
    </xf>
    <xf numFmtId="0" fontId="12" fillId="30" borderId="0" xfId="42" applyFill="1" applyAlignment="1">
      <alignment vertical="center" wrapText="1"/>
    </xf>
    <xf numFmtId="0" fontId="23" fillId="0" borderId="83" xfId="42" applyFont="1" applyBorder="1" applyAlignment="1" applyProtection="1">
      <alignment horizontal="center" vertical="center" wrapText="1"/>
    </xf>
    <xf numFmtId="0" fontId="12" fillId="0" borderId="83" xfId="42" applyBorder="1" applyAlignment="1" applyProtection="1">
      <alignment horizontal="center" vertical="center" wrapText="1"/>
    </xf>
    <xf numFmtId="0" fontId="12" fillId="0" borderId="44" xfId="42" applyBorder="1" applyAlignment="1" applyProtection="1">
      <alignment horizontal="center" vertical="center" wrapText="1"/>
    </xf>
    <xf numFmtId="0" fontId="23" fillId="0" borderId="14" xfId="42" applyFont="1" applyBorder="1" applyAlignment="1" applyProtection="1">
      <alignment horizontal="center" vertical="center" wrapText="1"/>
    </xf>
    <xf numFmtId="0" fontId="12" fillId="0" borderId="14" xfId="42" applyBorder="1" applyAlignment="1" applyProtection="1">
      <alignment horizontal="center" vertical="center" wrapText="1"/>
    </xf>
    <xf numFmtId="0" fontId="12" fillId="0" borderId="15" xfId="42" applyBorder="1" applyAlignment="1" applyProtection="1">
      <alignment horizontal="center" vertical="center" wrapText="1"/>
    </xf>
    <xf numFmtId="0" fontId="12" fillId="0" borderId="19" xfId="42" applyBorder="1" applyAlignment="1" applyProtection="1">
      <alignment vertical="center" wrapText="1"/>
    </xf>
    <xf numFmtId="38" fontId="55" fillId="0" borderId="10" xfId="33" applyFont="1" applyBorder="1" applyAlignment="1" applyProtection="1">
      <alignment horizontal="right" vertical="center" wrapText="1"/>
    </xf>
    <xf numFmtId="0" fontId="12" fillId="0" borderId="167" xfId="42" applyBorder="1" applyAlignment="1">
      <alignment vertical="center" wrapText="1"/>
    </xf>
    <xf numFmtId="38" fontId="20" fillId="0" borderId="0" xfId="42" applyNumberFormat="1" applyFont="1" applyFill="1" applyAlignment="1" applyProtection="1">
      <alignment horizontal="center" shrinkToFit="1"/>
    </xf>
    <xf numFmtId="0" fontId="20" fillId="0" borderId="0" xfId="42" applyFont="1" applyAlignment="1">
      <alignment horizontal="center" shrinkToFit="1"/>
    </xf>
    <xf numFmtId="180" fontId="20" fillId="0" borderId="0" xfId="42" applyNumberFormat="1" applyFont="1" applyFill="1" applyAlignment="1" applyProtection="1">
      <alignment horizontal="center" shrinkToFit="1"/>
    </xf>
    <xf numFmtId="180" fontId="20" fillId="0" borderId="0" xfId="42" applyNumberFormat="1" applyFont="1" applyFill="1" applyAlignment="1">
      <alignment shrinkToFit="1"/>
    </xf>
    <xf numFmtId="38" fontId="55" fillId="0" borderId="10" xfId="33" applyFont="1" applyBorder="1" applyAlignment="1" applyProtection="1">
      <alignment horizontal="center" vertical="center" wrapText="1"/>
    </xf>
    <xf numFmtId="38" fontId="55" fillId="0" borderId="11" xfId="33" applyFont="1" applyBorder="1" applyAlignment="1" applyProtection="1">
      <alignment horizontal="center" vertical="center" wrapText="1"/>
    </xf>
    <xf numFmtId="38" fontId="55" fillId="0" borderId="167" xfId="33" applyFont="1" applyBorder="1" applyAlignment="1" applyProtection="1">
      <alignment horizontal="center" vertical="center" wrapText="1"/>
    </xf>
    <xf numFmtId="0" fontId="3" fillId="0" borderId="11" xfId="0" applyFont="1" applyBorder="1" applyAlignment="1">
      <alignment vertical="center"/>
    </xf>
    <xf numFmtId="0" fontId="3" fillId="29" borderId="11" xfId="0" applyFont="1" applyFill="1" applyBorder="1" applyAlignment="1">
      <alignment vertical="center"/>
    </xf>
    <xf numFmtId="0" fontId="3" fillId="0" borderId="19" xfId="0" applyFont="1" applyBorder="1" applyAlignment="1">
      <alignment vertical="center"/>
    </xf>
    <xf numFmtId="0" fontId="3" fillId="0" borderId="83" xfId="0" applyFont="1" applyBorder="1" applyAlignment="1">
      <alignment horizontal="center" vertical="center"/>
    </xf>
    <xf numFmtId="0" fontId="3" fillId="0" borderId="44" xfId="0" applyFont="1" applyBorder="1" applyAlignment="1">
      <alignment horizontal="center" vertical="center"/>
    </xf>
    <xf numFmtId="0" fontId="3" fillId="0" borderId="59" xfId="0" applyFont="1" applyBorder="1" applyAlignment="1">
      <alignment horizontal="center" vertical="center"/>
    </xf>
    <xf numFmtId="0" fontId="3" fillId="0" borderId="0" xfId="0" applyFont="1" applyBorder="1" applyAlignment="1">
      <alignment horizontal="center" vertical="center"/>
    </xf>
    <xf numFmtId="0" fontId="3" fillId="0" borderId="46" xfId="0" applyFon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3" fillId="0" borderId="102" xfId="0" applyFont="1" applyBorder="1" applyAlignment="1">
      <alignment vertical="center"/>
    </xf>
    <xf numFmtId="0" fontId="3" fillId="0" borderId="83" xfId="0" applyFont="1" applyBorder="1" applyAlignment="1">
      <alignment vertical="center"/>
    </xf>
    <xf numFmtId="0" fontId="3" fillId="0" borderId="44" xfId="0" applyFont="1" applyBorder="1" applyAlignment="1">
      <alignment vertical="center"/>
    </xf>
    <xf numFmtId="0" fontId="0" fillId="0" borderId="101" xfId="0" applyBorder="1" applyAlignment="1">
      <alignment vertical="center"/>
    </xf>
    <xf numFmtId="0" fontId="4" fillId="0" borderId="0" xfId="0" applyFont="1" applyAlignment="1">
      <alignment horizontal="center" vertical="center"/>
    </xf>
    <xf numFmtId="0" fontId="3" fillId="0" borderId="16" xfId="0" applyFont="1" applyBorder="1" applyAlignment="1">
      <alignment horizontal="center" vertical="center" wrapText="1"/>
    </xf>
    <xf numFmtId="0" fontId="5" fillId="0" borderId="10" xfId="0" applyFont="1" applyBorder="1" applyAlignment="1">
      <alignment horizontal="center"/>
    </xf>
    <xf numFmtId="0" fontId="0" fillId="0" borderId="19" xfId="0" applyBorder="1" applyAlignment="1">
      <alignment horizontal="center"/>
    </xf>
    <xf numFmtId="0" fontId="3" fillId="29" borderId="14" xfId="0" applyFont="1" applyFill="1" applyBorder="1" applyAlignment="1">
      <alignment horizontal="center" vertical="center"/>
    </xf>
    <xf numFmtId="0" fontId="3" fillId="0" borderId="14" xfId="0" applyFont="1" applyBorder="1" applyAlignment="1">
      <alignment vertical="center"/>
    </xf>
    <xf numFmtId="0" fontId="3" fillId="0" borderId="12" xfId="0" applyFont="1" applyBorder="1" applyAlignment="1">
      <alignment horizontal="center" vertical="center" wrapText="1"/>
    </xf>
    <xf numFmtId="0" fontId="84" fillId="0" borderId="0" xfId="0" applyFont="1" applyBorder="1" applyAlignment="1">
      <alignment horizontal="center" vertical="center"/>
    </xf>
    <xf numFmtId="0" fontId="89" fillId="0" borderId="14" xfId="0" applyFont="1" applyBorder="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7"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25_kariire_syoukan_keikaku_h22" xfId="42"/>
    <cellStyle name="標準_H21応募様式3標準例" xfId="43"/>
    <cellStyle name="標準_既往借入金の状況（案）" xfId="44"/>
    <cellStyle name="標準_資金収支計算標準例" xfId="45"/>
    <cellStyle name="良い" xfId="46" builtinId="26" customBuiltin="1"/>
  </cellStyles>
  <dxfs count="0"/>
  <tableStyles count="0" defaultTableStyle="TableStyleMedium2" defaultPivotStyle="PivotStyleLight16"/>
  <colors>
    <mruColors>
      <color rgb="FFFFFF99"/>
      <color rgb="FFFFF7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466725</xdr:colOff>
      <xdr:row>5</xdr:row>
      <xdr:rowOff>66675</xdr:rowOff>
    </xdr:from>
    <xdr:to>
      <xdr:col>8</xdr:col>
      <xdr:colOff>209550</xdr:colOff>
      <xdr:row>45</xdr:row>
      <xdr:rowOff>161925</xdr:rowOff>
    </xdr:to>
    <xdr:sp macro="" textlink="">
      <xdr:nvSpPr>
        <xdr:cNvPr id="6778" name="AutoShape 1"/>
        <xdr:cNvSpPr>
          <a:spLocks noChangeArrowheads="1"/>
        </xdr:cNvSpPr>
      </xdr:nvSpPr>
      <xdr:spPr bwMode="auto">
        <a:xfrm>
          <a:off x="1152525" y="923925"/>
          <a:ext cx="4543425" cy="6953250"/>
        </a:xfrm>
        <a:prstGeom prst="cube">
          <a:avLst>
            <a:gd name="adj" fmla="val 1223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285750</xdr:colOff>
      <xdr:row>8</xdr:row>
      <xdr:rowOff>104775</xdr:rowOff>
    </xdr:from>
    <xdr:to>
      <xdr:col>7</xdr:col>
      <xdr:colOff>457200</xdr:colOff>
      <xdr:row>11</xdr:row>
      <xdr:rowOff>47625</xdr:rowOff>
    </xdr:to>
    <xdr:sp macro="" textlink="">
      <xdr:nvSpPr>
        <xdr:cNvPr id="6147" name="Text Box 3"/>
        <xdr:cNvSpPr txBox="1">
          <a:spLocks noChangeArrowheads="1"/>
        </xdr:cNvSpPr>
      </xdr:nvSpPr>
      <xdr:spPr bwMode="auto">
        <a:xfrm>
          <a:off x="5086350" y="1476375"/>
          <a:ext cx="17145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１</a:t>
          </a:r>
        </a:p>
      </xdr:txBody>
    </xdr:sp>
    <xdr:clientData/>
  </xdr:twoCellAnchor>
  <xdr:twoCellAnchor>
    <xdr:from>
      <xdr:col>7</xdr:col>
      <xdr:colOff>323850</xdr:colOff>
      <xdr:row>11</xdr:row>
      <xdr:rowOff>123825</xdr:rowOff>
    </xdr:from>
    <xdr:to>
      <xdr:col>7</xdr:col>
      <xdr:colOff>495300</xdr:colOff>
      <xdr:row>14</xdr:row>
      <xdr:rowOff>66675</xdr:rowOff>
    </xdr:to>
    <xdr:sp macro="" textlink="">
      <xdr:nvSpPr>
        <xdr:cNvPr id="6149" name="Text Box 5"/>
        <xdr:cNvSpPr txBox="1">
          <a:spLocks noChangeArrowheads="1"/>
        </xdr:cNvSpPr>
      </xdr:nvSpPr>
      <xdr:spPr bwMode="auto">
        <a:xfrm>
          <a:off x="5124450" y="2009775"/>
          <a:ext cx="17145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２</a:t>
          </a:r>
        </a:p>
      </xdr:txBody>
    </xdr:sp>
    <xdr:clientData/>
  </xdr:twoCellAnchor>
  <xdr:twoCellAnchor>
    <xdr:from>
      <xdr:col>7</xdr:col>
      <xdr:colOff>381000</xdr:colOff>
      <xdr:row>14</xdr:row>
      <xdr:rowOff>104775</xdr:rowOff>
    </xdr:from>
    <xdr:to>
      <xdr:col>7</xdr:col>
      <xdr:colOff>552450</xdr:colOff>
      <xdr:row>17</xdr:row>
      <xdr:rowOff>47625</xdr:rowOff>
    </xdr:to>
    <xdr:sp macro="" textlink="">
      <xdr:nvSpPr>
        <xdr:cNvPr id="6150" name="Text Box 6"/>
        <xdr:cNvSpPr txBox="1">
          <a:spLocks noChangeArrowheads="1"/>
        </xdr:cNvSpPr>
      </xdr:nvSpPr>
      <xdr:spPr bwMode="auto">
        <a:xfrm>
          <a:off x="5181600" y="2505075"/>
          <a:ext cx="17145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３</a:t>
          </a:r>
        </a:p>
      </xdr:txBody>
    </xdr:sp>
    <xdr:clientData/>
  </xdr:twoCellAnchor>
  <xdr:twoCellAnchor>
    <xdr:from>
      <xdr:col>0</xdr:col>
      <xdr:colOff>200025</xdr:colOff>
      <xdr:row>16</xdr:row>
      <xdr:rowOff>76200</xdr:rowOff>
    </xdr:from>
    <xdr:to>
      <xdr:col>2</xdr:col>
      <xdr:colOff>581025</xdr:colOff>
      <xdr:row>20</xdr:row>
      <xdr:rowOff>95250</xdr:rowOff>
    </xdr:to>
    <xdr:sp macro="" textlink="">
      <xdr:nvSpPr>
        <xdr:cNvPr id="6152" name="Text Box 8"/>
        <xdr:cNvSpPr txBox="1">
          <a:spLocks noChangeArrowheads="1"/>
        </xdr:cNvSpPr>
      </xdr:nvSpPr>
      <xdr:spPr bwMode="auto">
        <a:xfrm>
          <a:off x="200025" y="2819400"/>
          <a:ext cx="1752600" cy="704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応募図書一覧表のNｏをインデックスしてください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１～</a:t>
          </a:r>
          <a:r>
            <a:rPr lang="en-US" altLang="ja-JP" sz="1100" b="0" i="0" u="none" strike="noStrike" baseline="0">
              <a:solidFill>
                <a:srgbClr val="000000"/>
              </a:solidFill>
              <a:latin typeface="ＭＳ Ｐゴシック"/>
              <a:ea typeface="ＭＳ Ｐゴシック"/>
            </a:rPr>
            <a:t>21</a:t>
          </a:r>
          <a:r>
            <a:rPr lang="ja-JP" altLang="en-US" sz="1100" b="0" i="0" u="none" strike="noStrike" baseline="0">
              <a:solidFill>
                <a:srgbClr val="000000"/>
              </a:solidFill>
              <a:latin typeface="ＭＳ Ｐゴシック"/>
              <a:ea typeface="ＭＳ Ｐゴシック"/>
            </a:rPr>
            <a:t>まで見やすいようにお願いします</a:t>
          </a:r>
        </a:p>
      </xdr:txBody>
    </xdr:sp>
    <xdr:clientData/>
  </xdr:twoCellAnchor>
  <xdr:twoCellAnchor>
    <xdr:from>
      <xdr:col>2</xdr:col>
      <xdr:colOff>600075</xdr:colOff>
      <xdr:row>11</xdr:row>
      <xdr:rowOff>133350</xdr:rowOff>
    </xdr:from>
    <xdr:to>
      <xdr:col>7</xdr:col>
      <xdr:colOff>276225</xdr:colOff>
      <xdr:row>17</xdr:row>
      <xdr:rowOff>114300</xdr:rowOff>
    </xdr:to>
    <xdr:sp macro="" textlink="">
      <xdr:nvSpPr>
        <xdr:cNvPr id="6783" name="Line 9"/>
        <xdr:cNvSpPr>
          <a:spLocks noChangeShapeType="1"/>
        </xdr:cNvSpPr>
      </xdr:nvSpPr>
      <xdr:spPr bwMode="auto">
        <a:xfrm flipV="1">
          <a:off x="1971675" y="2019300"/>
          <a:ext cx="3105150" cy="1009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9</xdr:row>
      <xdr:rowOff>95250</xdr:rowOff>
    </xdr:from>
    <xdr:to>
      <xdr:col>6</xdr:col>
      <xdr:colOff>571500</xdr:colOff>
      <xdr:row>10</xdr:row>
      <xdr:rowOff>123825</xdr:rowOff>
    </xdr:to>
    <xdr:sp macro="" textlink="">
      <xdr:nvSpPr>
        <xdr:cNvPr id="6154" name="Text Box 10"/>
        <xdr:cNvSpPr txBox="1">
          <a:spLocks noChangeArrowheads="1"/>
        </xdr:cNvSpPr>
      </xdr:nvSpPr>
      <xdr:spPr bwMode="auto">
        <a:xfrm>
          <a:off x="4210050" y="1638300"/>
          <a:ext cx="476250" cy="2000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正　本</a:t>
          </a:r>
        </a:p>
      </xdr:txBody>
    </xdr:sp>
    <xdr:clientData/>
  </xdr:twoCellAnchor>
  <xdr:twoCellAnchor>
    <xdr:from>
      <xdr:col>0</xdr:col>
      <xdr:colOff>238125</xdr:colOff>
      <xdr:row>11</xdr:row>
      <xdr:rowOff>104775</xdr:rowOff>
    </xdr:from>
    <xdr:to>
      <xdr:col>3</xdr:col>
      <xdr:colOff>57150</xdr:colOff>
      <xdr:row>14</xdr:row>
      <xdr:rowOff>133350</xdr:rowOff>
    </xdr:to>
    <xdr:sp macro="" textlink="">
      <xdr:nvSpPr>
        <xdr:cNvPr id="6155" name="Text Box 11"/>
        <xdr:cNvSpPr txBox="1">
          <a:spLocks noChangeArrowheads="1"/>
        </xdr:cNvSpPr>
      </xdr:nvSpPr>
      <xdr:spPr bwMode="auto">
        <a:xfrm>
          <a:off x="238125" y="1990725"/>
          <a:ext cx="1876425" cy="5429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一目で正本と副本の区別ができるように目印をしてください</a:t>
          </a:r>
        </a:p>
      </xdr:txBody>
    </xdr:sp>
    <xdr:clientData/>
  </xdr:twoCellAnchor>
  <xdr:twoCellAnchor>
    <xdr:from>
      <xdr:col>3</xdr:col>
      <xdr:colOff>76200</xdr:colOff>
      <xdr:row>10</xdr:row>
      <xdr:rowOff>38100</xdr:rowOff>
    </xdr:from>
    <xdr:to>
      <xdr:col>6</xdr:col>
      <xdr:colOff>28575</xdr:colOff>
      <xdr:row>12</xdr:row>
      <xdr:rowOff>133350</xdr:rowOff>
    </xdr:to>
    <xdr:sp macro="" textlink="">
      <xdr:nvSpPr>
        <xdr:cNvPr id="6786" name="Line 12"/>
        <xdr:cNvSpPr>
          <a:spLocks noChangeShapeType="1"/>
        </xdr:cNvSpPr>
      </xdr:nvSpPr>
      <xdr:spPr bwMode="auto">
        <a:xfrm flipV="1">
          <a:off x="2133600" y="1752600"/>
          <a:ext cx="20097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
  <sheetViews>
    <sheetView tabSelected="1" workbookViewId="0">
      <selection activeCell="B23" sqref="B23"/>
    </sheetView>
  </sheetViews>
  <sheetFormatPr defaultRowHeight="13.2" x14ac:dyDescent="0.2"/>
  <sheetData>
    <row r="2" spans="2:2" x14ac:dyDescent="0.2">
      <c r="B2" t="s">
        <v>772</v>
      </c>
    </row>
  </sheetData>
  <phoneticPr fontId="2"/>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S406"/>
  <sheetViews>
    <sheetView zoomScaleNormal="100" zoomScaleSheetLayoutView="100" workbookViewId="0"/>
  </sheetViews>
  <sheetFormatPr defaultColWidth="1.21875" defaultRowHeight="7.5" customHeight="1" x14ac:dyDescent="0.2"/>
  <cols>
    <col min="1" max="16384" width="1.21875" style="276"/>
  </cols>
  <sheetData>
    <row r="1" spans="2:71" ht="7.5" customHeight="1" x14ac:dyDescent="0.2">
      <c r="B1" s="791" t="s">
        <v>575</v>
      </c>
      <c r="C1" s="791"/>
      <c r="D1" s="791"/>
      <c r="E1" s="791"/>
      <c r="F1" s="791"/>
      <c r="G1" s="791"/>
      <c r="H1" s="791"/>
      <c r="I1" s="791"/>
      <c r="J1" s="791"/>
      <c r="K1" s="791"/>
      <c r="L1" s="791"/>
      <c r="M1" s="791"/>
      <c r="N1" s="791"/>
      <c r="O1" s="791"/>
      <c r="P1" s="791"/>
      <c r="Q1" s="791"/>
      <c r="R1" s="791"/>
      <c r="S1" s="791"/>
      <c r="T1" s="791"/>
      <c r="U1" s="791"/>
      <c r="V1" s="791"/>
      <c r="W1" s="791"/>
      <c r="X1" s="791"/>
      <c r="Y1" s="791"/>
      <c r="Z1" s="791"/>
      <c r="AA1" s="791"/>
      <c r="AB1" s="791"/>
      <c r="AC1" s="791"/>
      <c r="AD1" s="791"/>
      <c r="AE1" s="791"/>
      <c r="AF1" s="791"/>
      <c r="AG1" s="791"/>
      <c r="AH1" s="791"/>
      <c r="AI1" s="791"/>
      <c r="AJ1" s="791"/>
      <c r="AK1" s="791"/>
      <c r="AL1" s="791"/>
      <c r="AM1" s="791"/>
      <c r="AN1" s="791"/>
      <c r="AO1" s="791"/>
      <c r="AP1" s="791"/>
      <c r="AQ1" s="791"/>
      <c r="AR1" s="791"/>
      <c r="AS1" s="791"/>
      <c r="AT1" s="791"/>
      <c r="AU1" s="791"/>
      <c r="AV1" s="791"/>
      <c r="AW1" s="791"/>
      <c r="AX1" s="791"/>
      <c r="AY1" s="791"/>
      <c r="AZ1" s="791"/>
      <c r="BA1" s="791"/>
      <c r="BB1" s="791"/>
      <c r="BC1" s="791"/>
      <c r="BD1" s="791"/>
      <c r="BE1" s="791"/>
      <c r="BF1" s="791"/>
      <c r="BG1" s="791"/>
      <c r="BH1" s="791"/>
      <c r="BI1" s="791"/>
      <c r="BJ1" s="791"/>
      <c r="BK1" s="791"/>
      <c r="BL1" s="791"/>
      <c r="BM1" s="791"/>
      <c r="BN1" s="791"/>
      <c r="BO1" s="791"/>
      <c r="BP1" s="791"/>
      <c r="BQ1" s="791"/>
      <c r="BR1" s="791"/>
      <c r="BS1" s="791"/>
    </row>
    <row r="2" spans="2:71" ht="7.5" customHeight="1" x14ac:dyDescent="0.2">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791"/>
      <c r="AD2" s="791"/>
      <c r="AE2" s="791"/>
      <c r="AF2" s="791"/>
      <c r="AG2" s="791"/>
      <c r="AH2" s="791"/>
      <c r="AI2" s="791"/>
      <c r="AJ2" s="791"/>
      <c r="AK2" s="791"/>
      <c r="AL2" s="791"/>
      <c r="AM2" s="791"/>
      <c r="AN2" s="791"/>
      <c r="AO2" s="791"/>
      <c r="AP2" s="791"/>
      <c r="AQ2" s="791"/>
      <c r="AR2" s="791"/>
      <c r="AS2" s="791"/>
      <c r="AT2" s="791"/>
      <c r="AU2" s="791"/>
      <c r="AV2" s="791"/>
      <c r="AW2" s="791"/>
      <c r="AX2" s="791"/>
      <c r="AY2" s="791"/>
      <c r="AZ2" s="791"/>
      <c r="BA2" s="791"/>
      <c r="BB2" s="791"/>
      <c r="BC2" s="791"/>
      <c r="BD2" s="791"/>
      <c r="BE2" s="791"/>
      <c r="BF2" s="791"/>
      <c r="BG2" s="791"/>
      <c r="BH2" s="791"/>
      <c r="BI2" s="791"/>
      <c r="BJ2" s="791"/>
      <c r="BK2" s="791"/>
      <c r="BL2" s="791"/>
      <c r="BM2" s="791"/>
      <c r="BN2" s="791"/>
      <c r="BO2" s="791"/>
      <c r="BP2" s="791"/>
      <c r="BQ2" s="791"/>
      <c r="BR2" s="791"/>
      <c r="BS2" s="791"/>
    </row>
    <row r="3" spans="2:71" ht="7.5" customHeight="1" x14ac:dyDescent="0.2">
      <c r="B3" s="791"/>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791"/>
      <c r="AM3" s="791"/>
      <c r="AN3" s="791"/>
      <c r="AO3" s="791"/>
      <c r="AP3" s="791"/>
      <c r="AQ3" s="791"/>
      <c r="AR3" s="791"/>
      <c r="AS3" s="791"/>
      <c r="AT3" s="791"/>
      <c r="AU3" s="791"/>
      <c r="AV3" s="791"/>
      <c r="AW3" s="791"/>
      <c r="AX3" s="791"/>
      <c r="AY3" s="791"/>
      <c r="AZ3" s="791"/>
      <c r="BA3" s="791"/>
      <c r="BB3" s="791"/>
      <c r="BC3" s="791"/>
      <c r="BD3" s="791"/>
      <c r="BE3" s="791"/>
      <c r="BF3" s="791"/>
      <c r="BG3" s="791"/>
      <c r="BH3" s="791"/>
      <c r="BI3" s="791"/>
      <c r="BJ3" s="791"/>
      <c r="BK3" s="791"/>
      <c r="BL3" s="791"/>
      <c r="BM3" s="791"/>
      <c r="BN3" s="791"/>
      <c r="BO3" s="791"/>
      <c r="BP3" s="791"/>
      <c r="BQ3" s="791"/>
      <c r="BR3" s="791"/>
      <c r="BS3" s="791"/>
    </row>
    <row r="4" spans="2:71" ht="7.5" customHeight="1" x14ac:dyDescent="0.2">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791"/>
      <c r="BA4" s="791"/>
      <c r="BB4" s="791"/>
      <c r="BC4" s="791"/>
      <c r="BD4" s="791"/>
      <c r="BE4" s="791"/>
      <c r="BF4" s="791"/>
      <c r="BG4" s="791"/>
      <c r="BH4" s="791"/>
      <c r="BI4" s="791"/>
      <c r="BJ4" s="791"/>
      <c r="BK4" s="791"/>
      <c r="BL4" s="791"/>
      <c r="BM4" s="791"/>
      <c r="BN4" s="791"/>
      <c r="BO4" s="791"/>
      <c r="BP4" s="791"/>
      <c r="BQ4" s="791"/>
      <c r="BR4" s="791"/>
      <c r="BS4" s="791"/>
    </row>
    <row r="5" spans="2:71" ht="7.5" customHeight="1" x14ac:dyDescent="0.2">
      <c r="B5" s="762" t="s">
        <v>583</v>
      </c>
      <c r="C5" s="762"/>
      <c r="D5" s="762"/>
      <c r="E5" s="762"/>
      <c r="F5" s="762"/>
      <c r="G5" s="762"/>
      <c r="H5" s="762"/>
      <c r="I5" s="762"/>
      <c r="J5" s="762"/>
      <c r="K5" s="762"/>
      <c r="L5" s="767" t="s">
        <v>696</v>
      </c>
      <c r="M5" s="761"/>
      <c r="N5" s="761"/>
      <c r="O5" s="761"/>
      <c r="P5" s="761"/>
      <c r="Q5" s="761"/>
      <c r="R5" s="761"/>
      <c r="S5" s="780"/>
      <c r="T5" s="792"/>
      <c r="U5" s="793"/>
      <c r="V5" s="793"/>
      <c r="W5" s="793"/>
      <c r="X5" s="793"/>
      <c r="Y5" s="793"/>
      <c r="Z5" s="793"/>
      <c r="AA5" s="793"/>
      <c r="AB5" s="793"/>
      <c r="AC5" s="793"/>
      <c r="AD5" s="793"/>
      <c r="AE5" s="793"/>
      <c r="AF5" s="793"/>
      <c r="AG5" s="793"/>
      <c r="AH5" s="793"/>
      <c r="AI5" s="793"/>
      <c r="AJ5" s="793"/>
      <c r="AK5" s="793"/>
      <c r="AL5" s="793"/>
      <c r="AM5" s="793"/>
      <c r="AN5" s="793"/>
      <c r="AO5" s="793"/>
      <c r="AP5" s="793"/>
      <c r="AQ5" s="793"/>
      <c r="AR5" s="793"/>
      <c r="AS5" s="793"/>
      <c r="AT5" s="793"/>
      <c r="AU5" s="793"/>
      <c r="AV5" s="793"/>
      <c r="AW5" s="793"/>
      <c r="AX5" s="793"/>
      <c r="AY5" s="793"/>
      <c r="AZ5" s="793"/>
      <c r="BA5" s="793"/>
      <c r="BB5" s="793"/>
      <c r="BC5" s="793"/>
      <c r="BD5" s="793"/>
      <c r="BE5" s="793"/>
      <c r="BF5" s="793"/>
      <c r="BG5" s="793"/>
      <c r="BH5" s="793"/>
      <c r="BI5" s="793"/>
      <c r="BJ5" s="793"/>
      <c r="BK5" s="793"/>
      <c r="BL5" s="793"/>
      <c r="BM5" s="793"/>
      <c r="BN5" s="793"/>
      <c r="BO5" s="793"/>
      <c r="BP5" s="793"/>
      <c r="BQ5" s="793"/>
      <c r="BR5" s="793"/>
      <c r="BS5" s="794"/>
    </row>
    <row r="6" spans="2:71" ht="7.5" customHeight="1" x14ac:dyDescent="0.2">
      <c r="B6" s="762"/>
      <c r="C6" s="762"/>
      <c r="D6" s="762"/>
      <c r="E6" s="762"/>
      <c r="F6" s="762"/>
      <c r="G6" s="762"/>
      <c r="H6" s="762"/>
      <c r="I6" s="762"/>
      <c r="J6" s="762"/>
      <c r="K6" s="762"/>
      <c r="L6" s="768"/>
      <c r="M6" s="769"/>
      <c r="N6" s="769"/>
      <c r="O6" s="769"/>
      <c r="P6" s="769"/>
      <c r="Q6" s="769"/>
      <c r="R6" s="769"/>
      <c r="S6" s="788"/>
      <c r="T6" s="795"/>
      <c r="U6" s="796"/>
      <c r="V6" s="796"/>
      <c r="W6" s="796"/>
      <c r="X6" s="796"/>
      <c r="Y6" s="796"/>
      <c r="Z6" s="796"/>
      <c r="AA6" s="796"/>
      <c r="AB6" s="796"/>
      <c r="AC6" s="796"/>
      <c r="AD6" s="796"/>
      <c r="AE6" s="796"/>
      <c r="AF6" s="796"/>
      <c r="AG6" s="796"/>
      <c r="AH6" s="796"/>
      <c r="AI6" s="796"/>
      <c r="AJ6" s="796"/>
      <c r="AK6" s="796"/>
      <c r="AL6" s="796"/>
      <c r="AM6" s="796"/>
      <c r="AN6" s="796"/>
      <c r="AO6" s="796"/>
      <c r="AP6" s="796"/>
      <c r="AQ6" s="796"/>
      <c r="AR6" s="796"/>
      <c r="AS6" s="796"/>
      <c r="AT6" s="796"/>
      <c r="AU6" s="796"/>
      <c r="AV6" s="796"/>
      <c r="AW6" s="796"/>
      <c r="AX6" s="796"/>
      <c r="AY6" s="796"/>
      <c r="AZ6" s="796"/>
      <c r="BA6" s="796"/>
      <c r="BB6" s="796"/>
      <c r="BC6" s="796"/>
      <c r="BD6" s="796"/>
      <c r="BE6" s="796"/>
      <c r="BF6" s="796"/>
      <c r="BG6" s="796"/>
      <c r="BH6" s="796"/>
      <c r="BI6" s="796"/>
      <c r="BJ6" s="796"/>
      <c r="BK6" s="796"/>
      <c r="BL6" s="796"/>
      <c r="BM6" s="796"/>
      <c r="BN6" s="796"/>
      <c r="BO6" s="796"/>
      <c r="BP6" s="796"/>
      <c r="BQ6" s="796"/>
      <c r="BR6" s="796"/>
      <c r="BS6" s="797"/>
    </row>
    <row r="7" spans="2:71" ht="7.5" customHeight="1" x14ac:dyDescent="0.2">
      <c r="B7" s="762"/>
      <c r="C7" s="762"/>
      <c r="D7" s="762"/>
      <c r="E7" s="762"/>
      <c r="F7" s="762"/>
      <c r="G7" s="762"/>
      <c r="H7" s="762"/>
      <c r="I7" s="762"/>
      <c r="J7" s="762"/>
      <c r="K7" s="762"/>
      <c r="L7" s="770"/>
      <c r="M7" s="771"/>
      <c r="N7" s="771"/>
      <c r="O7" s="771"/>
      <c r="P7" s="771"/>
      <c r="Q7" s="771"/>
      <c r="R7" s="771"/>
      <c r="S7" s="785"/>
      <c r="T7" s="798"/>
      <c r="U7" s="799"/>
      <c r="V7" s="799"/>
      <c r="W7" s="799"/>
      <c r="X7" s="799"/>
      <c r="Y7" s="799"/>
      <c r="Z7" s="799"/>
      <c r="AA7" s="799"/>
      <c r="AB7" s="799"/>
      <c r="AC7" s="799"/>
      <c r="AD7" s="799"/>
      <c r="AE7" s="799"/>
      <c r="AF7" s="799"/>
      <c r="AG7" s="799"/>
      <c r="AH7" s="799"/>
      <c r="AI7" s="799"/>
      <c r="AJ7" s="799"/>
      <c r="AK7" s="799"/>
      <c r="AL7" s="799"/>
      <c r="AM7" s="799"/>
      <c r="AN7" s="799"/>
      <c r="AO7" s="799"/>
      <c r="AP7" s="799"/>
      <c r="AQ7" s="799"/>
      <c r="AR7" s="799"/>
      <c r="AS7" s="799"/>
      <c r="AT7" s="799"/>
      <c r="AU7" s="799"/>
      <c r="AV7" s="799"/>
      <c r="AW7" s="799"/>
      <c r="AX7" s="799"/>
      <c r="AY7" s="799"/>
      <c r="AZ7" s="799"/>
      <c r="BA7" s="799"/>
      <c r="BB7" s="799"/>
      <c r="BC7" s="799"/>
      <c r="BD7" s="799"/>
      <c r="BE7" s="799"/>
      <c r="BF7" s="799"/>
      <c r="BG7" s="799"/>
      <c r="BH7" s="799"/>
      <c r="BI7" s="799"/>
      <c r="BJ7" s="799"/>
      <c r="BK7" s="799"/>
      <c r="BL7" s="799"/>
      <c r="BM7" s="799"/>
      <c r="BN7" s="799"/>
      <c r="BO7" s="799"/>
      <c r="BP7" s="799"/>
      <c r="BQ7" s="799"/>
      <c r="BR7" s="799"/>
      <c r="BS7" s="800"/>
    </row>
    <row r="8" spans="2:71" ht="7.5" customHeight="1" x14ac:dyDescent="0.2">
      <c r="B8" s="762"/>
      <c r="C8" s="762"/>
      <c r="D8" s="762"/>
      <c r="E8" s="762"/>
      <c r="F8" s="762"/>
      <c r="G8" s="762"/>
      <c r="H8" s="762"/>
      <c r="I8" s="762"/>
      <c r="J8" s="762"/>
      <c r="K8" s="762"/>
      <c r="L8" s="762" t="s">
        <v>695</v>
      </c>
      <c r="M8" s="762"/>
      <c r="N8" s="762"/>
      <c r="O8" s="762"/>
      <c r="P8" s="762"/>
      <c r="Q8" s="762"/>
      <c r="R8" s="762"/>
      <c r="S8" s="762"/>
      <c r="T8" s="801" t="s">
        <v>752</v>
      </c>
      <c r="U8" s="801"/>
      <c r="V8" s="801"/>
      <c r="W8" s="801"/>
      <c r="X8" s="801"/>
      <c r="Y8" s="801"/>
      <c r="Z8" s="801"/>
      <c r="AA8" s="801"/>
      <c r="AB8" s="801"/>
      <c r="AC8" s="801"/>
      <c r="AD8" s="801"/>
      <c r="AE8" s="801"/>
      <c r="AF8" s="801"/>
      <c r="AG8" s="801"/>
      <c r="AH8" s="801"/>
      <c r="AI8" s="801"/>
      <c r="AJ8" s="801"/>
      <c r="AK8" s="801"/>
      <c r="AL8" s="801"/>
      <c r="AM8" s="801"/>
      <c r="AN8" s="801"/>
      <c r="AO8" s="801"/>
      <c r="AP8" s="801"/>
      <c r="AQ8" s="801"/>
      <c r="AR8" s="801"/>
      <c r="AS8" s="801"/>
      <c r="AT8" s="801"/>
      <c r="AU8" s="801"/>
      <c r="AV8" s="801"/>
      <c r="AW8" s="801"/>
      <c r="AX8" s="801"/>
      <c r="AY8" s="801"/>
      <c r="AZ8" s="762" t="s">
        <v>697</v>
      </c>
      <c r="BA8" s="762"/>
      <c r="BB8" s="762"/>
      <c r="BC8" s="762"/>
      <c r="BD8" s="762"/>
      <c r="BE8" s="762"/>
      <c r="BF8" s="762"/>
      <c r="BG8" s="802" t="s">
        <v>753</v>
      </c>
      <c r="BH8" s="802"/>
      <c r="BI8" s="802"/>
      <c r="BJ8" s="802"/>
      <c r="BK8" s="802"/>
      <c r="BL8" s="802"/>
      <c r="BM8" s="802"/>
      <c r="BN8" s="802"/>
      <c r="BO8" s="802"/>
      <c r="BP8" s="802"/>
      <c r="BQ8" s="802"/>
      <c r="BR8" s="802"/>
      <c r="BS8" s="802"/>
    </row>
    <row r="9" spans="2:71" ht="7.5" customHeight="1" x14ac:dyDescent="0.2">
      <c r="B9" s="762"/>
      <c r="C9" s="762"/>
      <c r="D9" s="762"/>
      <c r="E9" s="762"/>
      <c r="F9" s="762"/>
      <c r="G9" s="762"/>
      <c r="H9" s="762"/>
      <c r="I9" s="762"/>
      <c r="J9" s="762"/>
      <c r="K9" s="762"/>
      <c r="L9" s="762"/>
      <c r="M9" s="762"/>
      <c r="N9" s="762"/>
      <c r="O9" s="762"/>
      <c r="P9" s="762"/>
      <c r="Q9" s="762"/>
      <c r="R9" s="762"/>
      <c r="S9" s="762"/>
      <c r="T9" s="801"/>
      <c r="U9" s="801"/>
      <c r="V9" s="801"/>
      <c r="W9" s="801"/>
      <c r="X9" s="801"/>
      <c r="Y9" s="801"/>
      <c r="Z9" s="801"/>
      <c r="AA9" s="801"/>
      <c r="AB9" s="801"/>
      <c r="AC9" s="801"/>
      <c r="AD9" s="801"/>
      <c r="AE9" s="801"/>
      <c r="AF9" s="801"/>
      <c r="AG9" s="801"/>
      <c r="AH9" s="801"/>
      <c r="AI9" s="801"/>
      <c r="AJ9" s="801"/>
      <c r="AK9" s="801"/>
      <c r="AL9" s="801"/>
      <c r="AM9" s="801"/>
      <c r="AN9" s="801"/>
      <c r="AO9" s="801"/>
      <c r="AP9" s="801"/>
      <c r="AQ9" s="801"/>
      <c r="AR9" s="801"/>
      <c r="AS9" s="801"/>
      <c r="AT9" s="801"/>
      <c r="AU9" s="801"/>
      <c r="AV9" s="801"/>
      <c r="AW9" s="801"/>
      <c r="AX9" s="801"/>
      <c r="AY9" s="801"/>
      <c r="AZ9" s="762"/>
      <c r="BA9" s="762"/>
      <c r="BB9" s="762"/>
      <c r="BC9" s="762"/>
      <c r="BD9" s="762"/>
      <c r="BE9" s="762"/>
      <c r="BF9" s="762"/>
      <c r="BG9" s="802"/>
      <c r="BH9" s="802"/>
      <c r="BI9" s="802"/>
      <c r="BJ9" s="802"/>
      <c r="BK9" s="802"/>
      <c r="BL9" s="802"/>
      <c r="BM9" s="802"/>
      <c r="BN9" s="802"/>
      <c r="BO9" s="802"/>
      <c r="BP9" s="802"/>
      <c r="BQ9" s="802"/>
      <c r="BR9" s="802"/>
      <c r="BS9" s="802"/>
    </row>
    <row r="10" spans="2:71" ht="7.5" customHeight="1" x14ac:dyDescent="0.2">
      <c r="B10" s="762"/>
      <c r="C10" s="762"/>
      <c r="D10" s="762"/>
      <c r="E10" s="762"/>
      <c r="F10" s="762"/>
      <c r="G10" s="762"/>
      <c r="H10" s="762"/>
      <c r="I10" s="762"/>
      <c r="J10" s="762"/>
      <c r="K10" s="762"/>
      <c r="L10" s="762"/>
      <c r="M10" s="762"/>
      <c r="N10" s="762"/>
      <c r="O10" s="762"/>
      <c r="P10" s="762"/>
      <c r="Q10" s="762"/>
      <c r="R10" s="762"/>
      <c r="S10" s="762"/>
      <c r="T10" s="801"/>
      <c r="U10" s="801"/>
      <c r="V10" s="801"/>
      <c r="W10" s="801"/>
      <c r="X10" s="801"/>
      <c r="Y10" s="801"/>
      <c r="Z10" s="801"/>
      <c r="AA10" s="801"/>
      <c r="AB10" s="801"/>
      <c r="AC10" s="801"/>
      <c r="AD10" s="801"/>
      <c r="AE10" s="801"/>
      <c r="AF10" s="801"/>
      <c r="AG10" s="801"/>
      <c r="AH10" s="801"/>
      <c r="AI10" s="801"/>
      <c r="AJ10" s="801"/>
      <c r="AK10" s="801"/>
      <c r="AL10" s="801"/>
      <c r="AM10" s="801"/>
      <c r="AN10" s="801"/>
      <c r="AO10" s="801"/>
      <c r="AP10" s="801"/>
      <c r="AQ10" s="801"/>
      <c r="AR10" s="801"/>
      <c r="AS10" s="801"/>
      <c r="AT10" s="801"/>
      <c r="AU10" s="801"/>
      <c r="AV10" s="801"/>
      <c r="AW10" s="801"/>
      <c r="AX10" s="801"/>
      <c r="AY10" s="801"/>
      <c r="AZ10" s="762"/>
      <c r="BA10" s="762"/>
      <c r="BB10" s="762"/>
      <c r="BC10" s="762"/>
      <c r="BD10" s="762"/>
      <c r="BE10" s="762"/>
      <c r="BF10" s="762"/>
      <c r="BG10" s="802"/>
      <c r="BH10" s="802"/>
      <c r="BI10" s="802"/>
      <c r="BJ10" s="802"/>
      <c r="BK10" s="802"/>
      <c r="BL10" s="802"/>
      <c r="BM10" s="802"/>
      <c r="BN10" s="802"/>
      <c r="BO10" s="802"/>
      <c r="BP10" s="802"/>
      <c r="BQ10" s="802"/>
      <c r="BR10" s="802"/>
      <c r="BS10" s="802"/>
    </row>
    <row r="11" spans="2:71" ht="7.5" customHeight="1" x14ac:dyDescent="0.2">
      <c r="B11" s="762"/>
      <c r="C11" s="762"/>
      <c r="D11" s="762"/>
      <c r="E11" s="762"/>
      <c r="F11" s="762"/>
      <c r="G11" s="762"/>
      <c r="H11" s="762"/>
      <c r="I11" s="762"/>
      <c r="J11" s="762"/>
      <c r="K11" s="762"/>
      <c r="L11" s="762" t="s">
        <v>576</v>
      </c>
      <c r="M11" s="762"/>
      <c r="N11" s="762"/>
      <c r="O11" s="762"/>
      <c r="P11" s="762"/>
      <c r="Q11" s="762"/>
      <c r="R11" s="762"/>
      <c r="S11" s="762"/>
      <c r="T11" s="762"/>
      <c r="U11" s="762"/>
      <c r="V11" s="762"/>
      <c r="W11" s="762"/>
      <c r="X11" s="762"/>
      <c r="Y11" s="762"/>
      <c r="Z11" s="762"/>
      <c r="AA11" s="762"/>
      <c r="AB11" s="762"/>
      <c r="AC11" s="762"/>
      <c r="AD11" s="762"/>
      <c r="AE11" s="762"/>
      <c r="AF11" s="762"/>
      <c r="AG11" s="762"/>
      <c r="AH11" s="762"/>
      <c r="AI11" s="762"/>
      <c r="AJ11" s="762"/>
      <c r="AK11" s="762"/>
      <c r="AL11" s="762"/>
      <c r="AM11" s="762"/>
      <c r="AN11" s="762"/>
      <c r="AO11" s="762"/>
      <c r="AP11" s="762"/>
      <c r="AQ11" s="762"/>
      <c r="AR11" s="762"/>
      <c r="AS11" s="762"/>
      <c r="AT11" s="762"/>
      <c r="AU11" s="762"/>
      <c r="AV11" s="762"/>
      <c r="AW11" s="762"/>
      <c r="AX11" s="762"/>
      <c r="AY11" s="762"/>
      <c r="AZ11" s="762" t="s">
        <v>57</v>
      </c>
      <c r="BA11" s="762"/>
      <c r="BB11" s="762"/>
      <c r="BC11" s="762"/>
      <c r="BD11" s="762"/>
      <c r="BE11" s="762"/>
      <c r="BF11" s="762"/>
      <c r="BG11" s="762"/>
      <c r="BH11" s="762"/>
      <c r="BI11" s="762"/>
      <c r="BJ11" s="762" t="s">
        <v>577</v>
      </c>
      <c r="BK11" s="762"/>
      <c r="BL11" s="762"/>
      <c r="BM11" s="762"/>
      <c r="BN11" s="762"/>
      <c r="BO11" s="762"/>
      <c r="BP11" s="762"/>
      <c r="BQ11" s="762"/>
      <c r="BR11" s="762"/>
      <c r="BS11" s="762"/>
    </row>
    <row r="12" spans="2:71" ht="7.5" customHeight="1" x14ac:dyDescent="0.2">
      <c r="B12" s="762"/>
      <c r="C12" s="762"/>
      <c r="D12" s="762"/>
      <c r="E12" s="762"/>
      <c r="F12" s="762"/>
      <c r="G12" s="762"/>
      <c r="H12" s="762"/>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2"/>
      <c r="AK12" s="762"/>
      <c r="AL12" s="762"/>
      <c r="AM12" s="762"/>
      <c r="AN12" s="762"/>
      <c r="AO12" s="762"/>
      <c r="AP12" s="762"/>
      <c r="AQ12" s="762"/>
      <c r="AR12" s="762"/>
      <c r="AS12" s="762"/>
      <c r="AT12" s="762"/>
      <c r="AU12" s="762"/>
      <c r="AV12" s="762"/>
      <c r="AW12" s="762"/>
      <c r="AX12" s="762"/>
      <c r="AY12" s="762"/>
      <c r="AZ12" s="762"/>
      <c r="BA12" s="762"/>
      <c r="BB12" s="762"/>
      <c r="BC12" s="762"/>
      <c r="BD12" s="762"/>
      <c r="BE12" s="762"/>
      <c r="BF12" s="762"/>
      <c r="BG12" s="762"/>
      <c r="BH12" s="762"/>
      <c r="BI12" s="762"/>
      <c r="BJ12" s="762"/>
      <c r="BK12" s="762"/>
      <c r="BL12" s="762"/>
      <c r="BM12" s="762"/>
      <c r="BN12" s="762"/>
      <c r="BO12" s="762"/>
      <c r="BP12" s="762"/>
      <c r="BQ12" s="762"/>
      <c r="BR12" s="762"/>
      <c r="BS12" s="762"/>
    </row>
    <row r="13" spans="2:71" ht="7.5" customHeight="1" x14ac:dyDescent="0.2">
      <c r="B13" s="762"/>
      <c r="C13" s="762"/>
      <c r="D13" s="762"/>
      <c r="E13" s="762"/>
      <c r="F13" s="762"/>
      <c r="G13" s="762"/>
      <c r="H13" s="762"/>
      <c r="I13" s="762"/>
      <c r="J13" s="762"/>
      <c r="K13" s="762"/>
      <c r="L13" s="762"/>
      <c r="M13" s="762"/>
      <c r="N13" s="762"/>
      <c r="O13" s="762"/>
      <c r="P13" s="762"/>
      <c r="Q13" s="762"/>
      <c r="R13" s="762"/>
      <c r="S13" s="762"/>
      <c r="T13" s="762"/>
      <c r="U13" s="762"/>
      <c r="V13" s="762"/>
      <c r="W13" s="762"/>
      <c r="X13" s="762"/>
      <c r="Y13" s="762"/>
      <c r="Z13" s="762"/>
      <c r="AA13" s="762"/>
      <c r="AB13" s="762"/>
      <c r="AC13" s="762"/>
      <c r="AD13" s="762"/>
      <c r="AE13" s="762"/>
      <c r="AF13" s="762"/>
      <c r="AG13" s="762"/>
      <c r="AH13" s="762"/>
      <c r="AI13" s="762"/>
      <c r="AJ13" s="762"/>
      <c r="AK13" s="762"/>
      <c r="AL13" s="762"/>
      <c r="AM13" s="762"/>
      <c r="AN13" s="762"/>
      <c r="AO13" s="762"/>
      <c r="AP13" s="762"/>
      <c r="AQ13" s="762"/>
      <c r="AR13" s="762"/>
      <c r="AS13" s="762"/>
      <c r="AT13" s="762"/>
      <c r="AU13" s="762"/>
      <c r="AV13" s="762"/>
      <c r="AW13" s="762"/>
      <c r="AX13" s="762"/>
      <c r="AY13" s="762"/>
      <c r="AZ13" s="762"/>
      <c r="BA13" s="762"/>
      <c r="BB13" s="762"/>
      <c r="BC13" s="762"/>
      <c r="BD13" s="762"/>
      <c r="BE13" s="762"/>
      <c r="BF13" s="762"/>
      <c r="BG13" s="762"/>
      <c r="BH13" s="762"/>
      <c r="BI13" s="762"/>
      <c r="BJ13" s="762"/>
      <c r="BK13" s="762"/>
      <c r="BL13" s="762"/>
      <c r="BM13" s="762"/>
      <c r="BN13" s="762"/>
      <c r="BO13" s="762"/>
      <c r="BP13" s="762"/>
      <c r="BQ13" s="762"/>
      <c r="BR13" s="762"/>
      <c r="BS13" s="762"/>
    </row>
    <row r="14" spans="2:71" ht="7.5" customHeight="1" x14ac:dyDescent="0.2">
      <c r="B14" s="762"/>
      <c r="C14" s="762"/>
      <c r="D14" s="762"/>
      <c r="E14" s="762"/>
      <c r="F14" s="762"/>
      <c r="G14" s="762"/>
      <c r="H14" s="762"/>
      <c r="I14" s="762"/>
      <c r="J14" s="762"/>
      <c r="K14" s="762"/>
      <c r="L14" s="803" t="s">
        <v>578</v>
      </c>
      <c r="M14" s="803"/>
      <c r="N14" s="803"/>
      <c r="O14" s="803"/>
      <c r="P14" s="803"/>
      <c r="Q14" s="803"/>
      <c r="R14" s="804" t="s">
        <v>667</v>
      </c>
      <c r="S14" s="804"/>
      <c r="T14" s="804"/>
      <c r="U14" s="804"/>
      <c r="V14" s="804"/>
      <c r="W14" s="804"/>
      <c r="X14" s="804"/>
      <c r="Y14" s="804"/>
      <c r="Z14" s="804"/>
      <c r="AA14" s="804"/>
      <c r="AB14" s="804"/>
      <c r="AC14" s="804"/>
      <c r="AD14" s="804"/>
      <c r="AE14" s="804"/>
      <c r="AF14" s="804"/>
      <c r="AG14" s="804"/>
      <c r="AH14" s="804"/>
      <c r="AI14" s="804"/>
      <c r="AJ14" s="804"/>
      <c r="AK14" s="804"/>
      <c r="AL14" s="804"/>
      <c r="AM14" s="804"/>
      <c r="AN14" s="804"/>
      <c r="AO14" s="804"/>
      <c r="AP14" s="804"/>
      <c r="AQ14" s="804"/>
      <c r="AR14" s="804"/>
      <c r="AS14" s="804"/>
      <c r="AT14" s="804"/>
      <c r="AU14" s="804"/>
      <c r="AV14" s="804"/>
      <c r="AW14" s="804"/>
      <c r="AX14" s="804"/>
      <c r="AY14" s="804"/>
      <c r="AZ14" s="790">
        <v>80</v>
      </c>
      <c r="BA14" s="790"/>
      <c r="BB14" s="790"/>
      <c r="BC14" s="790"/>
      <c r="BD14" s="790"/>
      <c r="BE14" s="790"/>
      <c r="BF14" s="790"/>
      <c r="BG14" s="790"/>
      <c r="BH14" s="790"/>
      <c r="BI14" s="790"/>
      <c r="BJ14" s="762" t="s">
        <v>579</v>
      </c>
      <c r="BK14" s="762"/>
      <c r="BL14" s="762"/>
      <c r="BM14" s="762"/>
      <c r="BN14" s="762"/>
      <c r="BO14" s="762"/>
      <c r="BP14" s="762"/>
      <c r="BQ14" s="762"/>
      <c r="BR14" s="762"/>
      <c r="BS14" s="762"/>
    </row>
    <row r="15" spans="2:71" ht="7.5" customHeight="1" x14ac:dyDescent="0.2">
      <c r="B15" s="762"/>
      <c r="C15" s="762"/>
      <c r="D15" s="762"/>
      <c r="E15" s="762"/>
      <c r="F15" s="762"/>
      <c r="G15" s="762"/>
      <c r="H15" s="762"/>
      <c r="I15" s="762"/>
      <c r="J15" s="762"/>
      <c r="K15" s="762"/>
      <c r="L15" s="803"/>
      <c r="M15" s="803"/>
      <c r="N15" s="803"/>
      <c r="O15" s="803"/>
      <c r="P15" s="803"/>
      <c r="Q15" s="803"/>
      <c r="R15" s="804"/>
      <c r="S15" s="804"/>
      <c r="T15" s="804"/>
      <c r="U15" s="804"/>
      <c r="V15" s="804"/>
      <c r="W15" s="804"/>
      <c r="X15" s="804"/>
      <c r="Y15" s="804"/>
      <c r="Z15" s="804"/>
      <c r="AA15" s="804"/>
      <c r="AB15" s="804"/>
      <c r="AC15" s="804"/>
      <c r="AD15" s="804"/>
      <c r="AE15" s="804"/>
      <c r="AF15" s="804"/>
      <c r="AG15" s="804"/>
      <c r="AH15" s="804"/>
      <c r="AI15" s="804"/>
      <c r="AJ15" s="804"/>
      <c r="AK15" s="804"/>
      <c r="AL15" s="804"/>
      <c r="AM15" s="804"/>
      <c r="AN15" s="804"/>
      <c r="AO15" s="804"/>
      <c r="AP15" s="804"/>
      <c r="AQ15" s="804"/>
      <c r="AR15" s="804"/>
      <c r="AS15" s="804"/>
      <c r="AT15" s="804"/>
      <c r="AU15" s="804"/>
      <c r="AV15" s="804"/>
      <c r="AW15" s="804"/>
      <c r="AX15" s="804"/>
      <c r="AY15" s="804"/>
      <c r="AZ15" s="790"/>
      <c r="BA15" s="790"/>
      <c r="BB15" s="790"/>
      <c r="BC15" s="790"/>
      <c r="BD15" s="790"/>
      <c r="BE15" s="790"/>
      <c r="BF15" s="790"/>
      <c r="BG15" s="790"/>
      <c r="BH15" s="790"/>
      <c r="BI15" s="790"/>
      <c r="BJ15" s="762"/>
      <c r="BK15" s="762"/>
      <c r="BL15" s="762"/>
      <c r="BM15" s="762"/>
      <c r="BN15" s="762"/>
      <c r="BO15" s="762"/>
      <c r="BP15" s="762"/>
      <c r="BQ15" s="762"/>
      <c r="BR15" s="762"/>
      <c r="BS15" s="762"/>
    </row>
    <row r="16" spans="2:71" ht="7.5" customHeight="1" x14ac:dyDescent="0.2">
      <c r="B16" s="762"/>
      <c r="C16" s="762"/>
      <c r="D16" s="762"/>
      <c r="E16" s="762"/>
      <c r="F16" s="762"/>
      <c r="G16" s="762"/>
      <c r="H16" s="762"/>
      <c r="I16" s="762"/>
      <c r="J16" s="762"/>
      <c r="K16" s="762"/>
      <c r="L16" s="803"/>
      <c r="M16" s="803"/>
      <c r="N16" s="803"/>
      <c r="O16" s="803"/>
      <c r="P16" s="803"/>
      <c r="Q16" s="803"/>
      <c r="R16" s="804"/>
      <c r="S16" s="804"/>
      <c r="T16" s="804"/>
      <c r="U16" s="804"/>
      <c r="V16" s="804"/>
      <c r="W16" s="804"/>
      <c r="X16" s="804"/>
      <c r="Y16" s="804"/>
      <c r="Z16" s="804"/>
      <c r="AA16" s="804"/>
      <c r="AB16" s="804"/>
      <c r="AC16" s="804"/>
      <c r="AD16" s="804"/>
      <c r="AE16" s="804"/>
      <c r="AF16" s="804"/>
      <c r="AG16" s="804"/>
      <c r="AH16" s="804"/>
      <c r="AI16" s="804"/>
      <c r="AJ16" s="804"/>
      <c r="AK16" s="804"/>
      <c r="AL16" s="804"/>
      <c r="AM16" s="804"/>
      <c r="AN16" s="804"/>
      <c r="AO16" s="804"/>
      <c r="AP16" s="804"/>
      <c r="AQ16" s="804"/>
      <c r="AR16" s="804"/>
      <c r="AS16" s="804"/>
      <c r="AT16" s="804"/>
      <c r="AU16" s="804"/>
      <c r="AV16" s="804"/>
      <c r="AW16" s="804"/>
      <c r="AX16" s="804"/>
      <c r="AY16" s="804"/>
      <c r="AZ16" s="790"/>
      <c r="BA16" s="790"/>
      <c r="BB16" s="790"/>
      <c r="BC16" s="790"/>
      <c r="BD16" s="790"/>
      <c r="BE16" s="790"/>
      <c r="BF16" s="790"/>
      <c r="BG16" s="790"/>
      <c r="BH16" s="790"/>
      <c r="BI16" s="790"/>
      <c r="BJ16" s="762"/>
      <c r="BK16" s="762"/>
      <c r="BL16" s="762"/>
      <c r="BM16" s="762"/>
      <c r="BN16" s="762"/>
      <c r="BO16" s="762"/>
      <c r="BP16" s="762"/>
      <c r="BQ16" s="762"/>
      <c r="BR16" s="762"/>
      <c r="BS16" s="762"/>
    </row>
    <row r="17" spans="2:71" ht="7.5" customHeight="1" x14ac:dyDescent="0.2">
      <c r="B17" s="762"/>
      <c r="C17" s="762"/>
      <c r="D17" s="762"/>
      <c r="E17" s="762"/>
      <c r="F17" s="762"/>
      <c r="G17" s="762"/>
      <c r="H17" s="762"/>
      <c r="I17" s="762"/>
      <c r="J17" s="762"/>
      <c r="K17" s="762"/>
      <c r="L17" s="803"/>
      <c r="M17" s="803"/>
      <c r="N17" s="803"/>
      <c r="O17" s="803"/>
      <c r="P17" s="803"/>
      <c r="Q17" s="803"/>
      <c r="R17" s="804" t="s">
        <v>751</v>
      </c>
      <c r="S17" s="804"/>
      <c r="T17" s="804"/>
      <c r="U17" s="804"/>
      <c r="V17" s="804"/>
      <c r="W17" s="804"/>
      <c r="X17" s="804"/>
      <c r="Y17" s="804"/>
      <c r="Z17" s="804"/>
      <c r="AA17" s="804"/>
      <c r="AB17" s="804"/>
      <c r="AC17" s="804"/>
      <c r="AD17" s="804"/>
      <c r="AE17" s="804"/>
      <c r="AF17" s="804"/>
      <c r="AG17" s="804"/>
      <c r="AH17" s="804"/>
      <c r="AI17" s="804"/>
      <c r="AJ17" s="804"/>
      <c r="AK17" s="804"/>
      <c r="AL17" s="804"/>
      <c r="AM17" s="804"/>
      <c r="AN17" s="804"/>
      <c r="AO17" s="804"/>
      <c r="AP17" s="804"/>
      <c r="AQ17" s="804"/>
      <c r="AR17" s="804"/>
      <c r="AS17" s="804"/>
      <c r="AT17" s="804"/>
      <c r="AU17" s="804"/>
      <c r="AV17" s="804"/>
      <c r="AW17" s="804"/>
      <c r="AX17" s="804"/>
      <c r="AY17" s="804"/>
      <c r="AZ17" s="790">
        <v>10</v>
      </c>
      <c r="BA17" s="790"/>
      <c r="BB17" s="790"/>
      <c r="BC17" s="790"/>
      <c r="BD17" s="790"/>
      <c r="BE17" s="790"/>
      <c r="BF17" s="790"/>
      <c r="BG17" s="790"/>
      <c r="BH17" s="790"/>
      <c r="BI17" s="790"/>
      <c r="BJ17" s="762" t="s">
        <v>691</v>
      </c>
      <c r="BK17" s="762"/>
      <c r="BL17" s="762"/>
      <c r="BM17" s="762"/>
      <c r="BN17" s="762"/>
      <c r="BO17" s="762"/>
      <c r="BP17" s="762"/>
      <c r="BQ17" s="762"/>
      <c r="BR17" s="762"/>
      <c r="BS17" s="762"/>
    </row>
    <row r="18" spans="2:71" ht="7.5" customHeight="1" x14ac:dyDescent="0.2">
      <c r="B18" s="762"/>
      <c r="C18" s="762"/>
      <c r="D18" s="762"/>
      <c r="E18" s="762"/>
      <c r="F18" s="762"/>
      <c r="G18" s="762"/>
      <c r="H18" s="762"/>
      <c r="I18" s="762"/>
      <c r="J18" s="762"/>
      <c r="K18" s="762"/>
      <c r="L18" s="803"/>
      <c r="M18" s="803"/>
      <c r="N18" s="803"/>
      <c r="O18" s="803"/>
      <c r="P18" s="803"/>
      <c r="Q18" s="803"/>
      <c r="R18" s="804"/>
      <c r="S18" s="804"/>
      <c r="T18" s="804"/>
      <c r="U18" s="804"/>
      <c r="V18" s="804"/>
      <c r="W18" s="804"/>
      <c r="X18" s="804"/>
      <c r="Y18" s="804"/>
      <c r="Z18" s="804"/>
      <c r="AA18" s="804"/>
      <c r="AB18" s="804"/>
      <c r="AC18" s="804"/>
      <c r="AD18" s="804"/>
      <c r="AE18" s="804"/>
      <c r="AF18" s="804"/>
      <c r="AG18" s="804"/>
      <c r="AH18" s="804"/>
      <c r="AI18" s="804"/>
      <c r="AJ18" s="804"/>
      <c r="AK18" s="804"/>
      <c r="AL18" s="804"/>
      <c r="AM18" s="804"/>
      <c r="AN18" s="804"/>
      <c r="AO18" s="804"/>
      <c r="AP18" s="804"/>
      <c r="AQ18" s="804"/>
      <c r="AR18" s="804"/>
      <c r="AS18" s="804"/>
      <c r="AT18" s="804"/>
      <c r="AU18" s="804"/>
      <c r="AV18" s="804"/>
      <c r="AW18" s="804"/>
      <c r="AX18" s="804"/>
      <c r="AY18" s="804"/>
      <c r="AZ18" s="790"/>
      <c r="BA18" s="790"/>
      <c r="BB18" s="790"/>
      <c r="BC18" s="790"/>
      <c r="BD18" s="790"/>
      <c r="BE18" s="790"/>
      <c r="BF18" s="790"/>
      <c r="BG18" s="790"/>
      <c r="BH18" s="790"/>
      <c r="BI18" s="790"/>
      <c r="BJ18" s="762"/>
      <c r="BK18" s="762"/>
      <c r="BL18" s="762"/>
      <c r="BM18" s="762"/>
      <c r="BN18" s="762"/>
      <c r="BO18" s="762"/>
      <c r="BP18" s="762"/>
      <c r="BQ18" s="762"/>
      <c r="BR18" s="762"/>
      <c r="BS18" s="762"/>
    </row>
    <row r="19" spans="2:71" ht="7.5" customHeight="1" x14ac:dyDescent="0.2">
      <c r="B19" s="762"/>
      <c r="C19" s="762"/>
      <c r="D19" s="762"/>
      <c r="E19" s="762"/>
      <c r="F19" s="762"/>
      <c r="G19" s="762"/>
      <c r="H19" s="762"/>
      <c r="I19" s="762"/>
      <c r="J19" s="762"/>
      <c r="K19" s="762"/>
      <c r="L19" s="803"/>
      <c r="M19" s="803"/>
      <c r="N19" s="803"/>
      <c r="O19" s="803"/>
      <c r="P19" s="803"/>
      <c r="Q19" s="803"/>
      <c r="R19" s="804"/>
      <c r="S19" s="804"/>
      <c r="T19" s="804"/>
      <c r="U19" s="804"/>
      <c r="V19" s="804"/>
      <c r="W19" s="804"/>
      <c r="X19" s="804"/>
      <c r="Y19" s="804"/>
      <c r="Z19" s="804"/>
      <c r="AA19" s="804"/>
      <c r="AB19" s="804"/>
      <c r="AC19" s="804"/>
      <c r="AD19" s="804"/>
      <c r="AE19" s="804"/>
      <c r="AF19" s="804"/>
      <c r="AG19" s="804"/>
      <c r="AH19" s="804"/>
      <c r="AI19" s="804"/>
      <c r="AJ19" s="804"/>
      <c r="AK19" s="804"/>
      <c r="AL19" s="804"/>
      <c r="AM19" s="804"/>
      <c r="AN19" s="804"/>
      <c r="AO19" s="804"/>
      <c r="AP19" s="804"/>
      <c r="AQ19" s="804"/>
      <c r="AR19" s="804"/>
      <c r="AS19" s="804"/>
      <c r="AT19" s="804"/>
      <c r="AU19" s="804"/>
      <c r="AV19" s="804"/>
      <c r="AW19" s="804"/>
      <c r="AX19" s="804"/>
      <c r="AY19" s="804"/>
      <c r="AZ19" s="790"/>
      <c r="BA19" s="790"/>
      <c r="BB19" s="790"/>
      <c r="BC19" s="790"/>
      <c r="BD19" s="790"/>
      <c r="BE19" s="790"/>
      <c r="BF19" s="790"/>
      <c r="BG19" s="790"/>
      <c r="BH19" s="790"/>
      <c r="BI19" s="790"/>
      <c r="BJ19" s="762"/>
      <c r="BK19" s="762"/>
      <c r="BL19" s="762"/>
      <c r="BM19" s="762"/>
      <c r="BN19" s="762"/>
      <c r="BO19" s="762"/>
      <c r="BP19" s="762"/>
      <c r="BQ19" s="762"/>
      <c r="BR19" s="762"/>
      <c r="BS19" s="762"/>
    </row>
    <row r="20" spans="2:71" ht="7.5" customHeight="1" x14ac:dyDescent="0.2">
      <c r="B20" s="762"/>
      <c r="C20" s="762"/>
      <c r="D20" s="762"/>
      <c r="E20" s="762"/>
      <c r="F20" s="762"/>
      <c r="G20" s="762"/>
      <c r="H20" s="762"/>
      <c r="I20" s="762"/>
      <c r="J20" s="762"/>
      <c r="K20" s="762"/>
      <c r="L20" s="803"/>
      <c r="M20" s="803"/>
      <c r="N20" s="803"/>
      <c r="O20" s="803"/>
      <c r="P20" s="803"/>
      <c r="Q20" s="803"/>
      <c r="R20" s="804" t="s">
        <v>830</v>
      </c>
      <c r="S20" s="804"/>
      <c r="T20" s="804"/>
      <c r="U20" s="804"/>
      <c r="V20" s="804"/>
      <c r="W20" s="804"/>
      <c r="X20" s="804"/>
      <c r="Y20" s="804"/>
      <c r="Z20" s="804"/>
      <c r="AA20" s="804"/>
      <c r="AB20" s="804"/>
      <c r="AC20" s="804"/>
      <c r="AD20" s="804"/>
      <c r="AE20" s="804"/>
      <c r="AF20" s="804"/>
      <c r="AG20" s="804"/>
      <c r="AH20" s="804"/>
      <c r="AI20" s="804"/>
      <c r="AJ20" s="804"/>
      <c r="AK20" s="804"/>
      <c r="AL20" s="804"/>
      <c r="AM20" s="804"/>
      <c r="AN20" s="804"/>
      <c r="AO20" s="804"/>
      <c r="AP20" s="804"/>
      <c r="AQ20" s="804"/>
      <c r="AR20" s="804"/>
      <c r="AS20" s="804"/>
      <c r="AT20" s="804"/>
      <c r="AU20" s="804"/>
      <c r="AV20" s="804"/>
      <c r="AW20" s="804"/>
      <c r="AX20" s="804"/>
      <c r="AY20" s="804"/>
      <c r="AZ20" s="790">
        <v>29</v>
      </c>
      <c r="BA20" s="790"/>
      <c r="BB20" s="790"/>
      <c r="BC20" s="790"/>
      <c r="BD20" s="790"/>
      <c r="BE20" s="790"/>
      <c r="BF20" s="790"/>
      <c r="BG20" s="790"/>
      <c r="BH20" s="790"/>
      <c r="BI20" s="790"/>
      <c r="BJ20" s="762" t="s">
        <v>579</v>
      </c>
      <c r="BK20" s="762"/>
      <c r="BL20" s="762"/>
      <c r="BM20" s="762"/>
      <c r="BN20" s="762"/>
      <c r="BO20" s="762"/>
      <c r="BP20" s="762"/>
      <c r="BQ20" s="762"/>
      <c r="BR20" s="762"/>
      <c r="BS20" s="762"/>
    </row>
    <row r="21" spans="2:71" ht="7.5" customHeight="1" x14ac:dyDescent="0.2">
      <c r="B21" s="762"/>
      <c r="C21" s="762"/>
      <c r="D21" s="762"/>
      <c r="E21" s="762"/>
      <c r="F21" s="762"/>
      <c r="G21" s="762"/>
      <c r="H21" s="762"/>
      <c r="I21" s="762"/>
      <c r="J21" s="762"/>
      <c r="K21" s="762"/>
      <c r="L21" s="803"/>
      <c r="M21" s="803"/>
      <c r="N21" s="803"/>
      <c r="O21" s="803"/>
      <c r="P21" s="803"/>
      <c r="Q21" s="803"/>
      <c r="R21" s="804"/>
      <c r="S21" s="804"/>
      <c r="T21" s="804"/>
      <c r="U21" s="804"/>
      <c r="V21" s="804"/>
      <c r="W21" s="804"/>
      <c r="X21" s="804"/>
      <c r="Y21" s="804"/>
      <c r="Z21" s="804"/>
      <c r="AA21" s="804"/>
      <c r="AB21" s="804"/>
      <c r="AC21" s="804"/>
      <c r="AD21" s="804"/>
      <c r="AE21" s="804"/>
      <c r="AF21" s="804"/>
      <c r="AG21" s="804"/>
      <c r="AH21" s="804"/>
      <c r="AI21" s="804"/>
      <c r="AJ21" s="804"/>
      <c r="AK21" s="804"/>
      <c r="AL21" s="804"/>
      <c r="AM21" s="804"/>
      <c r="AN21" s="804"/>
      <c r="AO21" s="804"/>
      <c r="AP21" s="804"/>
      <c r="AQ21" s="804"/>
      <c r="AR21" s="804"/>
      <c r="AS21" s="804"/>
      <c r="AT21" s="804"/>
      <c r="AU21" s="804"/>
      <c r="AV21" s="804"/>
      <c r="AW21" s="804"/>
      <c r="AX21" s="804"/>
      <c r="AY21" s="804"/>
      <c r="AZ21" s="790"/>
      <c r="BA21" s="790"/>
      <c r="BB21" s="790"/>
      <c r="BC21" s="790"/>
      <c r="BD21" s="790"/>
      <c r="BE21" s="790"/>
      <c r="BF21" s="790"/>
      <c r="BG21" s="790"/>
      <c r="BH21" s="790"/>
      <c r="BI21" s="790"/>
      <c r="BJ21" s="762"/>
      <c r="BK21" s="762"/>
      <c r="BL21" s="762"/>
      <c r="BM21" s="762"/>
      <c r="BN21" s="762"/>
      <c r="BO21" s="762"/>
      <c r="BP21" s="762"/>
      <c r="BQ21" s="762"/>
      <c r="BR21" s="762"/>
      <c r="BS21" s="762"/>
    </row>
    <row r="22" spans="2:71" ht="7.5" customHeight="1" x14ac:dyDescent="0.2">
      <c r="B22" s="762"/>
      <c r="C22" s="762"/>
      <c r="D22" s="762"/>
      <c r="E22" s="762"/>
      <c r="F22" s="762"/>
      <c r="G22" s="762"/>
      <c r="H22" s="762"/>
      <c r="I22" s="762"/>
      <c r="J22" s="762"/>
      <c r="K22" s="762"/>
      <c r="L22" s="803"/>
      <c r="M22" s="803"/>
      <c r="N22" s="803"/>
      <c r="O22" s="803"/>
      <c r="P22" s="803"/>
      <c r="Q22" s="803"/>
      <c r="R22" s="804"/>
      <c r="S22" s="804"/>
      <c r="T22" s="804"/>
      <c r="U22" s="804"/>
      <c r="V22" s="804"/>
      <c r="W22" s="804"/>
      <c r="X22" s="804"/>
      <c r="Y22" s="804"/>
      <c r="Z22" s="804"/>
      <c r="AA22" s="804"/>
      <c r="AB22" s="804"/>
      <c r="AC22" s="804"/>
      <c r="AD22" s="804"/>
      <c r="AE22" s="804"/>
      <c r="AF22" s="804"/>
      <c r="AG22" s="804"/>
      <c r="AH22" s="804"/>
      <c r="AI22" s="804"/>
      <c r="AJ22" s="804"/>
      <c r="AK22" s="804"/>
      <c r="AL22" s="804"/>
      <c r="AM22" s="804"/>
      <c r="AN22" s="804"/>
      <c r="AO22" s="804"/>
      <c r="AP22" s="804"/>
      <c r="AQ22" s="804"/>
      <c r="AR22" s="804"/>
      <c r="AS22" s="804"/>
      <c r="AT22" s="804"/>
      <c r="AU22" s="804"/>
      <c r="AV22" s="804"/>
      <c r="AW22" s="804"/>
      <c r="AX22" s="804"/>
      <c r="AY22" s="804"/>
      <c r="AZ22" s="790"/>
      <c r="BA22" s="790"/>
      <c r="BB22" s="790"/>
      <c r="BC22" s="790"/>
      <c r="BD22" s="790"/>
      <c r="BE22" s="790"/>
      <c r="BF22" s="790"/>
      <c r="BG22" s="790"/>
      <c r="BH22" s="790"/>
      <c r="BI22" s="790"/>
      <c r="BJ22" s="762"/>
      <c r="BK22" s="762"/>
      <c r="BL22" s="762"/>
      <c r="BM22" s="762"/>
      <c r="BN22" s="762"/>
      <c r="BO22" s="762"/>
      <c r="BP22" s="762"/>
      <c r="BQ22" s="762"/>
      <c r="BR22" s="762"/>
      <c r="BS22" s="762"/>
    </row>
    <row r="23" spans="2:71" ht="7.5" customHeight="1" x14ac:dyDescent="0.2">
      <c r="B23" s="762"/>
      <c r="C23" s="762"/>
      <c r="D23" s="762"/>
      <c r="E23" s="762"/>
      <c r="F23" s="762"/>
      <c r="G23" s="762"/>
      <c r="H23" s="762"/>
      <c r="I23" s="762"/>
      <c r="J23" s="762"/>
      <c r="K23" s="762"/>
      <c r="L23" s="803"/>
      <c r="M23" s="803"/>
      <c r="N23" s="803"/>
      <c r="O23" s="803"/>
      <c r="P23" s="803"/>
      <c r="Q23" s="803"/>
      <c r="R23" s="805"/>
      <c r="S23" s="805"/>
      <c r="T23" s="805"/>
      <c r="U23" s="805"/>
      <c r="V23" s="805"/>
      <c r="W23" s="805"/>
      <c r="X23" s="805"/>
      <c r="Y23" s="805"/>
      <c r="Z23" s="805"/>
      <c r="AA23" s="805"/>
      <c r="AB23" s="805"/>
      <c r="AC23" s="805"/>
      <c r="AD23" s="805"/>
      <c r="AE23" s="805"/>
      <c r="AF23" s="805"/>
      <c r="AG23" s="805"/>
      <c r="AH23" s="805"/>
      <c r="AI23" s="805"/>
      <c r="AJ23" s="805"/>
      <c r="AK23" s="805"/>
      <c r="AL23" s="805"/>
      <c r="AM23" s="805"/>
      <c r="AN23" s="805"/>
      <c r="AO23" s="805"/>
      <c r="AP23" s="805"/>
      <c r="AQ23" s="805"/>
      <c r="AR23" s="805"/>
      <c r="AS23" s="805"/>
      <c r="AT23" s="805"/>
      <c r="AU23" s="805"/>
      <c r="AV23" s="805"/>
      <c r="AW23" s="805"/>
      <c r="AX23" s="805"/>
      <c r="AY23" s="805"/>
      <c r="AZ23" s="765"/>
      <c r="BA23" s="765"/>
      <c r="BB23" s="765"/>
      <c r="BC23" s="765"/>
      <c r="BD23" s="765"/>
      <c r="BE23" s="765"/>
      <c r="BF23" s="765"/>
      <c r="BG23" s="765"/>
      <c r="BH23" s="765"/>
      <c r="BI23" s="765"/>
      <c r="BJ23" s="790"/>
      <c r="BK23" s="790"/>
      <c r="BL23" s="790"/>
      <c r="BM23" s="790"/>
      <c r="BN23" s="790"/>
      <c r="BO23" s="790"/>
      <c r="BP23" s="790"/>
      <c r="BQ23" s="790"/>
      <c r="BR23" s="790"/>
      <c r="BS23" s="790"/>
    </row>
    <row r="24" spans="2:71" ht="7.5" customHeight="1" x14ac:dyDescent="0.2">
      <c r="B24" s="762"/>
      <c r="C24" s="762"/>
      <c r="D24" s="762"/>
      <c r="E24" s="762"/>
      <c r="F24" s="762"/>
      <c r="G24" s="762"/>
      <c r="H24" s="762"/>
      <c r="I24" s="762"/>
      <c r="J24" s="762"/>
      <c r="K24" s="762"/>
      <c r="L24" s="803"/>
      <c r="M24" s="803"/>
      <c r="N24" s="803"/>
      <c r="O24" s="803"/>
      <c r="P24" s="803"/>
      <c r="Q24" s="803"/>
      <c r="R24" s="805"/>
      <c r="S24" s="805"/>
      <c r="T24" s="805"/>
      <c r="U24" s="805"/>
      <c r="V24" s="805"/>
      <c r="W24" s="805"/>
      <c r="X24" s="805"/>
      <c r="Y24" s="805"/>
      <c r="Z24" s="805"/>
      <c r="AA24" s="805"/>
      <c r="AB24" s="805"/>
      <c r="AC24" s="805"/>
      <c r="AD24" s="805"/>
      <c r="AE24" s="805"/>
      <c r="AF24" s="805"/>
      <c r="AG24" s="805"/>
      <c r="AH24" s="805"/>
      <c r="AI24" s="805"/>
      <c r="AJ24" s="805"/>
      <c r="AK24" s="805"/>
      <c r="AL24" s="805"/>
      <c r="AM24" s="805"/>
      <c r="AN24" s="805"/>
      <c r="AO24" s="805"/>
      <c r="AP24" s="805"/>
      <c r="AQ24" s="805"/>
      <c r="AR24" s="805"/>
      <c r="AS24" s="805"/>
      <c r="AT24" s="805"/>
      <c r="AU24" s="805"/>
      <c r="AV24" s="805"/>
      <c r="AW24" s="805"/>
      <c r="AX24" s="805"/>
      <c r="AY24" s="805"/>
      <c r="AZ24" s="765"/>
      <c r="BA24" s="765"/>
      <c r="BB24" s="765"/>
      <c r="BC24" s="765"/>
      <c r="BD24" s="765"/>
      <c r="BE24" s="765"/>
      <c r="BF24" s="765"/>
      <c r="BG24" s="765"/>
      <c r="BH24" s="765"/>
      <c r="BI24" s="765"/>
      <c r="BJ24" s="790"/>
      <c r="BK24" s="790"/>
      <c r="BL24" s="790"/>
      <c r="BM24" s="790"/>
      <c r="BN24" s="790"/>
      <c r="BO24" s="790"/>
      <c r="BP24" s="790"/>
      <c r="BQ24" s="790"/>
      <c r="BR24" s="790"/>
      <c r="BS24" s="790"/>
    </row>
    <row r="25" spans="2:71" ht="7.5" customHeight="1" x14ac:dyDescent="0.2">
      <c r="B25" s="762"/>
      <c r="C25" s="762"/>
      <c r="D25" s="762"/>
      <c r="E25" s="762"/>
      <c r="F25" s="762"/>
      <c r="G25" s="762"/>
      <c r="H25" s="762"/>
      <c r="I25" s="762"/>
      <c r="J25" s="762"/>
      <c r="K25" s="762"/>
      <c r="L25" s="803"/>
      <c r="M25" s="803"/>
      <c r="N25" s="803"/>
      <c r="O25" s="803"/>
      <c r="P25" s="803"/>
      <c r="Q25" s="803"/>
      <c r="R25" s="805"/>
      <c r="S25" s="805"/>
      <c r="T25" s="805"/>
      <c r="U25" s="805"/>
      <c r="V25" s="805"/>
      <c r="W25" s="805"/>
      <c r="X25" s="805"/>
      <c r="Y25" s="805"/>
      <c r="Z25" s="805"/>
      <c r="AA25" s="805"/>
      <c r="AB25" s="805"/>
      <c r="AC25" s="805"/>
      <c r="AD25" s="805"/>
      <c r="AE25" s="805"/>
      <c r="AF25" s="805"/>
      <c r="AG25" s="805"/>
      <c r="AH25" s="805"/>
      <c r="AI25" s="805"/>
      <c r="AJ25" s="805"/>
      <c r="AK25" s="805"/>
      <c r="AL25" s="805"/>
      <c r="AM25" s="805"/>
      <c r="AN25" s="805"/>
      <c r="AO25" s="805"/>
      <c r="AP25" s="805"/>
      <c r="AQ25" s="805"/>
      <c r="AR25" s="805"/>
      <c r="AS25" s="805"/>
      <c r="AT25" s="805"/>
      <c r="AU25" s="805"/>
      <c r="AV25" s="805"/>
      <c r="AW25" s="805"/>
      <c r="AX25" s="805"/>
      <c r="AY25" s="805"/>
      <c r="AZ25" s="765"/>
      <c r="BA25" s="765"/>
      <c r="BB25" s="765"/>
      <c r="BC25" s="765"/>
      <c r="BD25" s="765"/>
      <c r="BE25" s="765"/>
      <c r="BF25" s="765"/>
      <c r="BG25" s="765"/>
      <c r="BH25" s="765"/>
      <c r="BI25" s="765"/>
      <c r="BJ25" s="790"/>
      <c r="BK25" s="790"/>
      <c r="BL25" s="790"/>
      <c r="BM25" s="790"/>
      <c r="BN25" s="790"/>
      <c r="BO25" s="790"/>
      <c r="BP25" s="790"/>
      <c r="BQ25" s="790"/>
      <c r="BR25" s="790"/>
      <c r="BS25" s="790"/>
    </row>
    <row r="26" spans="2:71" ht="7.5" customHeight="1" x14ac:dyDescent="0.2">
      <c r="B26" s="762"/>
      <c r="C26" s="762"/>
      <c r="D26" s="762"/>
      <c r="E26" s="762"/>
      <c r="F26" s="762"/>
      <c r="G26" s="762"/>
      <c r="H26" s="762"/>
      <c r="I26" s="762"/>
      <c r="J26" s="762"/>
      <c r="K26" s="762"/>
      <c r="L26" s="810" t="s">
        <v>580</v>
      </c>
      <c r="M26" s="803"/>
      <c r="N26" s="803"/>
      <c r="O26" s="803"/>
      <c r="P26" s="803"/>
      <c r="Q26" s="803"/>
      <c r="R26" s="805"/>
      <c r="S26" s="805"/>
      <c r="T26" s="805"/>
      <c r="U26" s="805"/>
      <c r="V26" s="805"/>
      <c r="W26" s="805"/>
      <c r="X26" s="805"/>
      <c r="Y26" s="805"/>
      <c r="Z26" s="805"/>
      <c r="AA26" s="805"/>
      <c r="AB26" s="805"/>
      <c r="AC26" s="805"/>
      <c r="AD26" s="805"/>
      <c r="AE26" s="805"/>
      <c r="AF26" s="805"/>
      <c r="AG26" s="805"/>
      <c r="AH26" s="805"/>
      <c r="AI26" s="805"/>
      <c r="AJ26" s="805"/>
      <c r="AK26" s="805"/>
      <c r="AL26" s="805"/>
      <c r="AM26" s="805"/>
      <c r="AN26" s="805"/>
      <c r="AO26" s="805"/>
      <c r="AP26" s="805"/>
      <c r="AQ26" s="805"/>
      <c r="AR26" s="805"/>
      <c r="AS26" s="805"/>
      <c r="AT26" s="805"/>
      <c r="AU26" s="805"/>
      <c r="AV26" s="805"/>
      <c r="AW26" s="805"/>
      <c r="AX26" s="805"/>
      <c r="AY26" s="805"/>
      <c r="AZ26" s="765"/>
      <c r="BA26" s="765"/>
      <c r="BB26" s="765"/>
      <c r="BC26" s="765"/>
      <c r="BD26" s="765"/>
      <c r="BE26" s="765"/>
      <c r="BF26" s="765"/>
      <c r="BG26" s="765"/>
      <c r="BH26" s="765"/>
      <c r="BI26" s="765"/>
      <c r="BJ26" s="762"/>
      <c r="BK26" s="762"/>
      <c r="BL26" s="762"/>
      <c r="BM26" s="762"/>
      <c r="BN26" s="762"/>
      <c r="BO26" s="762"/>
      <c r="BP26" s="762"/>
      <c r="BQ26" s="762"/>
      <c r="BR26" s="762"/>
      <c r="BS26" s="762"/>
    </row>
    <row r="27" spans="2:71" ht="7.5" customHeight="1" x14ac:dyDescent="0.2">
      <c r="B27" s="762"/>
      <c r="C27" s="762"/>
      <c r="D27" s="762"/>
      <c r="E27" s="762"/>
      <c r="F27" s="762"/>
      <c r="G27" s="762"/>
      <c r="H27" s="762"/>
      <c r="I27" s="762"/>
      <c r="J27" s="762"/>
      <c r="K27" s="762"/>
      <c r="L27" s="803"/>
      <c r="M27" s="803"/>
      <c r="N27" s="803"/>
      <c r="O27" s="803"/>
      <c r="P27" s="803"/>
      <c r="Q27" s="803"/>
      <c r="R27" s="805"/>
      <c r="S27" s="805"/>
      <c r="T27" s="805"/>
      <c r="U27" s="805"/>
      <c r="V27" s="805"/>
      <c r="W27" s="805"/>
      <c r="X27" s="805"/>
      <c r="Y27" s="805"/>
      <c r="Z27" s="805"/>
      <c r="AA27" s="805"/>
      <c r="AB27" s="805"/>
      <c r="AC27" s="805"/>
      <c r="AD27" s="805"/>
      <c r="AE27" s="805"/>
      <c r="AF27" s="805"/>
      <c r="AG27" s="805"/>
      <c r="AH27" s="805"/>
      <c r="AI27" s="805"/>
      <c r="AJ27" s="805"/>
      <c r="AK27" s="805"/>
      <c r="AL27" s="805"/>
      <c r="AM27" s="805"/>
      <c r="AN27" s="805"/>
      <c r="AO27" s="805"/>
      <c r="AP27" s="805"/>
      <c r="AQ27" s="805"/>
      <c r="AR27" s="805"/>
      <c r="AS27" s="805"/>
      <c r="AT27" s="805"/>
      <c r="AU27" s="805"/>
      <c r="AV27" s="805"/>
      <c r="AW27" s="805"/>
      <c r="AX27" s="805"/>
      <c r="AY27" s="805"/>
      <c r="AZ27" s="765"/>
      <c r="BA27" s="765"/>
      <c r="BB27" s="765"/>
      <c r="BC27" s="765"/>
      <c r="BD27" s="765"/>
      <c r="BE27" s="765"/>
      <c r="BF27" s="765"/>
      <c r="BG27" s="765"/>
      <c r="BH27" s="765"/>
      <c r="BI27" s="765"/>
      <c r="BJ27" s="762"/>
      <c r="BK27" s="762"/>
      <c r="BL27" s="762"/>
      <c r="BM27" s="762"/>
      <c r="BN27" s="762"/>
      <c r="BO27" s="762"/>
      <c r="BP27" s="762"/>
      <c r="BQ27" s="762"/>
      <c r="BR27" s="762"/>
      <c r="BS27" s="762"/>
    </row>
    <row r="28" spans="2:71" ht="7.5" customHeight="1" x14ac:dyDescent="0.2">
      <c r="B28" s="762"/>
      <c r="C28" s="762"/>
      <c r="D28" s="762"/>
      <c r="E28" s="762"/>
      <c r="F28" s="762"/>
      <c r="G28" s="762"/>
      <c r="H28" s="762"/>
      <c r="I28" s="762"/>
      <c r="J28" s="762"/>
      <c r="K28" s="762"/>
      <c r="L28" s="803"/>
      <c r="M28" s="803"/>
      <c r="N28" s="803"/>
      <c r="O28" s="803"/>
      <c r="P28" s="803"/>
      <c r="Q28" s="803"/>
      <c r="R28" s="805"/>
      <c r="S28" s="805"/>
      <c r="T28" s="805"/>
      <c r="U28" s="805"/>
      <c r="V28" s="805"/>
      <c r="W28" s="805"/>
      <c r="X28" s="805"/>
      <c r="Y28" s="805"/>
      <c r="Z28" s="805"/>
      <c r="AA28" s="805"/>
      <c r="AB28" s="805"/>
      <c r="AC28" s="805"/>
      <c r="AD28" s="805"/>
      <c r="AE28" s="805"/>
      <c r="AF28" s="805"/>
      <c r="AG28" s="805"/>
      <c r="AH28" s="805"/>
      <c r="AI28" s="805"/>
      <c r="AJ28" s="805"/>
      <c r="AK28" s="805"/>
      <c r="AL28" s="805"/>
      <c r="AM28" s="805"/>
      <c r="AN28" s="805"/>
      <c r="AO28" s="805"/>
      <c r="AP28" s="805"/>
      <c r="AQ28" s="805"/>
      <c r="AR28" s="805"/>
      <c r="AS28" s="805"/>
      <c r="AT28" s="805"/>
      <c r="AU28" s="805"/>
      <c r="AV28" s="805"/>
      <c r="AW28" s="805"/>
      <c r="AX28" s="805"/>
      <c r="AY28" s="805"/>
      <c r="AZ28" s="765"/>
      <c r="BA28" s="765"/>
      <c r="BB28" s="765"/>
      <c r="BC28" s="765"/>
      <c r="BD28" s="765"/>
      <c r="BE28" s="765"/>
      <c r="BF28" s="765"/>
      <c r="BG28" s="765"/>
      <c r="BH28" s="765"/>
      <c r="BI28" s="765"/>
      <c r="BJ28" s="762"/>
      <c r="BK28" s="762"/>
      <c r="BL28" s="762"/>
      <c r="BM28" s="762"/>
      <c r="BN28" s="762"/>
      <c r="BO28" s="762"/>
      <c r="BP28" s="762"/>
      <c r="BQ28" s="762"/>
      <c r="BR28" s="762"/>
      <c r="BS28" s="762"/>
    </row>
    <row r="29" spans="2:71" ht="7.5" customHeight="1" x14ac:dyDescent="0.2">
      <c r="B29" s="762"/>
      <c r="C29" s="762"/>
      <c r="D29" s="762"/>
      <c r="E29" s="762"/>
      <c r="F29" s="762"/>
      <c r="G29" s="762"/>
      <c r="H29" s="762"/>
      <c r="I29" s="762"/>
      <c r="J29" s="762"/>
      <c r="K29" s="762"/>
      <c r="L29" s="803"/>
      <c r="M29" s="803"/>
      <c r="N29" s="803"/>
      <c r="O29" s="803"/>
      <c r="P29" s="803"/>
      <c r="Q29" s="803"/>
      <c r="R29" s="805"/>
      <c r="S29" s="805"/>
      <c r="T29" s="805"/>
      <c r="U29" s="805"/>
      <c r="V29" s="805"/>
      <c r="W29" s="805"/>
      <c r="X29" s="805"/>
      <c r="Y29" s="805"/>
      <c r="Z29" s="805"/>
      <c r="AA29" s="805"/>
      <c r="AB29" s="805"/>
      <c r="AC29" s="805"/>
      <c r="AD29" s="805"/>
      <c r="AE29" s="805"/>
      <c r="AF29" s="805"/>
      <c r="AG29" s="805"/>
      <c r="AH29" s="805"/>
      <c r="AI29" s="805"/>
      <c r="AJ29" s="805"/>
      <c r="AK29" s="805"/>
      <c r="AL29" s="805"/>
      <c r="AM29" s="805"/>
      <c r="AN29" s="805"/>
      <c r="AO29" s="805"/>
      <c r="AP29" s="805"/>
      <c r="AQ29" s="805"/>
      <c r="AR29" s="805"/>
      <c r="AS29" s="805"/>
      <c r="AT29" s="805"/>
      <c r="AU29" s="805"/>
      <c r="AV29" s="805"/>
      <c r="AW29" s="805"/>
      <c r="AX29" s="805"/>
      <c r="AY29" s="805"/>
      <c r="AZ29" s="765"/>
      <c r="BA29" s="765"/>
      <c r="BB29" s="765"/>
      <c r="BC29" s="765"/>
      <c r="BD29" s="765"/>
      <c r="BE29" s="765"/>
      <c r="BF29" s="765"/>
      <c r="BG29" s="765"/>
      <c r="BH29" s="765"/>
      <c r="BI29" s="765"/>
      <c r="BJ29" s="762"/>
      <c r="BK29" s="762"/>
      <c r="BL29" s="762"/>
      <c r="BM29" s="762"/>
      <c r="BN29" s="762"/>
      <c r="BO29" s="762"/>
      <c r="BP29" s="762"/>
      <c r="BQ29" s="762"/>
      <c r="BR29" s="762"/>
      <c r="BS29" s="762"/>
    </row>
    <row r="30" spans="2:71" ht="7.5" customHeight="1" x14ac:dyDescent="0.2">
      <c r="B30" s="762"/>
      <c r="C30" s="762"/>
      <c r="D30" s="762"/>
      <c r="E30" s="762"/>
      <c r="F30" s="762"/>
      <c r="G30" s="762"/>
      <c r="H30" s="762"/>
      <c r="I30" s="762"/>
      <c r="J30" s="762"/>
      <c r="K30" s="762"/>
      <c r="L30" s="803"/>
      <c r="M30" s="803"/>
      <c r="N30" s="803"/>
      <c r="O30" s="803"/>
      <c r="P30" s="803"/>
      <c r="Q30" s="803"/>
      <c r="R30" s="805"/>
      <c r="S30" s="805"/>
      <c r="T30" s="805"/>
      <c r="U30" s="805"/>
      <c r="V30" s="805"/>
      <c r="W30" s="805"/>
      <c r="X30" s="805"/>
      <c r="Y30" s="805"/>
      <c r="Z30" s="805"/>
      <c r="AA30" s="805"/>
      <c r="AB30" s="805"/>
      <c r="AC30" s="805"/>
      <c r="AD30" s="805"/>
      <c r="AE30" s="805"/>
      <c r="AF30" s="805"/>
      <c r="AG30" s="805"/>
      <c r="AH30" s="805"/>
      <c r="AI30" s="805"/>
      <c r="AJ30" s="805"/>
      <c r="AK30" s="805"/>
      <c r="AL30" s="805"/>
      <c r="AM30" s="805"/>
      <c r="AN30" s="805"/>
      <c r="AO30" s="805"/>
      <c r="AP30" s="805"/>
      <c r="AQ30" s="805"/>
      <c r="AR30" s="805"/>
      <c r="AS30" s="805"/>
      <c r="AT30" s="805"/>
      <c r="AU30" s="805"/>
      <c r="AV30" s="805"/>
      <c r="AW30" s="805"/>
      <c r="AX30" s="805"/>
      <c r="AY30" s="805"/>
      <c r="AZ30" s="765"/>
      <c r="BA30" s="765"/>
      <c r="BB30" s="765"/>
      <c r="BC30" s="765"/>
      <c r="BD30" s="765"/>
      <c r="BE30" s="765"/>
      <c r="BF30" s="765"/>
      <c r="BG30" s="765"/>
      <c r="BH30" s="765"/>
      <c r="BI30" s="765"/>
      <c r="BJ30" s="762"/>
      <c r="BK30" s="762"/>
      <c r="BL30" s="762"/>
      <c r="BM30" s="762"/>
      <c r="BN30" s="762"/>
      <c r="BO30" s="762"/>
      <c r="BP30" s="762"/>
      <c r="BQ30" s="762"/>
      <c r="BR30" s="762"/>
      <c r="BS30" s="762"/>
    </row>
    <row r="31" spans="2:71" ht="7.5" customHeight="1" x14ac:dyDescent="0.2">
      <c r="B31" s="762"/>
      <c r="C31" s="762"/>
      <c r="D31" s="762"/>
      <c r="E31" s="762"/>
      <c r="F31" s="762"/>
      <c r="G31" s="762"/>
      <c r="H31" s="762"/>
      <c r="I31" s="762"/>
      <c r="J31" s="762"/>
      <c r="K31" s="762"/>
      <c r="L31" s="803"/>
      <c r="M31" s="803"/>
      <c r="N31" s="803"/>
      <c r="O31" s="803"/>
      <c r="P31" s="803"/>
      <c r="Q31" s="803"/>
      <c r="R31" s="805"/>
      <c r="S31" s="805"/>
      <c r="T31" s="805"/>
      <c r="U31" s="805"/>
      <c r="V31" s="805"/>
      <c r="W31" s="805"/>
      <c r="X31" s="805"/>
      <c r="Y31" s="805"/>
      <c r="Z31" s="805"/>
      <c r="AA31" s="805"/>
      <c r="AB31" s="805"/>
      <c r="AC31" s="805"/>
      <c r="AD31" s="805"/>
      <c r="AE31" s="805"/>
      <c r="AF31" s="805"/>
      <c r="AG31" s="805"/>
      <c r="AH31" s="805"/>
      <c r="AI31" s="805"/>
      <c r="AJ31" s="805"/>
      <c r="AK31" s="805"/>
      <c r="AL31" s="805"/>
      <c r="AM31" s="805"/>
      <c r="AN31" s="805"/>
      <c r="AO31" s="805"/>
      <c r="AP31" s="805"/>
      <c r="AQ31" s="805"/>
      <c r="AR31" s="805"/>
      <c r="AS31" s="805"/>
      <c r="AT31" s="805"/>
      <c r="AU31" s="805"/>
      <c r="AV31" s="805"/>
      <c r="AW31" s="805"/>
      <c r="AX31" s="805"/>
      <c r="AY31" s="805"/>
      <c r="AZ31" s="765"/>
      <c r="BA31" s="765"/>
      <c r="BB31" s="765"/>
      <c r="BC31" s="765"/>
      <c r="BD31" s="765"/>
      <c r="BE31" s="765"/>
      <c r="BF31" s="765"/>
      <c r="BG31" s="765"/>
      <c r="BH31" s="765"/>
      <c r="BI31" s="765"/>
      <c r="BJ31" s="762"/>
      <c r="BK31" s="762"/>
      <c r="BL31" s="762"/>
      <c r="BM31" s="762"/>
      <c r="BN31" s="762"/>
      <c r="BO31" s="762"/>
      <c r="BP31" s="762"/>
      <c r="BQ31" s="762"/>
      <c r="BR31" s="762"/>
      <c r="BS31" s="762"/>
    </row>
    <row r="32" spans="2:71" ht="7.5" customHeight="1" x14ac:dyDescent="0.2">
      <c r="B32" s="762"/>
      <c r="C32" s="762"/>
      <c r="D32" s="762"/>
      <c r="E32" s="762"/>
      <c r="F32" s="762"/>
      <c r="G32" s="762"/>
      <c r="H32" s="762"/>
      <c r="I32" s="762"/>
      <c r="J32" s="762"/>
      <c r="K32" s="762"/>
      <c r="L32" s="803"/>
      <c r="M32" s="803"/>
      <c r="N32" s="803"/>
      <c r="O32" s="803"/>
      <c r="P32" s="803"/>
      <c r="Q32" s="803"/>
      <c r="R32" s="805"/>
      <c r="S32" s="805"/>
      <c r="T32" s="805"/>
      <c r="U32" s="805"/>
      <c r="V32" s="805"/>
      <c r="W32" s="805"/>
      <c r="X32" s="805"/>
      <c r="Y32" s="805"/>
      <c r="Z32" s="805"/>
      <c r="AA32" s="805"/>
      <c r="AB32" s="805"/>
      <c r="AC32" s="805"/>
      <c r="AD32" s="805"/>
      <c r="AE32" s="805"/>
      <c r="AF32" s="805"/>
      <c r="AG32" s="805"/>
      <c r="AH32" s="805"/>
      <c r="AI32" s="805"/>
      <c r="AJ32" s="805"/>
      <c r="AK32" s="805"/>
      <c r="AL32" s="805"/>
      <c r="AM32" s="805"/>
      <c r="AN32" s="805"/>
      <c r="AO32" s="805"/>
      <c r="AP32" s="805"/>
      <c r="AQ32" s="805"/>
      <c r="AR32" s="805"/>
      <c r="AS32" s="805"/>
      <c r="AT32" s="805"/>
      <c r="AU32" s="805"/>
      <c r="AV32" s="805"/>
      <c r="AW32" s="805"/>
      <c r="AX32" s="805"/>
      <c r="AY32" s="805"/>
      <c r="AZ32" s="765"/>
      <c r="BA32" s="765"/>
      <c r="BB32" s="765"/>
      <c r="BC32" s="765"/>
      <c r="BD32" s="765"/>
      <c r="BE32" s="765"/>
      <c r="BF32" s="765"/>
      <c r="BG32" s="765"/>
      <c r="BH32" s="765"/>
      <c r="BI32" s="765"/>
      <c r="BJ32" s="762"/>
      <c r="BK32" s="762"/>
      <c r="BL32" s="762"/>
      <c r="BM32" s="762"/>
      <c r="BN32" s="762"/>
      <c r="BO32" s="762"/>
      <c r="BP32" s="762"/>
      <c r="BQ32" s="762"/>
      <c r="BR32" s="762"/>
      <c r="BS32" s="762"/>
    </row>
    <row r="33" spans="2:71" ht="7.5" customHeight="1" x14ac:dyDescent="0.2">
      <c r="B33" s="762"/>
      <c r="C33" s="762"/>
      <c r="D33" s="762"/>
      <c r="E33" s="762"/>
      <c r="F33" s="762"/>
      <c r="G33" s="762"/>
      <c r="H33" s="762"/>
      <c r="I33" s="762"/>
      <c r="J33" s="762"/>
      <c r="K33" s="762"/>
      <c r="L33" s="803"/>
      <c r="M33" s="803"/>
      <c r="N33" s="803"/>
      <c r="O33" s="803"/>
      <c r="P33" s="803"/>
      <c r="Q33" s="803"/>
      <c r="R33" s="805"/>
      <c r="S33" s="805"/>
      <c r="T33" s="805"/>
      <c r="U33" s="805"/>
      <c r="V33" s="805"/>
      <c r="W33" s="805"/>
      <c r="X33" s="805"/>
      <c r="Y33" s="805"/>
      <c r="Z33" s="805"/>
      <c r="AA33" s="805"/>
      <c r="AB33" s="805"/>
      <c r="AC33" s="805"/>
      <c r="AD33" s="805"/>
      <c r="AE33" s="805"/>
      <c r="AF33" s="805"/>
      <c r="AG33" s="805"/>
      <c r="AH33" s="805"/>
      <c r="AI33" s="805"/>
      <c r="AJ33" s="805"/>
      <c r="AK33" s="805"/>
      <c r="AL33" s="805"/>
      <c r="AM33" s="805"/>
      <c r="AN33" s="805"/>
      <c r="AO33" s="805"/>
      <c r="AP33" s="805"/>
      <c r="AQ33" s="805"/>
      <c r="AR33" s="805"/>
      <c r="AS33" s="805"/>
      <c r="AT33" s="805"/>
      <c r="AU33" s="805"/>
      <c r="AV33" s="805"/>
      <c r="AW33" s="805"/>
      <c r="AX33" s="805"/>
      <c r="AY33" s="805"/>
      <c r="AZ33" s="765"/>
      <c r="BA33" s="765"/>
      <c r="BB33" s="765"/>
      <c r="BC33" s="765"/>
      <c r="BD33" s="765"/>
      <c r="BE33" s="765"/>
      <c r="BF33" s="765"/>
      <c r="BG33" s="765"/>
      <c r="BH33" s="765"/>
      <c r="BI33" s="765"/>
      <c r="BJ33" s="762"/>
      <c r="BK33" s="762"/>
      <c r="BL33" s="762"/>
      <c r="BM33" s="762"/>
      <c r="BN33" s="762"/>
      <c r="BO33" s="762"/>
      <c r="BP33" s="762"/>
      <c r="BQ33" s="762"/>
      <c r="BR33" s="762"/>
      <c r="BS33" s="762"/>
    </row>
    <row r="34" spans="2:71" ht="7.5" customHeight="1" x14ac:dyDescent="0.2">
      <c r="B34" s="762"/>
      <c r="C34" s="762"/>
      <c r="D34" s="762"/>
      <c r="E34" s="762"/>
      <c r="F34" s="762"/>
      <c r="G34" s="762"/>
      <c r="H34" s="762"/>
      <c r="I34" s="762"/>
      <c r="J34" s="762"/>
      <c r="K34" s="762"/>
      <c r="L34" s="803"/>
      <c r="M34" s="803"/>
      <c r="N34" s="803"/>
      <c r="O34" s="803"/>
      <c r="P34" s="803"/>
      <c r="Q34" s="803"/>
      <c r="R34" s="805"/>
      <c r="S34" s="805"/>
      <c r="T34" s="805"/>
      <c r="U34" s="805"/>
      <c r="V34" s="805"/>
      <c r="W34" s="805"/>
      <c r="X34" s="805"/>
      <c r="Y34" s="805"/>
      <c r="Z34" s="805"/>
      <c r="AA34" s="805"/>
      <c r="AB34" s="805"/>
      <c r="AC34" s="805"/>
      <c r="AD34" s="805"/>
      <c r="AE34" s="805"/>
      <c r="AF34" s="805"/>
      <c r="AG34" s="805"/>
      <c r="AH34" s="805"/>
      <c r="AI34" s="805"/>
      <c r="AJ34" s="805"/>
      <c r="AK34" s="805"/>
      <c r="AL34" s="805"/>
      <c r="AM34" s="805"/>
      <c r="AN34" s="805"/>
      <c r="AO34" s="805"/>
      <c r="AP34" s="805"/>
      <c r="AQ34" s="805"/>
      <c r="AR34" s="805"/>
      <c r="AS34" s="805"/>
      <c r="AT34" s="805"/>
      <c r="AU34" s="805"/>
      <c r="AV34" s="805"/>
      <c r="AW34" s="805"/>
      <c r="AX34" s="805"/>
      <c r="AY34" s="805"/>
      <c r="AZ34" s="765"/>
      <c r="BA34" s="765"/>
      <c r="BB34" s="765"/>
      <c r="BC34" s="765"/>
      <c r="BD34" s="765"/>
      <c r="BE34" s="765"/>
      <c r="BF34" s="765"/>
      <c r="BG34" s="765"/>
      <c r="BH34" s="765"/>
      <c r="BI34" s="765"/>
      <c r="BJ34" s="762"/>
      <c r="BK34" s="762"/>
      <c r="BL34" s="762"/>
      <c r="BM34" s="762"/>
      <c r="BN34" s="762"/>
      <c r="BO34" s="762"/>
      <c r="BP34" s="762"/>
      <c r="BQ34" s="762"/>
      <c r="BR34" s="762"/>
      <c r="BS34" s="762"/>
    </row>
    <row r="35" spans="2:71" ht="7.5" customHeight="1" x14ac:dyDescent="0.2">
      <c r="B35" s="762"/>
      <c r="C35" s="762"/>
      <c r="D35" s="762"/>
      <c r="E35" s="762"/>
      <c r="F35" s="762"/>
      <c r="G35" s="762"/>
      <c r="H35" s="762"/>
      <c r="I35" s="762"/>
      <c r="J35" s="762"/>
      <c r="K35" s="762"/>
      <c r="L35" s="762" t="s">
        <v>581</v>
      </c>
      <c r="M35" s="762"/>
      <c r="N35" s="762"/>
      <c r="O35" s="762"/>
      <c r="P35" s="762"/>
      <c r="Q35" s="762"/>
      <c r="R35" s="805" t="s">
        <v>634</v>
      </c>
      <c r="S35" s="805"/>
      <c r="T35" s="805"/>
      <c r="U35" s="805"/>
      <c r="V35" s="805"/>
      <c r="W35" s="805"/>
      <c r="X35" s="805"/>
      <c r="Y35" s="805"/>
      <c r="Z35" s="805"/>
      <c r="AA35" s="805"/>
      <c r="AB35" s="805"/>
      <c r="AC35" s="805"/>
      <c r="AD35" s="805"/>
      <c r="AE35" s="805"/>
      <c r="AF35" s="805"/>
      <c r="AG35" s="805"/>
      <c r="AH35" s="805"/>
      <c r="AI35" s="805"/>
      <c r="AJ35" s="805"/>
      <c r="AK35" s="805"/>
      <c r="AL35" s="805"/>
      <c r="AM35" s="805"/>
      <c r="AN35" s="805"/>
      <c r="AO35" s="805"/>
      <c r="AP35" s="805"/>
      <c r="AQ35" s="805"/>
      <c r="AR35" s="805"/>
      <c r="AS35" s="805"/>
      <c r="AT35" s="805"/>
      <c r="AU35" s="805"/>
      <c r="AV35" s="805"/>
      <c r="AW35" s="805"/>
      <c r="AX35" s="805"/>
      <c r="AY35" s="805"/>
      <c r="AZ35" s="805"/>
      <c r="BA35" s="805"/>
      <c r="BB35" s="805"/>
      <c r="BC35" s="805"/>
      <c r="BD35" s="805"/>
      <c r="BE35" s="805"/>
      <c r="BF35" s="805"/>
      <c r="BG35" s="805"/>
      <c r="BH35" s="805"/>
      <c r="BI35" s="805"/>
      <c r="BJ35" s="805"/>
      <c r="BK35" s="805"/>
      <c r="BL35" s="805"/>
      <c r="BM35" s="805"/>
      <c r="BN35" s="805"/>
      <c r="BO35" s="805"/>
      <c r="BP35" s="805"/>
      <c r="BQ35" s="805"/>
      <c r="BR35" s="805"/>
      <c r="BS35" s="805"/>
    </row>
    <row r="36" spans="2:71" ht="7.5" customHeight="1" x14ac:dyDescent="0.2">
      <c r="B36" s="762"/>
      <c r="C36" s="762"/>
      <c r="D36" s="762"/>
      <c r="E36" s="762"/>
      <c r="F36" s="762"/>
      <c r="G36" s="762"/>
      <c r="H36" s="762"/>
      <c r="I36" s="762"/>
      <c r="J36" s="762"/>
      <c r="K36" s="762"/>
      <c r="L36" s="762"/>
      <c r="M36" s="762"/>
      <c r="N36" s="762"/>
      <c r="O36" s="762"/>
      <c r="P36" s="762"/>
      <c r="Q36" s="762"/>
      <c r="R36" s="805"/>
      <c r="S36" s="805"/>
      <c r="T36" s="805"/>
      <c r="U36" s="805"/>
      <c r="V36" s="805"/>
      <c r="W36" s="805"/>
      <c r="X36" s="805"/>
      <c r="Y36" s="805"/>
      <c r="Z36" s="805"/>
      <c r="AA36" s="805"/>
      <c r="AB36" s="805"/>
      <c r="AC36" s="805"/>
      <c r="AD36" s="805"/>
      <c r="AE36" s="805"/>
      <c r="AF36" s="805"/>
      <c r="AG36" s="805"/>
      <c r="AH36" s="805"/>
      <c r="AI36" s="805"/>
      <c r="AJ36" s="805"/>
      <c r="AK36" s="805"/>
      <c r="AL36" s="805"/>
      <c r="AM36" s="805"/>
      <c r="AN36" s="805"/>
      <c r="AO36" s="805"/>
      <c r="AP36" s="805"/>
      <c r="AQ36" s="805"/>
      <c r="AR36" s="805"/>
      <c r="AS36" s="805"/>
      <c r="AT36" s="805"/>
      <c r="AU36" s="805"/>
      <c r="AV36" s="805"/>
      <c r="AW36" s="805"/>
      <c r="AX36" s="805"/>
      <c r="AY36" s="805"/>
      <c r="AZ36" s="805"/>
      <c r="BA36" s="805"/>
      <c r="BB36" s="805"/>
      <c r="BC36" s="805"/>
      <c r="BD36" s="805"/>
      <c r="BE36" s="805"/>
      <c r="BF36" s="805"/>
      <c r="BG36" s="805"/>
      <c r="BH36" s="805"/>
      <c r="BI36" s="805"/>
      <c r="BJ36" s="805"/>
      <c r="BK36" s="805"/>
      <c r="BL36" s="805"/>
      <c r="BM36" s="805"/>
      <c r="BN36" s="805"/>
      <c r="BO36" s="805"/>
      <c r="BP36" s="805"/>
      <c r="BQ36" s="805"/>
      <c r="BR36" s="805"/>
      <c r="BS36" s="805"/>
    </row>
    <row r="37" spans="2:71" ht="7.5" customHeight="1" x14ac:dyDescent="0.2">
      <c r="B37" s="762"/>
      <c r="C37" s="762"/>
      <c r="D37" s="762"/>
      <c r="E37" s="762"/>
      <c r="F37" s="762"/>
      <c r="G37" s="762"/>
      <c r="H37" s="762"/>
      <c r="I37" s="762"/>
      <c r="J37" s="762"/>
      <c r="K37" s="762"/>
      <c r="L37" s="762"/>
      <c r="M37" s="762"/>
      <c r="N37" s="762"/>
      <c r="O37" s="762"/>
      <c r="P37" s="762"/>
      <c r="Q37" s="762"/>
      <c r="R37" s="805"/>
      <c r="S37" s="805"/>
      <c r="T37" s="805"/>
      <c r="U37" s="805"/>
      <c r="V37" s="805"/>
      <c r="W37" s="805"/>
      <c r="X37" s="805"/>
      <c r="Y37" s="805"/>
      <c r="Z37" s="805"/>
      <c r="AA37" s="805"/>
      <c r="AB37" s="805"/>
      <c r="AC37" s="805"/>
      <c r="AD37" s="805"/>
      <c r="AE37" s="805"/>
      <c r="AF37" s="805"/>
      <c r="AG37" s="805"/>
      <c r="AH37" s="805"/>
      <c r="AI37" s="805"/>
      <c r="AJ37" s="805"/>
      <c r="AK37" s="805"/>
      <c r="AL37" s="805"/>
      <c r="AM37" s="805"/>
      <c r="AN37" s="805"/>
      <c r="AO37" s="805"/>
      <c r="AP37" s="805"/>
      <c r="AQ37" s="805"/>
      <c r="AR37" s="805"/>
      <c r="AS37" s="805"/>
      <c r="AT37" s="805"/>
      <c r="AU37" s="805"/>
      <c r="AV37" s="805"/>
      <c r="AW37" s="805"/>
      <c r="AX37" s="805"/>
      <c r="AY37" s="805"/>
      <c r="AZ37" s="805"/>
      <c r="BA37" s="805"/>
      <c r="BB37" s="805"/>
      <c r="BC37" s="805"/>
      <c r="BD37" s="805"/>
      <c r="BE37" s="805"/>
      <c r="BF37" s="805"/>
      <c r="BG37" s="805"/>
      <c r="BH37" s="805"/>
      <c r="BI37" s="805"/>
      <c r="BJ37" s="805"/>
      <c r="BK37" s="805"/>
      <c r="BL37" s="805"/>
      <c r="BM37" s="805"/>
      <c r="BN37" s="805"/>
      <c r="BO37" s="805"/>
      <c r="BP37" s="805"/>
      <c r="BQ37" s="805"/>
      <c r="BR37" s="805"/>
      <c r="BS37" s="805"/>
    </row>
    <row r="38" spans="2:71" ht="7.5" customHeight="1" x14ac:dyDescent="0.2">
      <c r="B38" s="762"/>
      <c r="C38" s="762"/>
      <c r="D38" s="762"/>
      <c r="E38" s="762"/>
      <c r="F38" s="762"/>
      <c r="G38" s="762"/>
      <c r="H38" s="762"/>
      <c r="I38" s="762"/>
      <c r="J38" s="762"/>
      <c r="K38" s="762"/>
      <c r="L38" s="762" t="s">
        <v>582</v>
      </c>
      <c r="M38" s="762"/>
      <c r="N38" s="762"/>
      <c r="O38" s="762"/>
      <c r="P38" s="762"/>
      <c r="Q38" s="762"/>
      <c r="R38" s="805" t="s">
        <v>635</v>
      </c>
      <c r="S38" s="805"/>
      <c r="T38" s="805"/>
      <c r="U38" s="805"/>
      <c r="V38" s="805"/>
      <c r="W38" s="805"/>
      <c r="X38" s="805"/>
      <c r="Y38" s="805"/>
      <c r="Z38" s="805"/>
      <c r="AA38" s="805"/>
      <c r="AB38" s="805"/>
      <c r="AC38" s="805"/>
      <c r="AD38" s="805"/>
      <c r="AE38" s="805"/>
      <c r="AF38" s="805"/>
      <c r="AG38" s="805"/>
      <c r="AH38" s="805"/>
      <c r="AI38" s="805"/>
      <c r="AJ38" s="805"/>
      <c r="AK38" s="805"/>
      <c r="AL38" s="805"/>
      <c r="AM38" s="805"/>
      <c r="AN38" s="805"/>
      <c r="AO38" s="805"/>
      <c r="AP38" s="805"/>
      <c r="AQ38" s="805"/>
      <c r="AR38" s="805"/>
      <c r="AS38" s="805"/>
      <c r="AT38" s="805"/>
      <c r="AU38" s="805"/>
      <c r="AV38" s="805"/>
      <c r="AW38" s="805"/>
      <c r="AX38" s="805"/>
      <c r="AY38" s="805"/>
      <c r="AZ38" s="805"/>
      <c r="BA38" s="805"/>
      <c r="BB38" s="805"/>
      <c r="BC38" s="805"/>
      <c r="BD38" s="805"/>
      <c r="BE38" s="805"/>
      <c r="BF38" s="805"/>
      <c r="BG38" s="805"/>
      <c r="BH38" s="805"/>
      <c r="BI38" s="805"/>
      <c r="BJ38" s="805"/>
      <c r="BK38" s="805"/>
      <c r="BL38" s="805"/>
      <c r="BM38" s="805"/>
      <c r="BN38" s="805"/>
      <c r="BO38" s="805"/>
      <c r="BP38" s="805"/>
      <c r="BQ38" s="805"/>
      <c r="BR38" s="805"/>
      <c r="BS38" s="805"/>
    </row>
    <row r="39" spans="2:71" ht="7.5" customHeight="1" x14ac:dyDescent="0.2">
      <c r="B39" s="762"/>
      <c r="C39" s="762"/>
      <c r="D39" s="762"/>
      <c r="E39" s="762"/>
      <c r="F39" s="762"/>
      <c r="G39" s="762"/>
      <c r="H39" s="762"/>
      <c r="I39" s="762"/>
      <c r="J39" s="762"/>
      <c r="K39" s="762"/>
      <c r="L39" s="762"/>
      <c r="M39" s="762"/>
      <c r="N39" s="762"/>
      <c r="O39" s="762"/>
      <c r="P39" s="762"/>
      <c r="Q39" s="762"/>
      <c r="R39" s="805"/>
      <c r="S39" s="805"/>
      <c r="T39" s="805"/>
      <c r="U39" s="805"/>
      <c r="V39" s="805"/>
      <c r="W39" s="805"/>
      <c r="X39" s="805"/>
      <c r="Y39" s="805"/>
      <c r="Z39" s="805"/>
      <c r="AA39" s="805"/>
      <c r="AB39" s="805"/>
      <c r="AC39" s="805"/>
      <c r="AD39" s="805"/>
      <c r="AE39" s="805"/>
      <c r="AF39" s="805"/>
      <c r="AG39" s="805"/>
      <c r="AH39" s="805"/>
      <c r="AI39" s="805"/>
      <c r="AJ39" s="805"/>
      <c r="AK39" s="805"/>
      <c r="AL39" s="805"/>
      <c r="AM39" s="805"/>
      <c r="AN39" s="805"/>
      <c r="AO39" s="805"/>
      <c r="AP39" s="805"/>
      <c r="AQ39" s="805"/>
      <c r="AR39" s="805"/>
      <c r="AS39" s="805"/>
      <c r="AT39" s="805"/>
      <c r="AU39" s="805"/>
      <c r="AV39" s="805"/>
      <c r="AW39" s="805"/>
      <c r="AX39" s="805"/>
      <c r="AY39" s="805"/>
      <c r="AZ39" s="805"/>
      <c r="BA39" s="805"/>
      <c r="BB39" s="805"/>
      <c r="BC39" s="805"/>
      <c r="BD39" s="805"/>
      <c r="BE39" s="805"/>
      <c r="BF39" s="805"/>
      <c r="BG39" s="805"/>
      <c r="BH39" s="805"/>
      <c r="BI39" s="805"/>
      <c r="BJ39" s="805"/>
      <c r="BK39" s="805"/>
      <c r="BL39" s="805"/>
      <c r="BM39" s="805"/>
      <c r="BN39" s="805"/>
      <c r="BO39" s="805"/>
      <c r="BP39" s="805"/>
      <c r="BQ39" s="805"/>
      <c r="BR39" s="805"/>
      <c r="BS39" s="805"/>
    </row>
    <row r="40" spans="2:71" ht="7.5" customHeight="1" x14ac:dyDescent="0.2">
      <c r="B40" s="762"/>
      <c r="C40" s="762"/>
      <c r="D40" s="762"/>
      <c r="E40" s="762"/>
      <c r="F40" s="762"/>
      <c r="G40" s="762"/>
      <c r="H40" s="762"/>
      <c r="I40" s="762"/>
      <c r="J40" s="762"/>
      <c r="K40" s="762"/>
      <c r="L40" s="762"/>
      <c r="M40" s="762"/>
      <c r="N40" s="762"/>
      <c r="O40" s="762"/>
      <c r="P40" s="762"/>
      <c r="Q40" s="762"/>
      <c r="R40" s="805"/>
      <c r="S40" s="805"/>
      <c r="T40" s="805"/>
      <c r="U40" s="805"/>
      <c r="V40" s="805"/>
      <c r="W40" s="805"/>
      <c r="X40" s="805"/>
      <c r="Y40" s="805"/>
      <c r="Z40" s="805"/>
      <c r="AA40" s="805"/>
      <c r="AB40" s="805"/>
      <c r="AC40" s="805"/>
      <c r="AD40" s="805"/>
      <c r="AE40" s="805"/>
      <c r="AF40" s="805"/>
      <c r="AG40" s="805"/>
      <c r="AH40" s="805"/>
      <c r="AI40" s="805"/>
      <c r="AJ40" s="805"/>
      <c r="AK40" s="805"/>
      <c r="AL40" s="805"/>
      <c r="AM40" s="805"/>
      <c r="AN40" s="805"/>
      <c r="AO40" s="805"/>
      <c r="AP40" s="805"/>
      <c r="AQ40" s="805"/>
      <c r="AR40" s="805"/>
      <c r="AS40" s="805"/>
      <c r="AT40" s="805"/>
      <c r="AU40" s="805"/>
      <c r="AV40" s="805"/>
      <c r="AW40" s="805"/>
      <c r="AX40" s="805"/>
      <c r="AY40" s="805"/>
      <c r="AZ40" s="805"/>
      <c r="BA40" s="805"/>
      <c r="BB40" s="805"/>
      <c r="BC40" s="805"/>
      <c r="BD40" s="805"/>
      <c r="BE40" s="805"/>
      <c r="BF40" s="805"/>
      <c r="BG40" s="805"/>
      <c r="BH40" s="805"/>
      <c r="BI40" s="805"/>
      <c r="BJ40" s="805"/>
      <c r="BK40" s="805"/>
      <c r="BL40" s="805"/>
      <c r="BM40" s="805"/>
      <c r="BN40" s="805"/>
      <c r="BO40" s="805"/>
      <c r="BP40" s="805"/>
      <c r="BQ40" s="805"/>
      <c r="BR40" s="805"/>
      <c r="BS40" s="805"/>
    </row>
    <row r="41" spans="2:71" ht="7.5" customHeight="1" x14ac:dyDescent="0.2">
      <c r="B41" s="808" t="s">
        <v>586</v>
      </c>
      <c r="C41" s="808"/>
      <c r="D41" s="808"/>
      <c r="E41" s="808"/>
      <c r="F41" s="808"/>
      <c r="G41" s="808"/>
      <c r="H41" s="808"/>
      <c r="I41" s="808"/>
      <c r="J41" s="808"/>
      <c r="K41" s="808"/>
      <c r="L41" s="808"/>
      <c r="M41" s="808"/>
      <c r="N41" s="808"/>
      <c r="O41" s="808"/>
      <c r="P41" s="808"/>
      <c r="Q41" s="808"/>
      <c r="R41" s="808"/>
      <c r="S41" s="808"/>
      <c r="T41" s="808"/>
      <c r="U41" s="808"/>
      <c r="V41" s="808"/>
      <c r="W41" s="808"/>
      <c r="X41" s="808"/>
      <c r="Y41" s="808"/>
      <c r="Z41" s="808"/>
      <c r="AA41" s="808"/>
      <c r="AB41" s="808"/>
      <c r="AC41" s="808"/>
      <c r="AD41" s="808"/>
      <c r="AE41" s="808"/>
      <c r="AF41" s="808"/>
      <c r="AG41" s="808"/>
      <c r="AH41" s="808"/>
      <c r="AI41" s="808"/>
      <c r="AJ41" s="809"/>
      <c r="AK41" s="764" t="s">
        <v>584</v>
      </c>
      <c r="AL41" s="765"/>
      <c r="AM41" s="765"/>
      <c r="AN41" s="765"/>
      <c r="AO41" s="765"/>
      <c r="AP41" s="765"/>
      <c r="AQ41" s="765"/>
      <c r="AR41" s="765"/>
      <c r="AS41" s="765"/>
      <c r="AT41" s="765"/>
      <c r="AU41" s="765"/>
      <c r="AV41" s="765"/>
      <c r="AW41" s="765"/>
      <c r="AX41" s="765"/>
      <c r="AY41" s="765"/>
      <c r="AZ41" s="765"/>
      <c r="BA41" s="765"/>
      <c r="BB41" s="765"/>
      <c r="BC41" s="765"/>
      <c r="BD41" s="765"/>
      <c r="BE41" s="765"/>
      <c r="BF41" s="765"/>
      <c r="BG41" s="765"/>
      <c r="BH41" s="765"/>
      <c r="BI41" s="765"/>
      <c r="BJ41" s="765"/>
      <c r="BK41" s="765"/>
      <c r="BL41" s="765"/>
      <c r="BM41" s="765"/>
      <c r="BN41" s="765"/>
      <c r="BO41" s="765"/>
      <c r="BP41" s="765"/>
      <c r="BQ41" s="765"/>
      <c r="BR41" s="765"/>
      <c r="BS41" s="765"/>
    </row>
    <row r="42" spans="2:71" ht="7.5" customHeight="1" x14ac:dyDescent="0.2">
      <c r="B42" s="808"/>
      <c r="C42" s="808"/>
      <c r="D42" s="808"/>
      <c r="E42" s="808"/>
      <c r="F42" s="808"/>
      <c r="G42" s="808"/>
      <c r="H42" s="808"/>
      <c r="I42" s="808"/>
      <c r="J42" s="808"/>
      <c r="K42" s="808"/>
      <c r="L42" s="808"/>
      <c r="M42" s="808"/>
      <c r="N42" s="808"/>
      <c r="O42" s="808"/>
      <c r="P42" s="808"/>
      <c r="Q42" s="808"/>
      <c r="R42" s="808"/>
      <c r="S42" s="808"/>
      <c r="T42" s="808"/>
      <c r="U42" s="808"/>
      <c r="V42" s="808"/>
      <c r="W42" s="808"/>
      <c r="X42" s="808"/>
      <c r="Y42" s="808"/>
      <c r="Z42" s="808"/>
      <c r="AA42" s="808"/>
      <c r="AB42" s="808"/>
      <c r="AC42" s="808"/>
      <c r="AD42" s="808"/>
      <c r="AE42" s="808"/>
      <c r="AF42" s="808"/>
      <c r="AG42" s="808"/>
      <c r="AH42" s="808"/>
      <c r="AI42" s="808"/>
      <c r="AJ42" s="809"/>
      <c r="AK42" s="764"/>
      <c r="AL42" s="765"/>
      <c r="AM42" s="765"/>
      <c r="AN42" s="765"/>
      <c r="AO42" s="765"/>
      <c r="AP42" s="765"/>
      <c r="AQ42" s="765"/>
      <c r="AR42" s="765"/>
      <c r="AS42" s="765"/>
      <c r="AT42" s="765"/>
      <c r="AU42" s="765"/>
      <c r="AV42" s="765"/>
      <c r="AW42" s="765"/>
      <c r="AX42" s="765"/>
      <c r="AY42" s="765"/>
      <c r="AZ42" s="765"/>
      <c r="BA42" s="765"/>
      <c r="BB42" s="765"/>
      <c r="BC42" s="765"/>
      <c r="BD42" s="765"/>
      <c r="BE42" s="765"/>
      <c r="BF42" s="765"/>
      <c r="BG42" s="765"/>
      <c r="BH42" s="765"/>
      <c r="BI42" s="765"/>
      <c r="BJ42" s="765"/>
      <c r="BK42" s="765"/>
      <c r="BL42" s="765"/>
      <c r="BM42" s="765"/>
      <c r="BN42" s="765"/>
      <c r="BO42" s="765"/>
      <c r="BP42" s="765"/>
      <c r="BQ42" s="765"/>
      <c r="BR42" s="765"/>
      <c r="BS42" s="765"/>
    </row>
    <row r="43" spans="2:71" ht="7.5" customHeight="1" x14ac:dyDescent="0.2">
      <c r="B43" s="808"/>
      <c r="C43" s="808"/>
      <c r="D43" s="808"/>
      <c r="E43" s="808"/>
      <c r="F43" s="808"/>
      <c r="G43" s="808"/>
      <c r="H43" s="808"/>
      <c r="I43" s="808"/>
      <c r="J43" s="808"/>
      <c r="K43" s="808"/>
      <c r="L43" s="808"/>
      <c r="M43" s="808"/>
      <c r="N43" s="808"/>
      <c r="O43" s="808"/>
      <c r="P43" s="808"/>
      <c r="Q43" s="808"/>
      <c r="R43" s="808"/>
      <c r="S43" s="808"/>
      <c r="T43" s="808"/>
      <c r="U43" s="808"/>
      <c r="V43" s="808"/>
      <c r="W43" s="808"/>
      <c r="X43" s="808"/>
      <c r="Y43" s="808"/>
      <c r="Z43" s="808"/>
      <c r="AA43" s="808"/>
      <c r="AB43" s="808"/>
      <c r="AC43" s="808"/>
      <c r="AD43" s="808"/>
      <c r="AE43" s="808"/>
      <c r="AF43" s="808"/>
      <c r="AG43" s="808"/>
      <c r="AH43" s="808"/>
      <c r="AI43" s="808"/>
      <c r="AJ43" s="809"/>
      <c r="AK43" s="764"/>
      <c r="AL43" s="765"/>
      <c r="AM43" s="765"/>
      <c r="AN43" s="765"/>
      <c r="AO43" s="765"/>
      <c r="AP43" s="765"/>
      <c r="AQ43" s="765"/>
      <c r="AR43" s="765"/>
      <c r="AS43" s="765"/>
      <c r="AT43" s="765"/>
      <c r="AU43" s="765"/>
      <c r="AV43" s="765"/>
      <c r="AW43" s="765"/>
      <c r="AX43" s="765"/>
      <c r="AY43" s="765"/>
      <c r="AZ43" s="765"/>
      <c r="BA43" s="765"/>
      <c r="BB43" s="765"/>
      <c r="BC43" s="765"/>
      <c r="BD43" s="765"/>
      <c r="BE43" s="765"/>
      <c r="BF43" s="765"/>
      <c r="BG43" s="765"/>
      <c r="BH43" s="765"/>
      <c r="BI43" s="765"/>
      <c r="BJ43" s="765"/>
      <c r="BK43" s="765"/>
      <c r="BL43" s="765"/>
      <c r="BM43" s="765"/>
      <c r="BN43" s="765"/>
      <c r="BO43" s="765"/>
      <c r="BP43" s="765"/>
      <c r="BQ43" s="765"/>
      <c r="BR43" s="765"/>
      <c r="BS43" s="765"/>
    </row>
    <row r="44" spans="2:71" ht="7.5" customHeight="1" x14ac:dyDescent="0.2">
      <c r="B44" s="762" t="s">
        <v>638</v>
      </c>
      <c r="C44" s="762"/>
      <c r="D44" s="762"/>
      <c r="E44" s="762"/>
      <c r="F44" s="762"/>
      <c r="G44" s="762"/>
      <c r="H44" s="762"/>
      <c r="I44" s="762"/>
      <c r="J44" s="762"/>
      <c r="K44" s="762"/>
      <c r="L44" s="763"/>
      <c r="M44" s="806" t="s">
        <v>585</v>
      </c>
      <c r="N44" s="807"/>
      <c r="O44" s="807"/>
      <c r="P44" s="807"/>
      <c r="Q44" s="807"/>
      <c r="R44" s="807"/>
      <c r="S44" s="807"/>
      <c r="T44" s="807"/>
      <c r="U44" s="807"/>
      <c r="V44" s="807"/>
      <c r="W44" s="807"/>
      <c r="X44" s="807"/>
      <c r="Y44" s="807"/>
      <c r="Z44" s="807"/>
      <c r="AA44" s="807"/>
      <c r="AB44" s="807"/>
      <c r="AC44" s="807"/>
      <c r="AD44" s="807"/>
      <c r="AE44" s="807"/>
      <c r="AF44" s="807"/>
      <c r="AG44" s="807"/>
      <c r="AH44" s="807"/>
      <c r="AI44" s="807"/>
      <c r="AJ44" s="807"/>
      <c r="AK44" s="762" t="s">
        <v>639</v>
      </c>
      <c r="AL44" s="762"/>
      <c r="AM44" s="762"/>
      <c r="AN44" s="762"/>
      <c r="AO44" s="762"/>
      <c r="AP44" s="762"/>
      <c r="AQ44" s="762"/>
      <c r="AR44" s="762"/>
      <c r="AS44" s="762"/>
      <c r="AT44" s="763"/>
      <c r="AU44" s="806" t="s">
        <v>585</v>
      </c>
      <c r="AV44" s="807"/>
      <c r="AW44" s="807"/>
      <c r="AX44" s="807"/>
      <c r="AY44" s="807"/>
      <c r="AZ44" s="807"/>
      <c r="BA44" s="807"/>
      <c r="BB44" s="807"/>
      <c r="BC44" s="807"/>
      <c r="BD44" s="807"/>
      <c r="BE44" s="807"/>
      <c r="BF44" s="807"/>
      <c r="BG44" s="807"/>
      <c r="BH44" s="807"/>
      <c r="BI44" s="807"/>
      <c r="BJ44" s="807"/>
      <c r="BK44" s="807"/>
      <c r="BL44" s="807"/>
      <c r="BM44" s="807"/>
      <c r="BN44" s="807"/>
      <c r="BO44" s="807"/>
      <c r="BP44" s="807"/>
      <c r="BQ44" s="807"/>
      <c r="BR44" s="807"/>
      <c r="BS44" s="807"/>
    </row>
    <row r="45" spans="2:71" ht="7.5" customHeight="1" x14ac:dyDescent="0.2">
      <c r="B45" s="762"/>
      <c r="C45" s="762"/>
      <c r="D45" s="762"/>
      <c r="E45" s="762"/>
      <c r="F45" s="762"/>
      <c r="G45" s="762"/>
      <c r="H45" s="762"/>
      <c r="I45" s="762"/>
      <c r="J45" s="762"/>
      <c r="K45" s="762"/>
      <c r="L45" s="763"/>
      <c r="M45" s="806"/>
      <c r="N45" s="807"/>
      <c r="O45" s="807"/>
      <c r="P45" s="807"/>
      <c r="Q45" s="807"/>
      <c r="R45" s="807"/>
      <c r="S45" s="807"/>
      <c r="T45" s="807"/>
      <c r="U45" s="807"/>
      <c r="V45" s="807"/>
      <c r="W45" s="807"/>
      <c r="X45" s="807"/>
      <c r="Y45" s="807"/>
      <c r="Z45" s="807"/>
      <c r="AA45" s="807"/>
      <c r="AB45" s="807"/>
      <c r="AC45" s="807"/>
      <c r="AD45" s="807"/>
      <c r="AE45" s="807"/>
      <c r="AF45" s="807"/>
      <c r="AG45" s="807"/>
      <c r="AH45" s="807"/>
      <c r="AI45" s="807"/>
      <c r="AJ45" s="807"/>
      <c r="AK45" s="762"/>
      <c r="AL45" s="762"/>
      <c r="AM45" s="762"/>
      <c r="AN45" s="762"/>
      <c r="AO45" s="762"/>
      <c r="AP45" s="762"/>
      <c r="AQ45" s="762"/>
      <c r="AR45" s="762"/>
      <c r="AS45" s="762"/>
      <c r="AT45" s="763"/>
      <c r="AU45" s="806"/>
      <c r="AV45" s="807"/>
      <c r="AW45" s="807"/>
      <c r="AX45" s="807"/>
      <c r="AY45" s="807"/>
      <c r="AZ45" s="807"/>
      <c r="BA45" s="807"/>
      <c r="BB45" s="807"/>
      <c r="BC45" s="807"/>
      <c r="BD45" s="807"/>
      <c r="BE45" s="807"/>
      <c r="BF45" s="807"/>
      <c r="BG45" s="807"/>
      <c r="BH45" s="807"/>
      <c r="BI45" s="807"/>
      <c r="BJ45" s="807"/>
      <c r="BK45" s="807"/>
      <c r="BL45" s="807"/>
      <c r="BM45" s="807"/>
      <c r="BN45" s="807"/>
      <c r="BO45" s="807"/>
      <c r="BP45" s="807"/>
      <c r="BQ45" s="807"/>
      <c r="BR45" s="807"/>
      <c r="BS45" s="807"/>
    </row>
    <row r="46" spans="2:71" ht="7.5" customHeight="1" x14ac:dyDescent="0.2">
      <c r="B46" s="762"/>
      <c r="C46" s="762"/>
      <c r="D46" s="762"/>
      <c r="E46" s="762"/>
      <c r="F46" s="762"/>
      <c r="G46" s="762"/>
      <c r="H46" s="762"/>
      <c r="I46" s="762"/>
      <c r="J46" s="762"/>
      <c r="K46" s="762"/>
      <c r="L46" s="763"/>
      <c r="M46" s="806"/>
      <c r="N46" s="807"/>
      <c r="O46" s="807"/>
      <c r="P46" s="807"/>
      <c r="Q46" s="807"/>
      <c r="R46" s="807"/>
      <c r="S46" s="807"/>
      <c r="T46" s="807"/>
      <c r="U46" s="807"/>
      <c r="V46" s="807"/>
      <c r="W46" s="807"/>
      <c r="X46" s="807"/>
      <c r="Y46" s="807"/>
      <c r="Z46" s="807"/>
      <c r="AA46" s="807"/>
      <c r="AB46" s="807"/>
      <c r="AC46" s="807"/>
      <c r="AD46" s="807"/>
      <c r="AE46" s="807"/>
      <c r="AF46" s="807"/>
      <c r="AG46" s="807"/>
      <c r="AH46" s="807"/>
      <c r="AI46" s="807"/>
      <c r="AJ46" s="807"/>
      <c r="AK46" s="762"/>
      <c r="AL46" s="762"/>
      <c r="AM46" s="762"/>
      <c r="AN46" s="762"/>
      <c r="AO46" s="762"/>
      <c r="AP46" s="762"/>
      <c r="AQ46" s="762"/>
      <c r="AR46" s="762"/>
      <c r="AS46" s="762"/>
      <c r="AT46" s="763"/>
      <c r="AU46" s="806"/>
      <c r="AV46" s="807"/>
      <c r="AW46" s="807"/>
      <c r="AX46" s="807"/>
      <c r="AY46" s="807"/>
      <c r="AZ46" s="807"/>
      <c r="BA46" s="807"/>
      <c r="BB46" s="807"/>
      <c r="BC46" s="807"/>
      <c r="BD46" s="807"/>
      <c r="BE46" s="807"/>
      <c r="BF46" s="807"/>
      <c r="BG46" s="807"/>
      <c r="BH46" s="807"/>
      <c r="BI46" s="807"/>
      <c r="BJ46" s="807"/>
      <c r="BK46" s="807"/>
      <c r="BL46" s="807"/>
      <c r="BM46" s="807"/>
      <c r="BN46" s="807"/>
      <c r="BO46" s="807"/>
      <c r="BP46" s="807"/>
      <c r="BQ46" s="807"/>
      <c r="BR46" s="807"/>
      <c r="BS46" s="807"/>
    </row>
    <row r="47" spans="2:71" ht="7.5" customHeight="1" x14ac:dyDescent="0.2">
      <c r="B47" s="789" t="s">
        <v>587</v>
      </c>
      <c r="C47" s="762"/>
      <c r="D47" s="762"/>
      <c r="E47" s="762"/>
      <c r="F47" s="762"/>
      <c r="G47" s="762"/>
      <c r="H47" s="762"/>
      <c r="I47" s="762"/>
      <c r="J47" s="762"/>
      <c r="K47" s="762"/>
      <c r="L47" s="762" t="s">
        <v>588</v>
      </c>
      <c r="M47" s="762"/>
      <c r="N47" s="762"/>
      <c r="O47" s="762"/>
      <c r="P47" s="763"/>
      <c r="Q47" s="764"/>
      <c r="R47" s="765"/>
      <c r="S47" s="765"/>
      <c r="T47" s="765"/>
      <c r="U47" s="765"/>
      <c r="V47" s="765"/>
      <c r="W47" s="765"/>
      <c r="X47" s="765"/>
      <c r="Y47" s="765"/>
      <c r="Z47" s="765"/>
      <c r="AA47" s="765"/>
      <c r="AB47" s="765"/>
      <c r="AC47" s="765"/>
      <c r="AD47" s="765"/>
      <c r="AE47" s="765"/>
      <c r="AF47" s="765"/>
      <c r="AG47" s="765"/>
      <c r="AH47" s="765"/>
      <c r="AI47" s="765"/>
      <c r="AJ47" s="765"/>
      <c r="AK47" s="762" t="s">
        <v>590</v>
      </c>
      <c r="AL47" s="762"/>
      <c r="AM47" s="762"/>
      <c r="AN47" s="762"/>
      <c r="AO47" s="762"/>
      <c r="AP47" s="763"/>
      <c r="AQ47" s="764"/>
      <c r="AR47" s="765"/>
      <c r="AS47" s="765"/>
      <c r="AT47" s="765"/>
      <c r="AU47" s="765"/>
      <c r="AV47" s="765"/>
      <c r="AW47" s="765"/>
      <c r="AX47" s="765"/>
      <c r="AY47" s="765"/>
      <c r="AZ47" s="765"/>
      <c r="BA47" s="765"/>
      <c r="BB47" s="765"/>
      <c r="BC47" s="765"/>
      <c r="BD47" s="765"/>
      <c r="BE47" s="765"/>
      <c r="BF47" s="765"/>
      <c r="BG47" s="765"/>
      <c r="BH47" s="765"/>
      <c r="BI47" s="765"/>
      <c r="BJ47" s="765"/>
      <c r="BK47" s="765"/>
      <c r="BL47" s="765"/>
      <c r="BM47" s="765"/>
      <c r="BN47" s="765"/>
      <c r="BO47" s="765"/>
      <c r="BP47" s="765"/>
      <c r="BQ47" s="765"/>
      <c r="BR47" s="765"/>
      <c r="BS47" s="765"/>
    </row>
    <row r="48" spans="2:71" ht="7.5" customHeight="1" x14ac:dyDescent="0.2">
      <c r="B48" s="762"/>
      <c r="C48" s="762"/>
      <c r="D48" s="762"/>
      <c r="E48" s="762"/>
      <c r="F48" s="762"/>
      <c r="G48" s="762"/>
      <c r="H48" s="762"/>
      <c r="I48" s="762"/>
      <c r="J48" s="762"/>
      <c r="K48" s="762"/>
      <c r="L48" s="762"/>
      <c r="M48" s="762"/>
      <c r="N48" s="762"/>
      <c r="O48" s="762"/>
      <c r="P48" s="763"/>
      <c r="Q48" s="764"/>
      <c r="R48" s="765"/>
      <c r="S48" s="765"/>
      <c r="T48" s="765"/>
      <c r="U48" s="765"/>
      <c r="V48" s="765"/>
      <c r="W48" s="765"/>
      <c r="X48" s="765"/>
      <c r="Y48" s="765"/>
      <c r="Z48" s="765"/>
      <c r="AA48" s="765"/>
      <c r="AB48" s="765"/>
      <c r="AC48" s="765"/>
      <c r="AD48" s="765"/>
      <c r="AE48" s="765"/>
      <c r="AF48" s="765"/>
      <c r="AG48" s="765"/>
      <c r="AH48" s="765"/>
      <c r="AI48" s="765"/>
      <c r="AJ48" s="765"/>
      <c r="AK48" s="762"/>
      <c r="AL48" s="762"/>
      <c r="AM48" s="762"/>
      <c r="AN48" s="762"/>
      <c r="AO48" s="762"/>
      <c r="AP48" s="763"/>
      <c r="AQ48" s="764"/>
      <c r="AR48" s="765"/>
      <c r="AS48" s="765"/>
      <c r="AT48" s="765"/>
      <c r="AU48" s="765"/>
      <c r="AV48" s="765"/>
      <c r="AW48" s="765"/>
      <c r="AX48" s="765"/>
      <c r="AY48" s="765"/>
      <c r="AZ48" s="765"/>
      <c r="BA48" s="765"/>
      <c r="BB48" s="765"/>
      <c r="BC48" s="765"/>
      <c r="BD48" s="765"/>
      <c r="BE48" s="765"/>
      <c r="BF48" s="765"/>
      <c r="BG48" s="765"/>
      <c r="BH48" s="765"/>
      <c r="BI48" s="765"/>
      <c r="BJ48" s="765"/>
      <c r="BK48" s="765"/>
      <c r="BL48" s="765"/>
      <c r="BM48" s="765"/>
      <c r="BN48" s="765"/>
      <c r="BO48" s="765"/>
      <c r="BP48" s="765"/>
      <c r="BQ48" s="765"/>
      <c r="BR48" s="765"/>
      <c r="BS48" s="765"/>
    </row>
    <row r="49" spans="2:71" ht="7.5" customHeight="1" x14ac:dyDescent="0.2">
      <c r="B49" s="762"/>
      <c r="C49" s="762"/>
      <c r="D49" s="762"/>
      <c r="E49" s="762"/>
      <c r="F49" s="762"/>
      <c r="G49" s="762"/>
      <c r="H49" s="762"/>
      <c r="I49" s="762"/>
      <c r="J49" s="762"/>
      <c r="K49" s="762"/>
      <c r="L49" s="762"/>
      <c r="M49" s="762"/>
      <c r="N49" s="762"/>
      <c r="O49" s="762"/>
      <c r="P49" s="763"/>
      <c r="Q49" s="764"/>
      <c r="R49" s="765"/>
      <c r="S49" s="765"/>
      <c r="T49" s="765"/>
      <c r="U49" s="765"/>
      <c r="V49" s="765"/>
      <c r="W49" s="765"/>
      <c r="X49" s="765"/>
      <c r="Y49" s="765"/>
      <c r="Z49" s="765"/>
      <c r="AA49" s="765"/>
      <c r="AB49" s="765"/>
      <c r="AC49" s="765"/>
      <c r="AD49" s="765"/>
      <c r="AE49" s="765"/>
      <c r="AF49" s="765"/>
      <c r="AG49" s="765"/>
      <c r="AH49" s="765"/>
      <c r="AI49" s="765"/>
      <c r="AJ49" s="765"/>
      <c r="AK49" s="762"/>
      <c r="AL49" s="762"/>
      <c r="AM49" s="762"/>
      <c r="AN49" s="762"/>
      <c r="AO49" s="762"/>
      <c r="AP49" s="763"/>
      <c r="AQ49" s="764"/>
      <c r="AR49" s="765"/>
      <c r="AS49" s="765"/>
      <c r="AT49" s="765"/>
      <c r="AU49" s="765"/>
      <c r="AV49" s="765"/>
      <c r="AW49" s="765"/>
      <c r="AX49" s="765"/>
      <c r="AY49" s="765"/>
      <c r="AZ49" s="765"/>
      <c r="BA49" s="765"/>
      <c r="BB49" s="765"/>
      <c r="BC49" s="765"/>
      <c r="BD49" s="765"/>
      <c r="BE49" s="765"/>
      <c r="BF49" s="765"/>
      <c r="BG49" s="765"/>
      <c r="BH49" s="765"/>
      <c r="BI49" s="765"/>
      <c r="BJ49" s="765"/>
      <c r="BK49" s="765"/>
      <c r="BL49" s="765"/>
      <c r="BM49" s="765"/>
      <c r="BN49" s="765"/>
      <c r="BO49" s="765"/>
      <c r="BP49" s="765"/>
      <c r="BQ49" s="765"/>
      <c r="BR49" s="765"/>
      <c r="BS49" s="765"/>
    </row>
    <row r="50" spans="2:71" ht="7.5" customHeight="1" x14ac:dyDescent="0.2">
      <c r="B50" s="762"/>
      <c r="C50" s="762"/>
      <c r="D50" s="762"/>
      <c r="E50" s="762"/>
      <c r="F50" s="762"/>
      <c r="G50" s="762"/>
      <c r="H50" s="762"/>
      <c r="I50" s="762"/>
      <c r="J50" s="762"/>
      <c r="K50" s="762"/>
      <c r="L50" s="762" t="s">
        <v>589</v>
      </c>
      <c r="M50" s="762"/>
      <c r="N50" s="762"/>
      <c r="O50" s="762"/>
      <c r="P50" s="762"/>
      <c r="Q50" s="762"/>
      <c r="R50" s="762"/>
      <c r="S50" s="763"/>
      <c r="T50" s="764"/>
      <c r="U50" s="765"/>
      <c r="V50" s="765"/>
      <c r="W50" s="765"/>
      <c r="X50" s="765"/>
      <c r="Y50" s="765"/>
      <c r="Z50" s="765"/>
      <c r="AA50" s="765"/>
      <c r="AB50" s="765"/>
      <c r="AC50" s="765"/>
      <c r="AD50" s="765"/>
      <c r="AE50" s="765"/>
      <c r="AF50" s="765"/>
      <c r="AG50" s="765"/>
      <c r="AH50" s="765"/>
      <c r="AI50" s="765"/>
      <c r="AJ50" s="765"/>
      <c r="AK50" s="762"/>
      <c r="AL50" s="762"/>
      <c r="AM50" s="762"/>
      <c r="AN50" s="762"/>
      <c r="AO50" s="762"/>
      <c r="AP50" s="763"/>
      <c r="AQ50" s="764"/>
      <c r="AR50" s="765"/>
      <c r="AS50" s="765"/>
      <c r="AT50" s="765"/>
      <c r="AU50" s="765"/>
      <c r="AV50" s="765"/>
      <c r="AW50" s="765"/>
      <c r="AX50" s="765"/>
      <c r="AY50" s="765"/>
      <c r="AZ50" s="765"/>
      <c r="BA50" s="765"/>
      <c r="BB50" s="765"/>
      <c r="BC50" s="765"/>
      <c r="BD50" s="765"/>
      <c r="BE50" s="765"/>
      <c r="BF50" s="765"/>
      <c r="BG50" s="765"/>
      <c r="BH50" s="765"/>
      <c r="BI50" s="765"/>
      <c r="BJ50" s="765"/>
      <c r="BK50" s="765"/>
      <c r="BL50" s="765"/>
      <c r="BM50" s="765"/>
      <c r="BN50" s="765"/>
      <c r="BO50" s="765"/>
      <c r="BP50" s="765"/>
      <c r="BQ50" s="765"/>
      <c r="BR50" s="765"/>
      <c r="BS50" s="765"/>
    </row>
    <row r="51" spans="2:71" ht="7.5" customHeight="1" x14ac:dyDescent="0.2">
      <c r="B51" s="762"/>
      <c r="C51" s="762"/>
      <c r="D51" s="762"/>
      <c r="E51" s="762"/>
      <c r="F51" s="762"/>
      <c r="G51" s="762"/>
      <c r="H51" s="762"/>
      <c r="I51" s="762"/>
      <c r="J51" s="762"/>
      <c r="K51" s="762"/>
      <c r="L51" s="762"/>
      <c r="M51" s="762"/>
      <c r="N51" s="762"/>
      <c r="O51" s="762"/>
      <c r="P51" s="762"/>
      <c r="Q51" s="762"/>
      <c r="R51" s="762"/>
      <c r="S51" s="763"/>
      <c r="T51" s="764"/>
      <c r="U51" s="765"/>
      <c r="V51" s="765"/>
      <c r="W51" s="765"/>
      <c r="X51" s="765"/>
      <c r="Y51" s="765"/>
      <c r="Z51" s="765"/>
      <c r="AA51" s="765"/>
      <c r="AB51" s="765"/>
      <c r="AC51" s="765"/>
      <c r="AD51" s="765"/>
      <c r="AE51" s="765"/>
      <c r="AF51" s="765"/>
      <c r="AG51" s="765"/>
      <c r="AH51" s="765"/>
      <c r="AI51" s="765"/>
      <c r="AJ51" s="765"/>
      <c r="AK51" s="762"/>
      <c r="AL51" s="762"/>
      <c r="AM51" s="762"/>
      <c r="AN51" s="762"/>
      <c r="AO51" s="762"/>
      <c r="AP51" s="763"/>
      <c r="AQ51" s="764"/>
      <c r="AR51" s="765"/>
      <c r="AS51" s="765"/>
      <c r="AT51" s="765"/>
      <c r="AU51" s="765"/>
      <c r="AV51" s="765"/>
      <c r="AW51" s="765"/>
      <c r="AX51" s="765"/>
      <c r="AY51" s="765"/>
      <c r="AZ51" s="765"/>
      <c r="BA51" s="765"/>
      <c r="BB51" s="765"/>
      <c r="BC51" s="765"/>
      <c r="BD51" s="765"/>
      <c r="BE51" s="765"/>
      <c r="BF51" s="765"/>
      <c r="BG51" s="765"/>
      <c r="BH51" s="765"/>
      <c r="BI51" s="765"/>
      <c r="BJ51" s="765"/>
      <c r="BK51" s="765"/>
      <c r="BL51" s="765"/>
      <c r="BM51" s="765"/>
      <c r="BN51" s="765"/>
      <c r="BO51" s="765"/>
      <c r="BP51" s="765"/>
      <c r="BQ51" s="765"/>
      <c r="BR51" s="765"/>
      <c r="BS51" s="765"/>
    </row>
    <row r="52" spans="2:71" ht="7.5" customHeight="1" x14ac:dyDescent="0.2">
      <c r="B52" s="762"/>
      <c r="C52" s="762"/>
      <c r="D52" s="762"/>
      <c r="E52" s="762"/>
      <c r="F52" s="762"/>
      <c r="G52" s="762"/>
      <c r="H52" s="762"/>
      <c r="I52" s="762"/>
      <c r="J52" s="762"/>
      <c r="K52" s="762"/>
      <c r="L52" s="762"/>
      <c r="M52" s="762"/>
      <c r="N52" s="762"/>
      <c r="O52" s="762"/>
      <c r="P52" s="762"/>
      <c r="Q52" s="762"/>
      <c r="R52" s="762"/>
      <c r="S52" s="763"/>
      <c r="T52" s="764"/>
      <c r="U52" s="765"/>
      <c r="V52" s="765"/>
      <c r="W52" s="765"/>
      <c r="X52" s="765"/>
      <c r="Y52" s="765"/>
      <c r="Z52" s="765"/>
      <c r="AA52" s="765"/>
      <c r="AB52" s="765"/>
      <c r="AC52" s="765"/>
      <c r="AD52" s="765"/>
      <c r="AE52" s="765"/>
      <c r="AF52" s="765"/>
      <c r="AG52" s="765"/>
      <c r="AH52" s="765"/>
      <c r="AI52" s="765"/>
      <c r="AJ52" s="765"/>
      <c r="AK52" s="762"/>
      <c r="AL52" s="762"/>
      <c r="AM52" s="762"/>
      <c r="AN52" s="762"/>
      <c r="AO52" s="762"/>
      <c r="AP52" s="763"/>
      <c r="AQ52" s="764"/>
      <c r="AR52" s="765"/>
      <c r="AS52" s="765"/>
      <c r="AT52" s="765"/>
      <c r="AU52" s="765"/>
      <c r="AV52" s="765"/>
      <c r="AW52" s="765"/>
      <c r="AX52" s="765"/>
      <c r="AY52" s="765"/>
      <c r="AZ52" s="765"/>
      <c r="BA52" s="765"/>
      <c r="BB52" s="765"/>
      <c r="BC52" s="765"/>
      <c r="BD52" s="765"/>
      <c r="BE52" s="765"/>
      <c r="BF52" s="765"/>
      <c r="BG52" s="765"/>
      <c r="BH52" s="765"/>
      <c r="BI52" s="765"/>
      <c r="BJ52" s="765"/>
      <c r="BK52" s="765"/>
      <c r="BL52" s="765"/>
      <c r="BM52" s="765"/>
      <c r="BN52" s="765"/>
      <c r="BO52" s="765"/>
      <c r="BP52" s="765"/>
      <c r="BQ52" s="765"/>
      <c r="BR52" s="765"/>
      <c r="BS52" s="765"/>
    </row>
    <row r="53" spans="2:71" ht="7.5" customHeight="1" x14ac:dyDescent="0.2">
      <c r="B53" s="789" t="s">
        <v>591</v>
      </c>
      <c r="C53" s="762"/>
      <c r="D53" s="762"/>
      <c r="E53" s="762"/>
      <c r="F53" s="762"/>
      <c r="G53" s="762"/>
      <c r="H53" s="762"/>
      <c r="I53" s="762"/>
      <c r="J53" s="762"/>
      <c r="K53" s="762"/>
      <c r="L53" s="762" t="s">
        <v>588</v>
      </c>
      <c r="M53" s="762"/>
      <c r="N53" s="762"/>
      <c r="O53" s="762"/>
      <c r="P53" s="763"/>
      <c r="Q53" s="764"/>
      <c r="R53" s="765"/>
      <c r="S53" s="765"/>
      <c r="T53" s="765"/>
      <c r="U53" s="765"/>
      <c r="V53" s="765"/>
      <c r="W53" s="765"/>
      <c r="X53" s="765"/>
      <c r="Y53" s="765"/>
      <c r="Z53" s="765"/>
      <c r="AA53" s="765"/>
      <c r="AB53" s="765"/>
      <c r="AC53" s="765"/>
      <c r="AD53" s="765"/>
      <c r="AE53" s="765"/>
      <c r="AF53" s="765"/>
      <c r="AG53" s="765"/>
      <c r="AH53" s="765"/>
      <c r="AI53" s="765"/>
      <c r="AJ53" s="765"/>
      <c r="AK53" s="762" t="s">
        <v>590</v>
      </c>
      <c r="AL53" s="762"/>
      <c r="AM53" s="762"/>
      <c r="AN53" s="762"/>
      <c r="AO53" s="762"/>
      <c r="AP53" s="763"/>
      <c r="AQ53" s="764"/>
      <c r="AR53" s="765"/>
      <c r="AS53" s="765"/>
      <c r="AT53" s="765"/>
      <c r="AU53" s="765"/>
      <c r="AV53" s="765"/>
      <c r="AW53" s="765"/>
      <c r="AX53" s="765"/>
      <c r="AY53" s="765"/>
      <c r="AZ53" s="765"/>
      <c r="BA53" s="765"/>
      <c r="BB53" s="765"/>
      <c r="BC53" s="765"/>
      <c r="BD53" s="765"/>
      <c r="BE53" s="765"/>
      <c r="BF53" s="765"/>
      <c r="BG53" s="765"/>
      <c r="BH53" s="765"/>
      <c r="BI53" s="765"/>
      <c r="BJ53" s="765"/>
      <c r="BK53" s="765"/>
      <c r="BL53" s="765"/>
      <c r="BM53" s="765"/>
      <c r="BN53" s="765"/>
      <c r="BO53" s="765"/>
      <c r="BP53" s="765"/>
      <c r="BQ53" s="765"/>
      <c r="BR53" s="765"/>
      <c r="BS53" s="765"/>
    </row>
    <row r="54" spans="2:71" ht="7.5" customHeight="1" x14ac:dyDescent="0.2">
      <c r="B54" s="762"/>
      <c r="C54" s="762"/>
      <c r="D54" s="762"/>
      <c r="E54" s="762"/>
      <c r="F54" s="762"/>
      <c r="G54" s="762"/>
      <c r="H54" s="762"/>
      <c r="I54" s="762"/>
      <c r="J54" s="762"/>
      <c r="K54" s="762"/>
      <c r="L54" s="762"/>
      <c r="M54" s="762"/>
      <c r="N54" s="762"/>
      <c r="O54" s="762"/>
      <c r="P54" s="763"/>
      <c r="Q54" s="764"/>
      <c r="R54" s="765"/>
      <c r="S54" s="765"/>
      <c r="T54" s="765"/>
      <c r="U54" s="765"/>
      <c r="V54" s="765"/>
      <c r="W54" s="765"/>
      <c r="X54" s="765"/>
      <c r="Y54" s="765"/>
      <c r="Z54" s="765"/>
      <c r="AA54" s="765"/>
      <c r="AB54" s="765"/>
      <c r="AC54" s="765"/>
      <c r="AD54" s="765"/>
      <c r="AE54" s="765"/>
      <c r="AF54" s="765"/>
      <c r="AG54" s="765"/>
      <c r="AH54" s="765"/>
      <c r="AI54" s="765"/>
      <c r="AJ54" s="765"/>
      <c r="AK54" s="762"/>
      <c r="AL54" s="762"/>
      <c r="AM54" s="762"/>
      <c r="AN54" s="762"/>
      <c r="AO54" s="762"/>
      <c r="AP54" s="763"/>
      <c r="AQ54" s="764"/>
      <c r="AR54" s="765"/>
      <c r="AS54" s="765"/>
      <c r="AT54" s="765"/>
      <c r="AU54" s="765"/>
      <c r="AV54" s="765"/>
      <c r="AW54" s="765"/>
      <c r="AX54" s="765"/>
      <c r="AY54" s="765"/>
      <c r="AZ54" s="765"/>
      <c r="BA54" s="765"/>
      <c r="BB54" s="765"/>
      <c r="BC54" s="765"/>
      <c r="BD54" s="765"/>
      <c r="BE54" s="765"/>
      <c r="BF54" s="765"/>
      <c r="BG54" s="765"/>
      <c r="BH54" s="765"/>
      <c r="BI54" s="765"/>
      <c r="BJ54" s="765"/>
      <c r="BK54" s="765"/>
      <c r="BL54" s="765"/>
      <c r="BM54" s="765"/>
      <c r="BN54" s="765"/>
      <c r="BO54" s="765"/>
      <c r="BP54" s="765"/>
      <c r="BQ54" s="765"/>
      <c r="BR54" s="765"/>
      <c r="BS54" s="765"/>
    </row>
    <row r="55" spans="2:71" ht="7.5" customHeight="1" x14ac:dyDescent="0.2">
      <c r="B55" s="762"/>
      <c r="C55" s="762"/>
      <c r="D55" s="762"/>
      <c r="E55" s="762"/>
      <c r="F55" s="762"/>
      <c r="G55" s="762"/>
      <c r="H55" s="762"/>
      <c r="I55" s="762"/>
      <c r="J55" s="762"/>
      <c r="K55" s="762"/>
      <c r="L55" s="762"/>
      <c r="M55" s="762"/>
      <c r="N55" s="762"/>
      <c r="O55" s="762"/>
      <c r="P55" s="763"/>
      <c r="Q55" s="764"/>
      <c r="R55" s="765"/>
      <c r="S55" s="765"/>
      <c r="T55" s="765"/>
      <c r="U55" s="765"/>
      <c r="V55" s="765"/>
      <c r="W55" s="765"/>
      <c r="X55" s="765"/>
      <c r="Y55" s="765"/>
      <c r="Z55" s="765"/>
      <c r="AA55" s="765"/>
      <c r="AB55" s="765"/>
      <c r="AC55" s="765"/>
      <c r="AD55" s="765"/>
      <c r="AE55" s="765"/>
      <c r="AF55" s="765"/>
      <c r="AG55" s="765"/>
      <c r="AH55" s="765"/>
      <c r="AI55" s="765"/>
      <c r="AJ55" s="765"/>
      <c r="AK55" s="762"/>
      <c r="AL55" s="762"/>
      <c r="AM55" s="762"/>
      <c r="AN55" s="762"/>
      <c r="AO55" s="762"/>
      <c r="AP55" s="763"/>
      <c r="AQ55" s="764"/>
      <c r="AR55" s="765"/>
      <c r="AS55" s="765"/>
      <c r="AT55" s="765"/>
      <c r="AU55" s="765"/>
      <c r="AV55" s="765"/>
      <c r="AW55" s="765"/>
      <c r="AX55" s="765"/>
      <c r="AY55" s="765"/>
      <c r="AZ55" s="765"/>
      <c r="BA55" s="765"/>
      <c r="BB55" s="765"/>
      <c r="BC55" s="765"/>
      <c r="BD55" s="765"/>
      <c r="BE55" s="765"/>
      <c r="BF55" s="765"/>
      <c r="BG55" s="765"/>
      <c r="BH55" s="765"/>
      <c r="BI55" s="765"/>
      <c r="BJ55" s="765"/>
      <c r="BK55" s="765"/>
      <c r="BL55" s="765"/>
      <c r="BM55" s="765"/>
      <c r="BN55" s="765"/>
      <c r="BO55" s="765"/>
      <c r="BP55" s="765"/>
      <c r="BQ55" s="765"/>
      <c r="BR55" s="765"/>
      <c r="BS55" s="765"/>
    </row>
    <row r="56" spans="2:71" ht="7.5" customHeight="1" x14ac:dyDescent="0.2">
      <c r="B56" s="762"/>
      <c r="C56" s="762"/>
      <c r="D56" s="762"/>
      <c r="E56" s="762"/>
      <c r="F56" s="762"/>
      <c r="G56" s="762"/>
      <c r="H56" s="762"/>
      <c r="I56" s="762"/>
      <c r="J56" s="762"/>
      <c r="K56" s="762"/>
      <c r="L56" s="762"/>
      <c r="M56" s="762"/>
      <c r="N56" s="762"/>
      <c r="O56" s="762"/>
      <c r="P56" s="763"/>
      <c r="Q56" s="764"/>
      <c r="R56" s="765"/>
      <c r="S56" s="765"/>
      <c r="T56" s="765"/>
      <c r="U56" s="765"/>
      <c r="V56" s="765"/>
      <c r="W56" s="765"/>
      <c r="X56" s="765"/>
      <c r="Y56" s="765"/>
      <c r="Z56" s="765"/>
      <c r="AA56" s="765"/>
      <c r="AB56" s="765"/>
      <c r="AC56" s="765"/>
      <c r="AD56" s="765"/>
      <c r="AE56" s="765"/>
      <c r="AF56" s="765"/>
      <c r="AG56" s="765"/>
      <c r="AH56" s="765"/>
      <c r="AI56" s="765"/>
      <c r="AJ56" s="765"/>
      <c r="AK56" s="762"/>
      <c r="AL56" s="762"/>
      <c r="AM56" s="762"/>
      <c r="AN56" s="762"/>
      <c r="AO56" s="762"/>
      <c r="AP56" s="763"/>
      <c r="AQ56" s="764"/>
      <c r="AR56" s="765"/>
      <c r="AS56" s="765"/>
      <c r="AT56" s="765"/>
      <c r="AU56" s="765"/>
      <c r="AV56" s="765"/>
      <c r="AW56" s="765"/>
      <c r="AX56" s="765"/>
      <c r="AY56" s="765"/>
      <c r="AZ56" s="765"/>
      <c r="BA56" s="765"/>
      <c r="BB56" s="765"/>
      <c r="BC56" s="765"/>
      <c r="BD56" s="765"/>
      <c r="BE56" s="765"/>
      <c r="BF56" s="765"/>
      <c r="BG56" s="765"/>
      <c r="BH56" s="765"/>
      <c r="BI56" s="765"/>
      <c r="BJ56" s="765"/>
      <c r="BK56" s="765"/>
      <c r="BL56" s="765"/>
      <c r="BM56" s="765"/>
      <c r="BN56" s="765"/>
      <c r="BO56" s="765"/>
      <c r="BP56" s="765"/>
      <c r="BQ56" s="765"/>
      <c r="BR56" s="765"/>
      <c r="BS56" s="765"/>
    </row>
    <row r="57" spans="2:71" ht="7.5" customHeight="1" x14ac:dyDescent="0.2">
      <c r="B57" s="762"/>
      <c r="C57" s="762"/>
      <c r="D57" s="762"/>
      <c r="E57" s="762"/>
      <c r="F57" s="762"/>
      <c r="G57" s="762"/>
      <c r="H57" s="762"/>
      <c r="I57" s="762"/>
      <c r="J57" s="762"/>
      <c r="K57" s="762"/>
      <c r="L57" s="762"/>
      <c r="M57" s="762"/>
      <c r="N57" s="762"/>
      <c r="O57" s="762"/>
      <c r="P57" s="763"/>
      <c r="Q57" s="764"/>
      <c r="R57" s="765"/>
      <c r="S57" s="765"/>
      <c r="T57" s="765"/>
      <c r="U57" s="765"/>
      <c r="V57" s="765"/>
      <c r="W57" s="765"/>
      <c r="X57" s="765"/>
      <c r="Y57" s="765"/>
      <c r="Z57" s="765"/>
      <c r="AA57" s="765"/>
      <c r="AB57" s="765"/>
      <c r="AC57" s="765"/>
      <c r="AD57" s="765"/>
      <c r="AE57" s="765"/>
      <c r="AF57" s="765"/>
      <c r="AG57" s="765"/>
      <c r="AH57" s="765"/>
      <c r="AI57" s="765"/>
      <c r="AJ57" s="765"/>
      <c r="AK57" s="762"/>
      <c r="AL57" s="762"/>
      <c r="AM57" s="762"/>
      <c r="AN57" s="762"/>
      <c r="AO57" s="762"/>
      <c r="AP57" s="763"/>
      <c r="AQ57" s="764"/>
      <c r="AR57" s="765"/>
      <c r="AS57" s="765"/>
      <c r="AT57" s="765"/>
      <c r="AU57" s="765"/>
      <c r="AV57" s="765"/>
      <c r="AW57" s="765"/>
      <c r="AX57" s="765"/>
      <c r="AY57" s="765"/>
      <c r="AZ57" s="765"/>
      <c r="BA57" s="765"/>
      <c r="BB57" s="765"/>
      <c r="BC57" s="765"/>
      <c r="BD57" s="765"/>
      <c r="BE57" s="765"/>
      <c r="BF57" s="765"/>
      <c r="BG57" s="765"/>
      <c r="BH57" s="765"/>
      <c r="BI57" s="765"/>
      <c r="BJ57" s="765"/>
      <c r="BK57" s="765"/>
      <c r="BL57" s="765"/>
      <c r="BM57" s="765"/>
      <c r="BN57" s="765"/>
      <c r="BO57" s="765"/>
      <c r="BP57" s="765"/>
      <c r="BQ57" s="765"/>
      <c r="BR57" s="765"/>
      <c r="BS57" s="765"/>
    </row>
    <row r="58" spans="2:71" ht="7.5" customHeight="1" x14ac:dyDescent="0.2">
      <c r="B58" s="762"/>
      <c r="C58" s="762"/>
      <c r="D58" s="762"/>
      <c r="E58" s="762"/>
      <c r="F58" s="762"/>
      <c r="G58" s="762"/>
      <c r="H58" s="762"/>
      <c r="I58" s="762"/>
      <c r="J58" s="762"/>
      <c r="K58" s="762"/>
      <c r="L58" s="762"/>
      <c r="M58" s="762"/>
      <c r="N58" s="762"/>
      <c r="O58" s="762"/>
      <c r="P58" s="763"/>
      <c r="Q58" s="764"/>
      <c r="R58" s="765"/>
      <c r="S58" s="765"/>
      <c r="T58" s="765"/>
      <c r="U58" s="765"/>
      <c r="V58" s="765"/>
      <c r="W58" s="765"/>
      <c r="X58" s="765"/>
      <c r="Y58" s="765"/>
      <c r="Z58" s="765"/>
      <c r="AA58" s="765"/>
      <c r="AB58" s="765"/>
      <c r="AC58" s="765"/>
      <c r="AD58" s="765"/>
      <c r="AE58" s="765"/>
      <c r="AF58" s="765"/>
      <c r="AG58" s="765"/>
      <c r="AH58" s="765"/>
      <c r="AI58" s="765"/>
      <c r="AJ58" s="765"/>
      <c r="AK58" s="762"/>
      <c r="AL58" s="762"/>
      <c r="AM58" s="762"/>
      <c r="AN58" s="762"/>
      <c r="AO58" s="762"/>
      <c r="AP58" s="763"/>
      <c r="AQ58" s="764"/>
      <c r="AR58" s="765"/>
      <c r="AS58" s="765"/>
      <c r="AT58" s="765"/>
      <c r="AU58" s="765"/>
      <c r="AV58" s="765"/>
      <c r="AW58" s="765"/>
      <c r="AX58" s="765"/>
      <c r="AY58" s="765"/>
      <c r="AZ58" s="765"/>
      <c r="BA58" s="765"/>
      <c r="BB58" s="765"/>
      <c r="BC58" s="765"/>
      <c r="BD58" s="765"/>
      <c r="BE58" s="765"/>
      <c r="BF58" s="765"/>
      <c r="BG58" s="765"/>
      <c r="BH58" s="765"/>
      <c r="BI58" s="765"/>
      <c r="BJ58" s="765"/>
      <c r="BK58" s="765"/>
      <c r="BL58" s="765"/>
      <c r="BM58" s="765"/>
      <c r="BN58" s="765"/>
      <c r="BO58" s="765"/>
      <c r="BP58" s="765"/>
      <c r="BQ58" s="783"/>
      <c r="BR58" s="783"/>
      <c r="BS58" s="783"/>
    </row>
    <row r="59" spans="2:71" ht="7.5" customHeight="1" x14ac:dyDescent="0.2">
      <c r="B59" s="762" t="s">
        <v>592</v>
      </c>
      <c r="C59" s="762"/>
      <c r="D59" s="762"/>
      <c r="E59" s="762"/>
      <c r="F59" s="762"/>
      <c r="G59" s="762"/>
      <c r="H59" s="762"/>
      <c r="I59" s="762"/>
      <c r="J59" s="762"/>
      <c r="K59" s="762"/>
      <c r="L59" s="762" t="s">
        <v>593</v>
      </c>
      <c r="M59" s="762"/>
      <c r="N59" s="762"/>
      <c r="O59" s="762"/>
      <c r="P59" s="762"/>
      <c r="Q59" s="763"/>
      <c r="R59" s="764"/>
      <c r="S59" s="765"/>
      <c r="T59" s="765"/>
      <c r="U59" s="765"/>
      <c r="V59" s="765"/>
      <c r="W59" s="765"/>
      <c r="X59" s="765"/>
      <c r="Y59" s="765"/>
      <c r="Z59" s="765"/>
      <c r="AA59" s="765"/>
      <c r="AB59" s="765"/>
      <c r="AC59" s="765"/>
      <c r="AD59" s="765"/>
      <c r="AE59" s="765"/>
      <c r="AF59" s="782"/>
      <c r="AG59" s="779" t="s">
        <v>594</v>
      </c>
      <c r="AH59" s="762"/>
      <c r="AI59" s="762"/>
      <c r="AJ59" s="762"/>
      <c r="AK59" s="762" t="s">
        <v>596</v>
      </c>
      <c r="AL59" s="762"/>
      <c r="AM59" s="762"/>
      <c r="AN59" s="762"/>
      <c r="AO59" s="762"/>
      <c r="AP59" s="762"/>
      <c r="AQ59" s="763"/>
      <c r="AR59" s="764"/>
      <c r="AS59" s="765"/>
      <c r="AT59" s="765"/>
      <c r="AU59" s="765"/>
      <c r="AV59" s="765"/>
      <c r="AW59" s="765"/>
      <c r="AX59" s="765"/>
      <c r="AY59" s="765"/>
      <c r="AZ59" s="765"/>
      <c r="BA59" s="782"/>
      <c r="BB59" s="779" t="s">
        <v>224</v>
      </c>
      <c r="BC59" s="762"/>
      <c r="BD59" s="763"/>
      <c r="BE59" s="779" t="s">
        <v>597</v>
      </c>
      <c r="BF59" s="762"/>
      <c r="BG59" s="762"/>
      <c r="BH59" s="762"/>
      <c r="BI59" s="762"/>
      <c r="BJ59" s="762"/>
      <c r="BK59" s="763"/>
      <c r="BL59" s="764"/>
      <c r="BM59" s="765"/>
      <c r="BN59" s="765"/>
      <c r="BO59" s="765"/>
      <c r="BP59" s="782"/>
      <c r="BQ59" s="761" t="s">
        <v>598</v>
      </c>
      <c r="BR59" s="761"/>
      <c r="BS59" s="780"/>
    </row>
    <row r="60" spans="2:71" ht="7.5" customHeight="1" x14ac:dyDescent="0.2">
      <c r="B60" s="762"/>
      <c r="C60" s="762"/>
      <c r="D60" s="762"/>
      <c r="E60" s="762"/>
      <c r="F60" s="762"/>
      <c r="G60" s="762"/>
      <c r="H60" s="762"/>
      <c r="I60" s="762"/>
      <c r="J60" s="762"/>
      <c r="K60" s="762"/>
      <c r="L60" s="762"/>
      <c r="M60" s="762"/>
      <c r="N60" s="762"/>
      <c r="O60" s="762"/>
      <c r="P60" s="762"/>
      <c r="Q60" s="763"/>
      <c r="R60" s="764"/>
      <c r="S60" s="765"/>
      <c r="T60" s="765"/>
      <c r="U60" s="765"/>
      <c r="V60" s="765"/>
      <c r="W60" s="765"/>
      <c r="X60" s="765"/>
      <c r="Y60" s="765"/>
      <c r="Z60" s="765"/>
      <c r="AA60" s="765"/>
      <c r="AB60" s="765"/>
      <c r="AC60" s="765"/>
      <c r="AD60" s="765"/>
      <c r="AE60" s="765"/>
      <c r="AF60" s="782"/>
      <c r="AG60" s="779"/>
      <c r="AH60" s="762"/>
      <c r="AI60" s="762"/>
      <c r="AJ60" s="762"/>
      <c r="AK60" s="762"/>
      <c r="AL60" s="762"/>
      <c r="AM60" s="762"/>
      <c r="AN60" s="762"/>
      <c r="AO60" s="762"/>
      <c r="AP60" s="762"/>
      <c r="AQ60" s="763"/>
      <c r="AR60" s="764"/>
      <c r="AS60" s="765"/>
      <c r="AT60" s="765"/>
      <c r="AU60" s="765"/>
      <c r="AV60" s="765"/>
      <c r="AW60" s="765"/>
      <c r="AX60" s="765"/>
      <c r="AY60" s="765"/>
      <c r="AZ60" s="765"/>
      <c r="BA60" s="782"/>
      <c r="BB60" s="779"/>
      <c r="BC60" s="762"/>
      <c r="BD60" s="763"/>
      <c r="BE60" s="779"/>
      <c r="BF60" s="762"/>
      <c r="BG60" s="762"/>
      <c r="BH60" s="762"/>
      <c r="BI60" s="762"/>
      <c r="BJ60" s="762"/>
      <c r="BK60" s="763"/>
      <c r="BL60" s="764"/>
      <c r="BM60" s="765"/>
      <c r="BN60" s="765"/>
      <c r="BO60" s="765"/>
      <c r="BP60" s="782"/>
      <c r="BQ60" s="769"/>
      <c r="BR60" s="769"/>
      <c r="BS60" s="788"/>
    </row>
    <row r="61" spans="2:71" ht="7.5" customHeight="1" x14ac:dyDescent="0.2">
      <c r="B61" s="762"/>
      <c r="C61" s="762"/>
      <c r="D61" s="762"/>
      <c r="E61" s="762"/>
      <c r="F61" s="762"/>
      <c r="G61" s="762"/>
      <c r="H61" s="762"/>
      <c r="I61" s="762"/>
      <c r="J61" s="762"/>
      <c r="K61" s="762"/>
      <c r="L61" s="762"/>
      <c r="M61" s="762"/>
      <c r="N61" s="762"/>
      <c r="O61" s="762"/>
      <c r="P61" s="762"/>
      <c r="Q61" s="763"/>
      <c r="R61" s="773"/>
      <c r="S61" s="783"/>
      <c r="T61" s="783"/>
      <c r="U61" s="783"/>
      <c r="V61" s="783"/>
      <c r="W61" s="783"/>
      <c r="X61" s="783"/>
      <c r="Y61" s="783"/>
      <c r="Z61" s="783"/>
      <c r="AA61" s="783"/>
      <c r="AB61" s="783"/>
      <c r="AC61" s="783"/>
      <c r="AD61" s="783"/>
      <c r="AE61" s="783"/>
      <c r="AF61" s="784"/>
      <c r="AG61" s="780"/>
      <c r="AH61" s="781"/>
      <c r="AI61" s="781"/>
      <c r="AJ61" s="781"/>
      <c r="AK61" s="762"/>
      <c r="AL61" s="762"/>
      <c r="AM61" s="762"/>
      <c r="AN61" s="762"/>
      <c r="AO61" s="762"/>
      <c r="AP61" s="762"/>
      <c r="AQ61" s="763"/>
      <c r="AR61" s="764"/>
      <c r="AS61" s="765"/>
      <c r="AT61" s="765"/>
      <c r="AU61" s="765"/>
      <c r="AV61" s="765"/>
      <c r="AW61" s="765"/>
      <c r="AX61" s="765"/>
      <c r="AY61" s="765"/>
      <c r="AZ61" s="765"/>
      <c r="BA61" s="782"/>
      <c r="BB61" s="779"/>
      <c r="BC61" s="762"/>
      <c r="BD61" s="763"/>
      <c r="BE61" s="779"/>
      <c r="BF61" s="762"/>
      <c r="BG61" s="762"/>
      <c r="BH61" s="762"/>
      <c r="BI61" s="762"/>
      <c r="BJ61" s="762"/>
      <c r="BK61" s="763"/>
      <c r="BL61" s="764"/>
      <c r="BM61" s="765"/>
      <c r="BN61" s="765"/>
      <c r="BO61" s="765"/>
      <c r="BP61" s="782"/>
      <c r="BQ61" s="771"/>
      <c r="BR61" s="771"/>
      <c r="BS61" s="785"/>
    </row>
    <row r="62" spans="2:71" ht="7.5" customHeight="1" x14ac:dyDescent="0.2">
      <c r="B62" s="762"/>
      <c r="C62" s="762"/>
      <c r="D62" s="762"/>
      <c r="E62" s="762"/>
      <c r="F62" s="762"/>
      <c r="G62" s="762"/>
      <c r="H62" s="762"/>
      <c r="I62" s="762"/>
      <c r="J62" s="762"/>
      <c r="K62" s="762"/>
      <c r="L62" s="762"/>
      <c r="M62" s="762"/>
      <c r="N62" s="762"/>
      <c r="O62" s="762"/>
      <c r="P62" s="762"/>
      <c r="Q62" s="763"/>
      <c r="R62" s="777"/>
      <c r="S62" s="766"/>
      <c r="T62" s="766"/>
      <c r="U62" s="766"/>
      <c r="V62" s="766"/>
      <c r="W62" s="766"/>
      <c r="X62" s="766"/>
      <c r="Y62" s="766"/>
      <c r="Z62" s="766"/>
      <c r="AA62" s="766"/>
      <c r="AB62" s="766"/>
      <c r="AC62" s="766"/>
      <c r="AD62" s="766"/>
      <c r="AE62" s="766"/>
      <c r="AF62" s="787"/>
      <c r="AG62" s="785" t="s">
        <v>595</v>
      </c>
      <c r="AH62" s="786"/>
      <c r="AI62" s="786"/>
      <c r="AJ62" s="786"/>
      <c r="AK62" s="762" t="s">
        <v>599</v>
      </c>
      <c r="AL62" s="762"/>
      <c r="AM62" s="762"/>
      <c r="AN62" s="762"/>
      <c r="AO62" s="762"/>
      <c r="AP62" s="762"/>
      <c r="AQ62" s="763"/>
      <c r="AR62" s="764"/>
      <c r="AS62" s="765"/>
      <c r="AT62" s="765"/>
      <c r="AU62" s="765"/>
      <c r="AV62" s="765"/>
      <c r="AW62" s="765"/>
      <c r="AX62" s="765"/>
      <c r="AY62" s="765"/>
      <c r="AZ62" s="765"/>
      <c r="BA62" s="782"/>
      <c r="BB62" s="779" t="s">
        <v>224</v>
      </c>
      <c r="BC62" s="762"/>
      <c r="BD62" s="763"/>
      <c r="BE62" s="779" t="s">
        <v>600</v>
      </c>
      <c r="BF62" s="762"/>
      <c r="BG62" s="762"/>
      <c r="BH62" s="762"/>
      <c r="BI62" s="762"/>
      <c r="BJ62" s="762"/>
      <c r="BK62" s="763"/>
      <c r="BL62" s="764"/>
      <c r="BM62" s="765"/>
      <c r="BN62" s="765"/>
      <c r="BO62" s="765"/>
      <c r="BP62" s="782"/>
      <c r="BQ62" s="769" t="s">
        <v>598</v>
      </c>
      <c r="BR62" s="769"/>
      <c r="BS62" s="788"/>
    </row>
    <row r="63" spans="2:71" ht="7.5" customHeight="1" x14ac:dyDescent="0.2">
      <c r="B63" s="762"/>
      <c r="C63" s="762"/>
      <c r="D63" s="762"/>
      <c r="E63" s="762"/>
      <c r="F63" s="762"/>
      <c r="G63" s="762"/>
      <c r="H63" s="762"/>
      <c r="I63" s="762"/>
      <c r="J63" s="762"/>
      <c r="K63" s="762"/>
      <c r="L63" s="762"/>
      <c r="M63" s="762"/>
      <c r="N63" s="762"/>
      <c r="O63" s="762"/>
      <c r="P63" s="762"/>
      <c r="Q63" s="763"/>
      <c r="R63" s="764"/>
      <c r="S63" s="765"/>
      <c r="T63" s="765"/>
      <c r="U63" s="765"/>
      <c r="V63" s="765"/>
      <c r="W63" s="765"/>
      <c r="X63" s="765"/>
      <c r="Y63" s="765"/>
      <c r="Z63" s="765"/>
      <c r="AA63" s="765"/>
      <c r="AB63" s="765"/>
      <c r="AC63" s="765"/>
      <c r="AD63" s="765"/>
      <c r="AE63" s="765"/>
      <c r="AF63" s="782"/>
      <c r="AG63" s="779"/>
      <c r="AH63" s="762"/>
      <c r="AI63" s="762"/>
      <c r="AJ63" s="762"/>
      <c r="AK63" s="762"/>
      <c r="AL63" s="762"/>
      <c r="AM63" s="762"/>
      <c r="AN63" s="762"/>
      <c r="AO63" s="762"/>
      <c r="AP63" s="762"/>
      <c r="AQ63" s="763"/>
      <c r="AR63" s="764"/>
      <c r="AS63" s="765"/>
      <c r="AT63" s="765"/>
      <c r="AU63" s="765"/>
      <c r="AV63" s="765"/>
      <c r="AW63" s="765"/>
      <c r="AX63" s="765"/>
      <c r="AY63" s="765"/>
      <c r="AZ63" s="765"/>
      <c r="BA63" s="782"/>
      <c r="BB63" s="779"/>
      <c r="BC63" s="762"/>
      <c r="BD63" s="763"/>
      <c r="BE63" s="779"/>
      <c r="BF63" s="762"/>
      <c r="BG63" s="762"/>
      <c r="BH63" s="762"/>
      <c r="BI63" s="762"/>
      <c r="BJ63" s="762"/>
      <c r="BK63" s="763"/>
      <c r="BL63" s="764"/>
      <c r="BM63" s="765"/>
      <c r="BN63" s="765"/>
      <c r="BO63" s="765"/>
      <c r="BP63" s="782"/>
      <c r="BQ63" s="769"/>
      <c r="BR63" s="769"/>
      <c r="BS63" s="788"/>
    </row>
    <row r="64" spans="2:71" ht="7.5" customHeight="1" x14ac:dyDescent="0.2">
      <c r="B64" s="762"/>
      <c r="C64" s="762"/>
      <c r="D64" s="762"/>
      <c r="E64" s="762"/>
      <c r="F64" s="762"/>
      <c r="G64" s="762"/>
      <c r="H64" s="762"/>
      <c r="I64" s="762"/>
      <c r="J64" s="762"/>
      <c r="K64" s="762"/>
      <c r="L64" s="762"/>
      <c r="M64" s="762"/>
      <c r="N64" s="762"/>
      <c r="O64" s="762"/>
      <c r="P64" s="762"/>
      <c r="Q64" s="763"/>
      <c r="R64" s="764"/>
      <c r="S64" s="765"/>
      <c r="T64" s="765"/>
      <c r="U64" s="765"/>
      <c r="V64" s="765"/>
      <c r="W64" s="765"/>
      <c r="X64" s="765"/>
      <c r="Y64" s="765"/>
      <c r="Z64" s="765"/>
      <c r="AA64" s="765"/>
      <c r="AB64" s="765"/>
      <c r="AC64" s="765"/>
      <c r="AD64" s="765"/>
      <c r="AE64" s="765"/>
      <c r="AF64" s="782"/>
      <c r="AG64" s="779"/>
      <c r="AH64" s="762"/>
      <c r="AI64" s="762"/>
      <c r="AJ64" s="762"/>
      <c r="AK64" s="762"/>
      <c r="AL64" s="762"/>
      <c r="AM64" s="762"/>
      <c r="AN64" s="762"/>
      <c r="AO64" s="762"/>
      <c r="AP64" s="762"/>
      <c r="AQ64" s="763"/>
      <c r="AR64" s="764"/>
      <c r="AS64" s="765"/>
      <c r="AT64" s="765"/>
      <c r="AU64" s="765"/>
      <c r="AV64" s="765"/>
      <c r="AW64" s="765"/>
      <c r="AX64" s="765"/>
      <c r="AY64" s="765"/>
      <c r="AZ64" s="765"/>
      <c r="BA64" s="782"/>
      <c r="BB64" s="779"/>
      <c r="BC64" s="762"/>
      <c r="BD64" s="763"/>
      <c r="BE64" s="779"/>
      <c r="BF64" s="762"/>
      <c r="BG64" s="762"/>
      <c r="BH64" s="762"/>
      <c r="BI64" s="762"/>
      <c r="BJ64" s="762"/>
      <c r="BK64" s="763"/>
      <c r="BL64" s="764"/>
      <c r="BM64" s="765"/>
      <c r="BN64" s="765"/>
      <c r="BO64" s="765"/>
      <c r="BP64" s="782"/>
      <c r="BQ64" s="771"/>
      <c r="BR64" s="771"/>
      <c r="BS64" s="785"/>
    </row>
    <row r="65" spans="2:71" ht="7.5" customHeight="1" x14ac:dyDescent="0.2">
      <c r="B65" s="762" t="s">
        <v>601</v>
      </c>
      <c r="C65" s="762"/>
      <c r="D65" s="762"/>
      <c r="E65" s="762"/>
      <c r="F65" s="762"/>
      <c r="G65" s="762"/>
      <c r="H65" s="762"/>
      <c r="I65" s="762"/>
      <c r="J65" s="762"/>
      <c r="K65" s="762"/>
      <c r="L65" s="762" t="s">
        <v>602</v>
      </c>
      <c r="M65" s="762"/>
      <c r="N65" s="762"/>
      <c r="O65" s="762"/>
      <c r="P65" s="762"/>
      <c r="Q65" s="762"/>
      <c r="R65" s="762"/>
      <c r="S65" s="762"/>
      <c r="T65" s="762"/>
      <c r="U65" s="762"/>
      <c r="V65" s="763"/>
      <c r="W65" s="764"/>
      <c r="X65" s="765"/>
      <c r="Y65" s="765"/>
      <c r="Z65" s="765"/>
      <c r="AA65" s="765"/>
      <c r="AB65" s="765"/>
      <c r="AC65" s="765"/>
      <c r="AD65" s="765"/>
      <c r="AE65" s="765"/>
      <c r="AF65" s="765"/>
      <c r="AG65" s="765"/>
      <c r="AH65" s="765"/>
      <c r="AI65" s="765"/>
      <c r="AJ65" s="765"/>
      <c r="AK65" s="765"/>
      <c r="AL65" s="765"/>
      <c r="AM65" s="765"/>
      <c r="AN65" s="765"/>
      <c r="AO65" s="765"/>
      <c r="AP65" s="765"/>
      <c r="AQ65" s="765"/>
      <c r="AR65" s="765"/>
      <c r="AS65" s="765"/>
      <c r="AT65" s="765"/>
      <c r="AU65" s="765"/>
      <c r="AV65" s="765"/>
      <c r="AW65" s="765"/>
      <c r="AX65" s="762" t="s">
        <v>603</v>
      </c>
      <c r="AY65" s="762"/>
      <c r="AZ65" s="762"/>
      <c r="BA65" s="762"/>
      <c r="BB65" s="762"/>
      <c r="BC65" s="762"/>
      <c r="BD65" s="763"/>
      <c r="BE65" s="764"/>
      <c r="BF65" s="765"/>
      <c r="BG65" s="765"/>
      <c r="BH65" s="765"/>
      <c r="BI65" s="765"/>
      <c r="BJ65" s="765"/>
      <c r="BK65" s="765"/>
      <c r="BL65" s="765"/>
      <c r="BM65" s="765"/>
      <c r="BN65" s="765"/>
      <c r="BO65" s="765"/>
      <c r="BP65" s="765"/>
      <c r="BQ65" s="766"/>
      <c r="BR65" s="766"/>
      <c r="BS65" s="766"/>
    </row>
    <row r="66" spans="2:71" ht="7.5" customHeight="1" x14ac:dyDescent="0.2">
      <c r="B66" s="762"/>
      <c r="C66" s="762"/>
      <c r="D66" s="762"/>
      <c r="E66" s="762"/>
      <c r="F66" s="762"/>
      <c r="G66" s="762"/>
      <c r="H66" s="762"/>
      <c r="I66" s="762"/>
      <c r="J66" s="762"/>
      <c r="K66" s="762"/>
      <c r="L66" s="762"/>
      <c r="M66" s="762"/>
      <c r="N66" s="762"/>
      <c r="O66" s="762"/>
      <c r="P66" s="762"/>
      <c r="Q66" s="762"/>
      <c r="R66" s="762"/>
      <c r="S66" s="762"/>
      <c r="T66" s="762"/>
      <c r="U66" s="762"/>
      <c r="V66" s="763"/>
      <c r="W66" s="764"/>
      <c r="X66" s="765"/>
      <c r="Y66" s="765"/>
      <c r="Z66" s="765"/>
      <c r="AA66" s="765"/>
      <c r="AB66" s="765"/>
      <c r="AC66" s="765"/>
      <c r="AD66" s="765"/>
      <c r="AE66" s="765"/>
      <c r="AF66" s="765"/>
      <c r="AG66" s="765"/>
      <c r="AH66" s="765"/>
      <c r="AI66" s="765"/>
      <c r="AJ66" s="765"/>
      <c r="AK66" s="765"/>
      <c r="AL66" s="765"/>
      <c r="AM66" s="765"/>
      <c r="AN66" s="765"/>
      <c r="AO66" s="765"/>
      <c r="AP66" s="765"/>
      <c r="AQ66" s="765"/>
      <c r="AR66" s="765"/>
      <c r="AS66" s="765"/>
      <c r="AT66" s="765"/>
      <c r="AU66" s="765"/>
      <c r="AV66" s="765"/>
      <c r="AW66" s="765"/>
      <c r="AX66" s="762"/>
      <c r="AY66" s="762"/>
      <c r="AZ66" s="762"/>
      <c r="BA66" s="762"/>
      <c r="BB66" s="762"/>
      <c r="BC66" s="762"/>
      <c r="BD66" s="763"/>
      <c r="BE66" s="764"/>
      <c r="BF66" s="765"/>
      <c r="BG66" s="765"/>
      <c r="BH66" s="765"/>
      <c r="BI66" s="765"/>
      <c r="BJ66" s="765"/>
      <c r="BK66" s="765"/>
      <c r="BL66" s="765"/>
      <c r="BM66" s="765"/>
      <c r="BN66" s="765"/>
      <c r="BO66" s="765"/>
      <c r="BP66" s="765"/>
      <c r="BQ66" s="765"/>
      <c r="BR66" s="765"/>
      <c r="BS66" s="765"/>
    </row>
    <row r="67" spans="2:71" ht="7.5" customHeight="1" x14ac:dyDescent="0.2">
      <c r="B67" s="762"/>
      <c r="C67" s="762"/>
      <c r="D67" s="762"/>
      <c r="E67" s="762"/>
      <c r="F67" s="762"/>
      <c r="G67" s="762"/>
      <c r="H67" s="762"/>
      <c r="I67" s="762"/>
      <c r="J67" s="762"/>
      <c r="K67" s="762"/>
      <c r="L67" s="762"/>
      <c r="M67" s="762"/>
      <c r="N67" s="762"/>
      <c r="O67" s="762"/>
      <c r="P67" s="762"/>
      <c r="Q67" s="762"/>
      <c r="R67" s="762"/>
      <c r="S67" s="762"/>
      <c r="T67" s="762"/>
      <c r="U67" s="762"/>
      <c r="V67" s="763"/>
      <c r="W67" s="764"/>
      <c r="X67" s="765"/>
      <c r="Y67" s="765"/>
      <c r="Z67" s="765"/>
      <c r="AA67" s="765"/>
      <c r="AB67" s="765"/>
      <c r="AC67" s="765"/>
      <c r="AD67" s="765"/>
      <c r="AE67" s="765"/>
      <c r="AF67" s="765"/>
      <c r="AG67" s="765"/>
      <c r="AH67" s="765"/>
      <c r="AI67" s="765"/>
      <c r="AJ67" s="765"/>
      <c r="AK67" s="765"/>
      <c r="AL67" s="765"/>
      <c r="AM67" s="765"/>
      <c r="AN67" s="765"/>
      <c r="AO67" s="765"/>
      <c r="AP67" s="765"/>
      <c r="AQ67" s="765"/>
      <c r="AR67" s="765"/>
      <c r="AS67" s="765"/>
      <c r="AT67" s="765"/>
      <c r="AU67" s="765"/>
      <c r="AV67" s="765"/>
      <c r="AW67" s="765"/>
      <c r="AX67" s="762"/>
      <c r="AY67" s="762"/>
      <c r="AZ67" s="762"/>
      <c r="BA67" s="762"/>
      <c r="BB67" s="762"/>
      <c r="BC67" s="762"/>
      <c r="BD67" s="763"/>
      <c r="BE67" s="764"/>
      <c r="BF67" s="765"/>
      <c r="BG67" s="765"/>
      <c r="BH67" s="765"/>
      <c r="BI67" s="765"/>
      <c r="BJ67" s="765"/>
      <c r="BK67" s="765"/>
      <c r="BL67" s="765"/>
      <c r="BM67" s="765"/>
      <c r="BN67" s="765"/>
      <c r="BO67" s="765"/>
      <c r="BP67" s="765"/>
      <c r="BQ67" s="765"/>
      <c r="BR67" s="765"/>
      <c r="BS67" s="765"/>
    </row>
    <row r="68" spans="2:71" ht="7.5" customHeight="1" x14ac:dyDescent="0.2">
      <c r="B68" s="762"/>
      <c r="C68" s="762"/>
      <c r="D68" s="762"/>
      <c r="E68" s="762"/>
      <c r="F68" s="762"/>
      <c r="G68" s="762"/>
      <c r="H68" s="762"/>
      <c r="I68" s="762"/>
      <c r="J68" s="762"/>
      <c r="K68" s="762"/>
      <c r="L68" s="762" t="s">
        <v>590</v>
      </c>
      <c r="M68" s="762"/>
      <c r="N68" s="762"/>
      <c r="O68" s="762"/>
      <c r="P68" s="762"/>
      <c r="Q68" s="763"/>
      <c r="R68" s="764"/>
      <c r="S68" s="765"/>
      <c r="T68" s="765"/>
      <c r="U68" s="765"/>
      <c r="V68" s="765"/>
      <c r="W68" s="765"/>
      <c r="X68" s="765"/>
      <c r="Y68" s="765"/>
      <c r="Z68" s="765"/>
      <c r="AA68" s="765"/>
      <c r="AB68" s="765"/>
      <c r="AC68" s="765"/>
      <c r="AD68" s="765"/>
      <c r="AE68" s="765"/>
      <c r="AF68" s="765"/>
      <c r="AG68" s="765"/>
      <c r="AH68" s="765"/>
      <c r="AI68" s="765"/>
      <c r="AJ68" s="765"/>
      <c r="AK68" s="765"/>
      <c r="AL68" s="765"/>
      <c r="AM68" s="765"/>
      <c r="AN68" s="765"/>
      <c r="AO68" s="765"/>
      <c r="AP68" s="765"/>
      <c r="AQ68" s="765"/>
      <c r="AR68" s="765"/>
      <c r="AS68" s="765"/>
      <c r="AT68" s="765"/>
      <c r="AU68" s="765"/>
      <c r="AV68" s="765"/>
      <c r="AW68" s="765"/>
      <c r="AX68" s="762" t="s">
        <v>604</v>
      </c>
      <c r="AY68" s="762"/>
      <c r="AZ68" s="762"/>
      <c r="BA68" s="762"/>
      <c r="BB68" s="762"/>
      <c r="BC68" s="762"/>
      <c r="BD68" s="763"/>
      <c r="BE68" s="764"/>
      <c r="BF68" s="765"/>
      <c r="BG68" s="765"/>
      <c r="BH68" s="765"/>
      <c r="BI68" s="765"/>
      <c r="BJ68" s="765"/>
      <c r="BK68" s="765"/>
      <c r="BL68" s="765"/>
      <c r="BM68" s="765"/>
      <c r="BN68" s="765"/>
      <c r="BO68" s="765"/>
      <c r="BP68" s="765"/>
      <c r="BQ68" s="765"/>
      <c r="BR68" s="765"/>
      <c r="BS68" s="765"/>
    </row>
    <row r="69" spans="2:71" ht="7.5" customHeight="1" x14ac:dyDescent="0.2">
      <c r="B69" s="762"/>
      <c r="C69" s="762"/>
      <c r="D69" s="762"/>
      <c r="E69" s="762"/>
      <c r="F69" s="762"/>
      <c r="G69" s="762"/>
      <c r="H69" s="762"/>
      <c r="I69" s="762"/>
      <c r="J69" s="762"/>
      <c r="K69" s="762"/>
      <c r="L69" s="762"/>
      <c r="M69" s="762"/>
      <c r="N69" s="762"/>
      <c r="O69" s="762"/>
      <c r="P69" s="762"/>
      <c r="Q69" s="763"/>
      <c r="R69" s="764"/>
      <c r="S69" s="765"/>
      <c r="T69" s="765"/>
      <c r="U69" s="765"/>
      <c r="V69" s="765"/>
      <c r="W69" s="765"/>
      <c r="X69" s="765"/>
      <c r="Y69" s="765"/>
      <c r="Z69" s="765"/>
      <c r="AA69" s="765"/>
      <c r="AB69" s="765"/>
      <c r="AC69" s="765"/>
      <c r="AD69" s="765"/>
      <c r="AE69" s="765"/>
      <c r="AF69" s="765"/>
      <c r="AG69" s="765"/>
      <c r="AH69" s="765"/>
      <c r="AI69" s="765"/>
      <c r="AJ69" s="765"/>
      <c r="AK69" s="765"/>
      <c r="AL69" s="765"/>
      <c r="AM69" s="765"/>
      <c r="AN69" s="765"/>
      <c r="AO69" s="765"/>
      <c r="AP69" s="765"/>
      <c r="AQ69" s="765"/>
      <c r="AR69" s="765"/>
      <c r="AS69" s="765"/>
      <c r="AT69" s="765"/>
      <c r="AU69" s="765"/>
      <c r="AV69" s="765"/>
      <c r="AW69" s="765"/>
      <c r="AX69" s="762"/>
      <c r="AY69" s="762"/>
      <c r="AZ69" s="762"/>
      <c r="BA69" s="762"/>
      <c r="BB69" s="762"/>
      <c r="BC69" s="762"/>
      <c r="BD69" s="763"/>
      <c r="BE69" s="764"/>
      <c r="BF69" s="765"/>
      <c r="BG69" s="765"/>
      <c r="BH69" s="765"/>
      <c r="BI69" s="765"/>
      <c r="BJ69" s="765"/>
      <c r="BK69" s="765"/>
      <c r="BL69" s="765"/>
      <c r="BM69" s="765"/>
      <c r="BN69" s="765"/>
      <c r="BO69" s="765"/>
      <c r="BP69" s="765"/>
      <c r="BQ69" s="765"/>
      <c r="BR69" s="765"/>
      <c r="BS69" s="765"/>
    </row>
    <row r="70" spans="2:71" ht="7.5" customHeight="1" x14ac:dyDescent="0.2">
      <c r="B70" s="762"/>
      <c r="C70" s="762"/>
      <c r="D70" s="762"/>
      <c r="E70" s="762"/>
      <c r="F70" s="762"/>
      <c r="G70" s="762"/>
      <c r="H70" s="762"/>
      <c r="I70" s="762"/>
      <c r="J70" s="762"/>
      <c r="K70" s="762"/>
      <c r="L70" s="762"/>
      <c r="M70" s="762"/>
      <c r="N70" s="762"/>
      <c r="O70" s="762"/>
      <c r="P70" s="762"/>
      <c r="Q70" s="763"/>
      <c r="R70" s="764"/>
      <c r="S70" s="765"/>
      <c r="T70" s="765"/>
      <c r="U70" s="765"/>
      <c r="V70" s="765"/>
      <c r="W70" s="765"/>
      <c r="X70" s="765"/>
      <c r="Y70" s="765"/>
      <c r="Z70" s="765"/>
      <c r="AA70" s="765"/>
      <c r="AB70" s="765"/>
      <c r="AC70" s="765"/>
      <c r="AD70" s="765"/>
      <c r="AE70" s="765"/>
      <c r="AF70" s="765"/>
      <c r="AG70" s="765"/>
      <c r="AH70" s="765"/>
      <c r="AI70" s="765"/>
      <c r="AJ70" s="765"/>
      <c r="AK70" s="765"/>
      <c r="AL70" s="765"/>
      <c r="AM70" s="765"/>
      <c r="AN70" s="765"/>
      <c r="AO70" s="765"/>
      <c r="AP70" s="765"/>
      <c r="AQ70" s="765"/>
      <c r="AR70" s="765"/>
      <c r="AS70" s="765"/>
      <c r="AT70" s="765"/>
      <c r="AU70" s="765"/>
      <c r="AV70" s="765"/>
      <c r="AW70" s="765"/>
      <c r="AX70" s="762"/>
      <c r="AY70" s="762"/>
      <c r="AZ70" s="762"/>
      <c r="BA70" s="762"/>
      <c r="BB70" s="762"/>
      <c r="BC70" s="762"/>
      <c r="BD70" s="763"/>
      <c r="BE70" s="764"/>
      <c r="BF70" s="765"/>
      <c r="BG70" s="765"/>
      <c r="BH70" s="765"/>
      <c r="BI70" s="765"/>
      <c r="BJ70" s="765"/>
      <c r="BK70" s="765"/>
      <c r="BL70" s="765"/>
      <c r="BM70" s="765"/>
      <c r="BN70" s="765"/>
      <c r="BO70" s="765"/>
      <c r="BP70" s="765"/>
      <c r="BQ70" s="765"/>
      <c r="BR70" s="765"/>
      <c r="BS70" s="765"/>
    </row>
    <row r="71" spans="2:71" ht="7.5" customHeight="1" x14ac:dyDescent="0.2">
      <c r="B71" s="762"/>
      <c r="C71" s="762"/>
      <c r="D71" s="762"/>
      <c r="E71" s="762"/>
      <c r="F71" s="762"/>
      <c r="G71" s="762"/>
      <c r="H71" s="762"/>
      <c r="I71" s="762"/>
      <c r="J71" s="762"/>
      <c r="K71" s="762"/>
      <c r="L71" s="767" t="s">
        <v>712</v>
      </c>
      <c r="M71" s="761"/>
      <c r="N71" s="761"/>
      <c r="O71" s="761"/>
      <c r="P71" s="761"/>
      <c r="Q71" s="761"/>
      <c r="R71" s="761"/>
      <c r="S71" s="761"/>
      <c r="T71" s="761"/>
      <c r="U71" s="761"/>
      <c r="V71" s="761"/>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c r="AS71" s="772"/>
      <c r="AT71" s="772"/>
      <c r="AU71" s="772"/>
      <c r="AV71" s="772"/>
      <c r="AW71" s="772"/>
      <c r="AX71" s="772"/>
      <c r="AY71" s="772"/>
      <c r="AZ71" s="772"/>
      <c r="BA71" s="772"/>
      <c r="BB71" s="772"/>
      <c r="BC71" s="772"/>
      <c r="BD71" s="772"/>
      <c r="BE71" s="772"/>
      <c r="BF71" s="772"/>
      <c r="BG71" s="772"/>
      <c r="BH71" s="772"/>
      <c r="BI71" s="772"/>
      <c r="BJ71" s="772"/>
      <c r="BK71" s="772"/>
      <c r="BL71" s="772"/>
      <c r="BM71" s="772"/>
      <c r="BN71" s="772"/>
      <c r="BO71" s="772"/>
      <c r="BP71" s="772"/>
      <c r="BQ71" s="772"/>
      <c r="BR71" s="772"/>
      <c r="BS71" s="773"/>
    </row>
    <row r="72" spans="2:71" ht="7.5" customHeight="1" x14ac:dyDescent="0.2">
      <c r="B72" s="762"/>
      <c r="C72" s="762"/>
      <c r="D72" s="762"/>
      <c r="E72" s="762"/>
      <c r="F72" s="762"/>
      <c r="G72" s="762"/>
      <c r="H72" s="762"/>
      <c r="I72" s="762"/>
      <c r="J72" s="762"/>
      <c r="K72" s="762"/>
      <c r="L72" s="768"/>
      <c r="M72" s="769"/>
      <c r="N72" s="769"/>
      <c r="O72" s="769"/>
      <c r="P72" s="769"/>
      <c r="Q72" s="769"/>
      <c r="R72" s="769"/>
      <c r="S72" s="769"/>
      <c r="T72" s="769"/>
      <c r="U72" s="769"/>
      <c r="V72" s="769"/>
      <c r="W72" s="774"/>
      <c r="X72" s="774"/>
      <c r="Y72" s="774"/>
      <c r="Z72" s="774"/>
      <c r="AA72" s="774"/>
      <c r="AB72" s="774"/>
      <c r="AC72" s="774"/>
      <c r="AD72" s="774"/>
      <c r="AE72" s="774"/>
      <c r="AF72" s="774"/>
      <c r="AG72" s="774"/>
      <c r="AH72" s="774"/>
      <c r="AI72" s="774"/>
      <c r="AJ72" s="774"/>
      <c r="AK72" s="774"/>
      <c r="AL72" s="774"/>
      <c r="AM72" s="774"/>
      <c r="AN72" s="774"/>
      <c r="AO72" s="774"/>
      <c r="AP72" s="774"/>
      <c r="AQ72" s="774"/>
      <c r="AR72" s="774"/>
      <c r="AS72" s="774"/>
      <c r="AT72" s="774"/>
      <c r="AU72" s="774"/>
      <c r="AV72" s="774"/>
      <c r="AW72" s="774"/>
      <c r="AX72" s="774"/>
      <c r="AY72" s="774"/>
      <c r="AZ72" s="774"/>
      <c r="BA72" s="774"/>
      <c r="BB72" s="774"/>
      <c r="BC72" s="774"/>
      <c r="BD72" s="774"/>
      <c r="BE72" s="774"/>
      <c r="BF72" s="774"/>
      <c r="BG72" s="774"/>
      <c r="BH72" s="774"/>
      <c r="BI72" s="774"/>
      <c r="BJ72" s="774"/>
      <c r="BK72" s="774"/>
      <c r="BL72" s="774"/>
      <c r="BM72" s="774"/>
      <c r="BN72" s="774"/>
      <c r="BO72" s="774"/>
      <c r="BP72" s="774"/>
      <c r="BQ72" s="774"/>
      <c r="BR72" s="774"/>
      <c r="BS72" s="775"/>
    </row>
    <row r="73" spans="2:71" ht="7.5" customHeight="1" x14ac:dyDescent="0.2">
      <c r="B73" s="762"/>
      <c r="C73" s="762"/>
      <c r="D73" s="762"/>
      <c r="E73" s="762"/>
      <c r="F73" s="762"/>
      <c r="G73" s="762"/>
      <c r="H73" s="762"/>
      <c r="I73" s="762"/>
      <c r="J73" s="762"/>
      <c r="K73" s="762"/>
      <c r="L73" s="770"/>
      <c r="M73" s="771"/>
      <c r="N73" s="771"/>
      <c r="O73" s="771"/>
      <c r="P73" s="771"/>
      <c r="Q73" s="771"/>
      <c r="R73" s="771"/>
      <c r="S73" s="771"/>
      <c r="T73" s="771"/>
      <c r="U73" s="771"/>
      <c r="V73" s="771"/>
      <c r="W73" s="776"/>
      <c r="X73" s="776"/>
      <c r="Y73" s="776"/>
      <c r="Z73" s="776"/>
      <c r="AA73" s="776"/>
      <c r="AB73" s="776"/>
      <c r="AC73" s="776"/>
      <c r="AD73" s="776"/>
      <c r="AE73" s="776"/>
      <c r="AF73" s="776"/>
      <c r="AG73" s="776"/>
      <c r="AH73" s="776"/>
      <c r="AI73" s="776"/>
      <c r="AJ73" s="776"/>
      <c r="AK73" s="776"/>
      <c r="AL73" s="776"/>
      <c r="AM73" s="776"/>
      <c r="AN73" s="776"/>
      <c r="AO73" s="776"/>
      <c r="AP73" s="776"/>
      <c r="AQ73" s="776"/>
      <c r="AR73" s="776"/>
      <c r="AS73" s="776"/>
      <c r="AT73" s="776"/>
      <c r="AU73" s="776"/>
      <c r="AV73" s="776"/>
      <c r="AW73" s="776"/>
      <c r="AX73" s="776"/>
      <c r="AY73" s="776"/>
      <c r="AZ73" s="776"/>
      <c r="BA73" s="776"/>
      <c r="BB73" s="776"/>
      <c r="BC73" s="776"/>
      <c r="BD73" s="776"/>
      <c r="BE73" s="776"/>
      <c r="BF73" s="776"/>
      <c r="BG73" s="776"/>
      <c r="BH73" s="776"/>
      <c r="BI73" s="776"/>
      <c r="BJ73" s="776"/>
      <c r="BK73" s="776"/>
      <c r="BL73" s="776"/>
      <c r="BM73" s="776"/>
      <c r="BN73" s="776"/>
      <c r="BO73" s="776"/>
      <c r="BP73" s="776"/>
      <c r="BQ73" s="776"/>
      <c r="BR73" s="776"/>
      <c r="BS73" s="777"/>
    </row>
    <row r="74" spans="2:71" s="418" customFormat="1" ht="7.5" customHeight="1" x14ac:dyDescent="0.2">
      <c r="B74" s="762"/>
      <c r="C74" s="762"/>
      <c r="D74" s="762"/>
      <c r="E74" s="762"/>
      <c r="F74" s="762"/>
      <c r="G74" s="762"/>
      <c r="H74" s="762"/>
      <c r="I74" s="762"/>
      <c r="J74" s="762"/>
      <c r="K74" s="762"/>
      <c r="L74" s="762" t="s">
        <v>605</v>
      </c>
      <c r="M74" s="762"/>
      <c r="N74" s="762"/>
      <c r="O74" s="762"/>
      <c r="P74" s="762"/>
      <c r="Q74" s="762"/>
      <c r="R74" s="762"/>
      <c r="S74" s="762"/>
      <c r="T74" s="762"/>
      <c r="U74" s="762"/>
      <c r="V74" s="763"/>
      <c r="W74" s="764"/>
      <c r="X74" s="765"/>
      <c r="Y74" s="765"/>
      <c r="Z74" s="765"/>
      <c r="AA74" s="765"/>
      <c r="AB74" s="765"/>
      <c r="AC74" s="765"/>
      <c r="AD74" s="765"/>
      <c r="AE74" s="765"/>
      <c r="AF74" s="765"/>
      <c r="AG74" s="765"/>
      <c r="AH74" s="765"/>
      <c r="AI74" s="765"/>
      <c r="AJ74" s="765"/>
      <c r="AK74" s="765"/>
      <c r="AL74" s="765"/>
      <c r="AM74" s="765"/>
      <c r="AN74" s="765"/>
      <c r="AO74" s="765"/>
      <c r="AP74" s="765"/>
      <c r="AQ74" s="765"/>
      <c r="AR74" s="765"/>
      <c r="AS74" s="765"/>
      <c r="AT74" s="765"/>
      <c r="AU74" s="765"/>
      <c r="AV74" s="765"/>
      <c r="AW74" s="765"/>
      <c r="AX74" s="765"/>
      <c r="AY74" s="765"/>
      <c r="AZ74" s="765"/>
      <c r="BA74" s="765"/>
      <c r="BB74" s="765"/>
      <c r="BC74" s="765"/>
      <c r="BD74" s="765"/>
      <c r="BE74" s="765"/>
      <c r="BF74" s="765"/>
      <c r="BG74" s="765"/>
      <c r="BH74" s="765"/>
      <c r="BI74" s="765"/>
      <c r="BJ74" s="765"/>
      <c r="BK74" s="765"/>
      <c r="BL74" s="765"/>
      <c r="BM74" s="765"/>
      <c r="BN74" s="765"/>
      <c r="BO74" s="765"/>
      <c r="BP74" s="765"/>
      <c r="BQ74" s="765"/>
      <c r="BR74" s="765"/>
      <c r="BS74" s="765"/>
    </row>
    <row r="75" spans="2:71" s="418" customFormat="1" ht="7.5" customHeight="1" x14ac:dyDescent="0.2">
      <c r="B75" s="762"/>
      <c r="C75" s="762"/>
      <c r="D75" s="762"/>
      <c r="E75" s="762"/>
      <c r="F75" s="762"/>
      <c r="G75" s="762"/>
      <c r="H75" s="762"/>
      <c r="I75" s="762"/>
      <c r="J75" s="762"/>
      <c r="K75" s="762"/>
      <c r="L75" s="762"/>
      <c r="M75" s="762"/>
      <c r="N75" s="762"/>
      <c r="O75" s="762"/>
      <c r="P75" s="762"/>
      <c r="Q75" s="762"/>
      <c r="R75" s="762"/>
      <c r="S75" s="762"/>
      <c r="T75" s="762"/>
      <c r="U75" s="762"/>
      <c r="V75" s="763"/>
      <c r="W75" s="764"/>
      <c r="X75" s="765"/>
      <c r="Y75" s="765"/>
      <c r="Z75" s="765"/>
      <c r="AA75" s="765"/>
      <c r="AB75" s="765"/>
      <c r="AC75" s="765"/>
      <c r="AD75" s="765"/>
      <c r="AE75" s="765"/>
      <c r="AF75" s="765"/>
      <c r="AG75" s="765"/>
      <c r="AH75" s="765"/>
      <c r="AI75" s="765"/>
      <c r="AJ75" s="765"/>
      <c r="AK75" s="765"/>
      <c r="AL75" s="765"/>
      <c r="AM75" s="765"/>
      <c r="AN75" s="765"/>
      <c r="AO75" s="765"/>
      <c r="AP75" s="765"/>
      <c r="AQ75" s="765"/>
      <c r="AR75" s="765"/>
      <c r="AS75" s="765"/>
      <c r="AT75" s="765"/>
      <c r="AU75" s="765"/>
      <c r="AV75" s="765"/>
      <c r="AW75" s="765"/>
      <c r="AX75" s="765"/>
      <c r="AY75" s="765"/>
      <c r="AZ75" s="765"/>
      <c r="BA75" s="765"/>
      <c r="BB75" s="765"/>
      <c r="BC75" s="765"/>
      <c r="BD75" s="765"/>
      <c r="BE75" s="765"/>
      <c r="BF75" s="765"/>
      <c r="BG75" s="765"/>
      <c r="BH75" s="765"/>
      <c r="BI75" s="765"/>
      <c r="BJ75" s="765"/>
      <c r="BK75" s="765"/>
      <c r="BL75" s="765"/>
      <c r="BM75" s="765"/>
      <c r="BN75" s="765"/>
      <c r="BO75" s="765"/>
      <c r="BP75" s="765"/>
      <c r="BQ75" s="765"/>
      <c r="BR75" s="765"/>
      <c r="BS75" s="765"/>
    </row>
    <row r="76" spans="2:71" s="418" customFormat="1" ht="7.5" customHeight="1" x14ac:dyDescent="0.2">
      <c r="B76" s="762"/>
      <c r="C76" s="762"/>
      <c r="D76" s="762"/>
      <c r="E76" s="762"/>
      <c r="F76" s="762"/>
      <c r="G76" s="762"/>
      <c r="H76" s="762"/>
      <c r="I76" s="762"/>
      <c r="J76" s="762"/>
      <c r="K76" s="762"/>
      <c r="L76" s="762"/>
      <c r="M76" s="762"/>
      <c r="N76" s="762"/>
      <c r="O76" s="762"/>
      <c r="P76" s="762"/>
      <c r="Q76" s="762"/>
      <c r="R76" s="762"/>
      <c r="S76" s="762"/>
      <c r="T76" s="762"/>
      <c r="U76" s="762"/>
      <c r="V76" s="763"/>
      <c r="W76" s="764"/>
      <c r="X76" s="765"/>
      <c r="Y76" s="765"/>
      <c r="Z76" s="765"/>
      <c r="AA76" s="765"/>
      <c r="AB76" s="765"/>
      <c r="AC76" s="765"/>
      <c r="AD76" s="765"/>
      <c r="AE76" s="765"/>
      <c r="AF76" s="765"/>
      <c r="AG76" s="765"/>
      <c r="AH76" s="765"/>
      <c r="AI76" s="765"/>
      <c r="AJ76" s="765"/>
      <c r="AK76" s="765"/>
      <c r="AL76" s="765"/>
      <c r="AM76" s="765"/>
      <c r="AN76" s="765"/>
      <c r="AO76" s="765"/>
      <c r="AP76" s="765"/>
      <c r="AQ76" s="765"/>
      <c r="AR76" s="765"/>
      <c r="AS76" s="765"/>
      <c r="AT76" s="765"/>
      <c r="AU76" s="765"/>
      <c r="AV76" s="765"/>
      <c r="AW76" s="765"/>
      <c r="AX76" s="765"/>
      <c r="AY76" s="765"/>
      <c r="AZ76" s="765"/>
      <c r="BA76" s="765"/>
      <c r="BB76" s="765"/>
      <c r="BC76" s="765"/>
      <c r="BD76" s="765"/>
      <c r="BE76" s="765"/>
      <c r="BF76" s="765"/>
      <c r="BG76" s="765"/>
      <c r="BH76" s="765"/>
      <c r="BI76" s="765"/>
      <c r="BJ76" s="765"/>
      <c r="BK76" s="765"/>
      <c r="BL76" s="765"/>
      <c r="BM76" s="765"/>
      <c r="BN76" s="765"/>
      <c r="BO76" s="765"/>
      <c r="BP76" s="765"/>
      <c r="BQ76" s="765"/>
      <c r="BR76" s="765"/>
      <c r="BS76" s="765"/>
    </row>
    <row r="77" spans="2:71" ht="7.5" customHeight="1" x14ac:dyDescent="0.2">
      <c r="B77" s="778" t="s">
        <v>747</v>
      </c>
      <c r="C77" s="778"/>
      <c r="D77" s="778"/>
      <c r="E77" s="778"/>
      <c r="F77" s="778"/>
      <c r="G77" s="778"/>
      <c r="H77" s="778"/>
      <c r="I77" s="778"/>
      <c r="J77" s="778"/>
      <c r="K77" s="778"/>
      <c r="L77" s="778"/>
      <c r="M77" s="778"/>
      <c r="N77" s="778"/>
      <c r="O77" s="778"/>
      <c r="P77" s="778"/>
      <c r="Q77" s="778"/>
      <c r="R77" s="778"/>
      <c r="S77" s="778"/>
      <c r="T77" s="778"/>
      <c r="U77" s="778"/>
      <c r="V77" s="778"/>
      <c r="W77" s="778"/>
      <c r="X77" s="778"/>
      <c r="Y77" s="778"/>
      <c r="Z77" s="778"/>
      <c r="AA77" s="778"/>
      <c r="AB77" s="778"/>
      <c r="AC77" s="778"/>
      <c r="AD77" s="778"/>
      <c r="AE77" s="778"/>
      <c r="AF77" s="778"/>
      <c r="AG77" s="778"/>
      <c r="AH77" s="778"/>
      <c r="AI77" s="778"/>
      <c r="AJ77" s="778"/>
      <c r="AK77" s="778"/>
      <c r="AL77" s="778"/>
      <c r="AM77" s="778"/>
      <c r="AN77" s="778"/>
      <c r="AO77" s="778"/>
      <c r="AP77" s="778"/>
      <c r="AQ77" s="778"/>
      <c r="AR77" s="778"/>
      <c r="AS77" s="778"/>
      <c r="AT77" s="778"/>
      <c r="AU77" s="778"/>
      <c r="AV77" s="778"/>
      <c r="AW77" s="778"/>
      <c r="AX77" s="778"/>
      <c r="AY77" s="778"/>
      <c r="AZ77" s="778"/>
      <c r="BA77" s="778"/>
      <c r="BB77" s="778"/>
      <c r="BC77" s="778"/>
      <c r="BD77" s="778"/>
      <c r="BE77" s="778"/>
      <c r="BF77" s="778"/>
      <c r="BG77" s="778"/>
      <c r="BH77" s="778"/>
      <c r="BI77" s="778"/>
      <c r="BJ77" s="778"/>
      <c r="BK77" s="778"/>
      <c r="BL77" s="778"/>
      <c r="BM77" s="778"/>
      <c r="BN77" s="778"/>
      <c r="BO77" s="778"/>
      <c r="BP77" s="778"/>
      <c r="BQ77" s="778"/>
      <c r="BR77" s="778"/>
      <c r="BS77" s="778"/>
    </row>
    <row r="78" spans="2:71" ht="7.5" customHeight="1" x14ac:dyDescent="0.2">
      <c r="B78" s="760"/>
      <c r="C78" s="760"/>
      <c r="D78" s="760"/>
      <c r="E78" s="760"/>
      <c r="F78" s="760"/>
      <c r="G78" s="760"/>
      <c r="H78" s="760"/>
      <c r="I78" s="760"/>
      <c r="J78" s="760"/>
      <c r="K78" s="760"/>
      <c r="L78" s="760"/>
      <c r="M78" s="760"/>
      <c r="N78" s="760"/>
      <c r="O78" s="760"/>
      <c r="P78" s="760"/>
      <c r="Q78" s="760"/>
      <c r="R78" s="760"/>
      <c r="S78" s="760"/>
      <c r="T78" s="760"/>
      <c r="U78" s="760"/>
      <c r="V78" s="760"/>
      <c r="W78" s="760"/>
      <c r="X78" s="760"/>
      <c r="Y78" s="760"/>
      <c r="Z78" s="760"/>
      <c r="AA78" s="760"/>
      <c r="AB78" s="760"/>
      <c r="AC78" s="760"/>
      <c r="AD78" s="760"/>
      <c r="AE78" s="760"/>
      <c r="AF78" s="760"/>
      <c r="AG78" s="760"/>
      <c r="AH78" s="760"/>
      <c r="AI78" s="760"/>
      <c r="AJ78" s="760"/>
      <c r="AK78" s="760"/>
      <c r="AL78" s="760"/>
      <c r="AM78" s="760"/>
      <c r="AN78" s="760"/>
      <c r="AO78" s="760"/>
      <c r="AP78" s="760"/>
      <c r="AQ78" s="760"/>
      <c r="AR78" s="760"/>
      <c r="AS78" s="760"/>
      <c r="AT78" s="760"/>
      <c r="AU78" s="760"/>
      <c r="AV78" s="760"/>
      <c r="AW78" s="760"/>
      <c r="AX78" s="760"/>
      <c r="AY78" s="760"/>
      <c r="AZ78" s="760"/>
      <c r="BA78" s="760"/>
      <c r="BB78" s="760"/>
      <c r="BC78" s="760"/>
      <c r="BD78" s="760"/>
      <c r="BE78" s="760"/>
      <c r="BF78" s="760"/>
      <c r="BG78" s="760"/>
      <c r="BH78" s="760"/>
      <c r="BI78" s="760"/>
      <c r="BJ78" s="760"/>
      <c r="BK78" s="760"/>
      <c r="BL78" s="760"/>
      <c r="BM78" s="760"/>
      <c r="BN78" s="760"/>
      <c r="BO78" s="760"/>
      <c r="BP78" s="760"/>
      <c r="BQ78" s="760"/>
      <c r="BR78" s="760"/>
      <c r="BS78" s="760"/>
    </row>
    <row r="79" spans="2:71" ht="7.5" customHeight="1" x14ac:dyDescent="0.2">
      <c r="B79" s="760"/>
      <c r="C79" s="760"/>
      <c r="D79" s="760"/>
      <c r="E79" s="760"/>
      <c r="F79" s="760"/>
      <c r="G79" s="760"/>
      <c r="H79" s="760"/>
      <c r="I79" s="760"/>
      <c r="J79" s="760"/>
      <c r="K79" s="760"/>
      <c r="L79" s="760"/>
      <c r="M79" s="760"/>
      <c r="N79" s="760"/>
      <c r="O79" s="760"/>
      <c r="P79" s="760"/>
      <c r="Q79" s="760"/>
      <c r="R79" s="760"/>
      <c r="S79" s="760"/>
      <c r="T79" s="760"/>
      <c r="U79" s="760"/>
      <c r="V79" s="760"/>
      <c r="W79" s="760"/>
      <c r="X79" s="760"/>
      <c r="Y79" s="760"/>
      <c r="Z79" s="760"/>
      <c r="AA79" s="760"/>
      <c r="AB79" s="760"/>
      <c r="AC79" s="760"/>
      <c r="AD79" s="760"/>
      <c r="AE79" s="760"/>
      <c r="AF79" s="760"/>
      <c r="AG79" s="760"/>
      <c r="AH79" s="760"/>
      <c r="AI79" s="760"/>
      <c r="AJ79" s="760"/>
      <c r="AK79" s="760"/>
      <c r="AL79" s="760"/>
      <c r="AM79" s="760"/>
      <c r="AN79" s="760"/>
      <c r="AO79" s="760"/>
      <c r="AP79" s="760"/>
      <c r="AQ79" s="760"/>
      <c r="AR79" s="760"/>
      <c r="AS79" s="760"/>
      <c r="AT79" s="760"/>
      <c r="AU79" s="760"/>
      <c r="AV79" s="760"/>
      <c r="AW79" s="760"/>
      <c r="AX79" s="760"/>
      <c r="AY79" s="760"/>
      <c r="AZ79" s="760"/>
      <c r="BA79" s="760"/>
      <c r="BB79" s="760"/>
      <c r="BC79" s="760"/>
      <c r="BD79" s="760"/>
      <c r="BE79" s="760"/>
      <c r="BF79" s="760"/>
      <c r="BG79" s="760"/>
      <c r="BH79" s="760"/>
      <c r="BI79" s="760"/>
      <c r="BJ79" s="760"/>
      <c r="BK79" s="760"/>
      <c r="BL79" s="760"/>
      <c r="BM79" s="760"/>
      <c r="BN79" s="760"/>
      <c r="BO79" s="760"/>
      <c r="BP79" s="760"/>
      <c r="BQ79" s="760"/>
      <c r="BR79" s="760"/>
      <c r="BS79" s="760"/>
    </row>
    <row r="80" spans="2:71" ht="7.5" customHeight="1" x14ac:dyDescent="0.2">
      <c r="B80" s="760" t="s">
        <v>606</v>
      </c>
      <c r="C80" s="760"/>
      <c r="D80" s="760"/>
      <c r="E80" s="760"/>
      <c r="F80" s="760"/>
      <c r="G80" s="760"/>
      <c r="H80" s="760"/>
      <c r="I80" s="760"/>
      <c r="J80" s="760"/>
      <c r="K80" s="760"/>
      <c r="L80" s="760"/>
      <c r="M80" s="760"/>
      <c r="N80" s="760"/>
      <c r="O80" s="760"/>
      <c r="P80" s="760"/>
      <c r="Q80" s="760"/>
      <c r="R80" s="760"/>
      <c r="S80" s="760"/>
      <c r="T80" s="760"/>
      <c r="U80" s="760"/>
      <c r="V80" s="760"/>
      <c r="W80" s="760"/>
      <c r="X80" s="760"/>
      <c r="Y80" s="760"/>
      <c r="Z80" s="760"/>
      <c r="AA80" s="760"/>
      <c r="AB80" s="760"/>
      <c r="AC80" s="760"/>
      <c r="AD80" s="760"/>
      <c r="AE80" s="760"/>
      <c r="AF80" s="760"/>
      <c r="AG80" s="760"/>
      <c r="AH80" s="760"/>
      <c r="AI80" s="760"/>
      <c r="AJ80" s="760"/>
      <c r="AK80" s="760"/>
      <c r="AL80" s="760"/>
      <c r="AM80" s="760"/>
      <c r="AN80" s="760"/>
      <c r="AO80" s="760"/>
      <c r="AP80" s="760"/>
      <c r="AQ80" s="760"/>
      <c r="AR80" s="760"/>
      <c r="AS80" s="760"/>
      <c r="AT80" s="760"/>
      <c r="AU80" s="760"/>
      <c r="AV80" s="760"/>
      <c r="AW80" s="760"/>
      <c r="AX80" s="760"/>
      <c r="AY80" s="760"/>
      <c r="AZ80" s="760"/>
      <c r="BA80" s="760"/>
      <c r="BB80" s="760"/>
      <c r="BC80" s="760"/>
      <c r="BD80" s="760"/>
      <c r="BE80" s="760"/>
      <c r="BF80" s="760"/>
      <c r="BG80" s="760"/>
      <c r="BH80" s="760"/>
      <c r="BI80" s="760"/>
      <c r="BJ80" s="760"/>
      <c r="BK80" s="760"/>
      <c r="BL80" s="760"/>
      <c r="BM80" s="760"/>
      <c r="BN80" s="760"/>
      <c r="BO80" s="760"/>
      <c r="BP80" s="760"/>
      <c r="BQ80" s="760"/>
      <c r="BR80" s="760"/>
      <c r="BS80" s="760"/>
    </row>
    <row r="81" spans="2:71" ht="7.5" customHeight="1" x14ac:dyDescent="0.2">
      <c r="B81" s="760"/>
      <c r="C81" s="760"/>
      <c r="D81" s="760"/>
      <c r="E81" s="760"/>
      <c r="F81" s="760"/>
      <c r="G81" s="760"/>
      <c r="H81" s="760"/>
      <c r="I81" s="760"/>
      <c r="J81" s="760"/>
      <c r="K81" s="760"/>
      <c r="L81" s="760"/>
      <c r="M81" s="760"/>
      <c r="N81" s="760"/>
      <c r="O81" s="760"/>
      <c r="P81" s="760"/>
      <c r="Q81" s="760"/>
      <c r="R81" s="760"/>
      <c r="S81" s="760"/>
      <c r="T81" s="760"/>
      <c r="U81" s="760"/>
      <c r="V81" s="760"/>
      <c r="W81" s="760"/>
      <c r="X81" s="760"/>
      <c r="Y81" s="760"/>
      <c r="Z81" s="760"/>
      <c r="AA81" s="760"/>
      <c r="AB81" s="760"/>
      <c r="AC81" s="760"/>
      <c r="AD81" s="760"/>
      <c r="AE81" s="760"/>
      <c r="AF81" s="760"/>
      <c r="AG81" s="760"/>
      <c r="AH81" s="760"/>
      <c r="AI81" s="760"/>
      <c r="AJ81" s="760"/>
      <c r="AK81" s="760"/>
      <c r="AL81" s="760"/>
      <c r="AM81" s="760"/>
      <c r="AN81" s="760"/>
      <c r="AO81" s="760"/>
      <c r="AP81" s="760"/>
      <c r="AQ81" s="760"/>
      <c r="AR81" s="760"/>
      <c r="AS81" s="760"/>
      <c r="AT81" s="760"/>
      <c r="AU81" s="760"/>
      <c r="AV81" s="760"/>
      <c r="AW81" s="760"/>
      <c r="AX81" s="760"/>
      <c r="AY81" s="760"/>
      <c r="AZ81" s="760"/>
      <c r="BA81" s="760"/>
      <c r="BB81" s="760"/>
      <c r="BC81" s="760"/>
      <c r="BD81" s="760"/>
      <c r="BE81" s="760"/>
      <c r="BF81" s="760"/>
      <c r="BG81" s="760"/>
      <c r="BH81" s="760"/>
      <c r="BI81" s="760"/>
      <c r="BJ81" s="760"/>
      <c r="BK81" s="760"/>
      <c r="BL81" s="760"/>
      <c r="BM81" s="760"/>
      <c r="BN81" s="760"/>
      <c r="BO81" s="760"/>
      <c r="BP81" s="760"/>
      <c r="BQ81" s="760"/>
      <c r="BR81" s="760"/>
      <c r="BS81" s="760"/>
    </row>
    <row r="82" spans="2:71" ht="7.5" customHeight="1" x14ac:dyDescent="0.2">
      <c r="B82" s="760"/>
      <c r="C82" s="760"/>
      <c r="D82" s="760"/>
      <c r="E82" s="760"/>
      <c r="F82" s="760"/>
      <c r="G82" s="760"/>
      <c r="H82" s="760"/>
      <c r="I82" s="760"/>
      <c r="J82" s="760"/>
      <c r="K82" s="760"/>
      <c r="L82" s="760"/>
      <c r="M82" s="760"/>
      <c r="N82" s="760"/>
      <c r="O82" s="760"/>
      <c r="P82" s="760"/>
      <c r="Q82" s="760"/>
      <c r="R82" s="760"/>
      <c r="S82" s="760"/>
      <c r="T82" s="760"/>
      <c r="U82" s="760"/>
      <c r="V82" s="760"/>
      <c r="W82" s="760"/>
      <c r="X82" s="760"/>
      <c r="Y82" s="760"/>
      <c r="Z82" s="760"/>
      <c r="AA82" s="760"/>
      <c r="AB82" s="760"/>
      <c r="AC82" s="760"/>
      <c r="AD82" s="760"/>
      <c r="AE82" s="760"/>
      <c r="AF82" s="760"/>
      <c r="AG82" s="760"/>
      <c r="AH82" s="760"/>
      <c r="AI82" s="760"/>
      <c r="AJ82" s="760"/>
      <c r="AK82" s="760"/>
      <c r="AL82" s="760"/>
      <c r="AM82" s="760"/>
      <c r="AN82" s="760"/>
      <c r="AO82" s="760"/>
      <c r="AP82" s="760"/>
      <c r="AQ82" s="760"/>
      <c r="AR82" s="760"/>
      <c r="AS82" s="760"/>
      <c r="AT82" s="760"/>
      <c r="AU82" s="760"/>
      <c r="AV82" s="760"/>
      <c r="AW82" s="760"/>
      <c r="AX82" s="760"/>
      <c r="AY82" s="760"/>
      <c r="AZ82" s="760"/>
      <c r="BA82" s="760"/>
      <c r="BB82" s="760"/>
      <c r="BC82" s="760"/>
      <c r="BD82" s="760"/>
      <c r="BE82" s="760"/>
      <c r="BF82" s="760"/>
      <c r="BG82" s="760"/>
      <c r="BH82" s="760"/>
      <c r="BI82" s="760"/>
      <c r="BJ82" s="760"/>
      <c r="BK82" s="760"/>
      <c r="BL82" s="760"/>
      <c r="BM82" s="760"/>
      <c r="BN82" s="760"/>
      <c r="BO82" s="760"/>
      <c r="BP82" s="760"/>
      <c r="BQ82" s="760"/>
      <c r="BR82" s="760"/>
      <c r="BS82" s="760"/>
    </row>
    <row r="83" spans="2:71" ht="7.5" customHeight="1" x14ac:dyDescent="0.2">
      <c r="B83" s="760" t="s">
        <v>607</v>
      </c>
      <c r="C83" s="760"/>
      <c r="D83" s="760"/>
      <c r="E83" s="760"/>
      <c r="F83" s="760"/>
      <c r="G83" s="760"/>
      <c r="H83" s="760"/>
      <c r="I83" s="760"/>
      <c r="J83" s="760"/>
      <c r="K83" s="760"/>
      <c r="L83" s="760"/>
      <c r="M83" s="760"/>
      <c r="N83" s="760"/>
      <c r="O83" s="760"/>
      <c r="P83" s="760"/>
      <c r="Q83" s="760"/>
      <c r="R83" s="760"/>
      <c r="S83" s="760"/>
      <c r="T83" s="760"/>
      <c r="U83" s="760"/>
      <c r="V83" s="760"/>
      <c r="W83" s="760"/>
      <c r="X83" s="760"/>
      <c r="Y83" s="760"/>
      <c r="Z83" s="760"/>
      <c r="AA83" s="760"/>
      <c r="AB83" s="760"/>
      <c r="AC83" s="760"/>
      <c r="AD83" s="760"/>
      <c r="AE83" s="760"/>
      <c r="AF83" s="760"/>
      <c r="AG83" s="760"/>
      <c r="AH83" s="760"/>
      <c r="AI83" s="760"/>
      <c r="AJ83" s="760"/>
      <c r="AK83" s="760"/>
      <c r="AL83" s="760"/>
      <c r="AM83" s="760"/>
      <c r="AN83" s="760"/>
      <c r="AO83" s="760"/>
      <c r="AP83" s="760"/>
      <c r="AQ83" s="760"/>
      <c r="AR83" s="760"/>
      <c r="AS83" s="760"/>
      <c r="AT83" s="760"/>
      <c r="AU83" s="760"/>
      <c r="AV83" s="760"/>
      <c r="AW83" s="760"/>
      <c r="AX83" s="760"/>
      <c r="AY83" s="760"/>
      <c r="AZ83" s="760"/>
      <c r="BA83" s="760"/>
      <c r="BB83" s="760"/>
      <c r="BC83" s="760"/>
      <c r="BD83" s="760"/>
      <c r="BE83" s="760"/>
      <c r="BF83" s="760"/>
      <c r="BG83" s="760"/>
      <c r="BH83" s="760"/>
      <c r="BI83" s="760"/>
      <c r="BJ83" s="760"/>
      <c r="BK83" s="760"/>
      <c r="BL83" s="760"/>
      <c r="BM83" s="760"/>
      <c r="BN83" s="760"/>
      <c r="BO83" s="760"/>
      <c r="BP83" s="760"/>
      <c r="BQ83" s="760"/>
      <c r="BR83" s="760"/>
      <c r="BS83" s="760"/>
    </row>
    <row r="84" spans="2:71" ht="7.5" customHeight="1" x14ac:dyDescent="0.2">
      <c r="B84" s="760"/>
      <c r="C84" s="760"/>
      <c r="D84" s="760"/>
      <c r="E84" s="760"/>
      <c r="F84" s="760"/>
      <c r="G84" s="760"/>
      <c r="H84" s="760"/>
      <c r="I84" s="760"/>
      <c r="J84" s="760"/>
      <c r="K84" s="760"/>
      <c r="L84" s="760"/>
      <c r="M84" s="760"/>
      <c r="N84" s="760"/>
      <c r="O84" s="760"/>
      <c r="P84" s="760"/>
      <c r="Q84" s="760"/>
      <c r="R84" s="760"/>
      <c r="S84" s="760"/>
      <c r="T84" s="760"/>
      <c r="U84" s="760"/>
      <c r="V84" s="760"/>
      <c r="W84" s="760"/>
      <c r="X84" s="760"/>
      <c r="Y84" s="760"/>
      <c r="Z84" s="760"/>
      <c r="AA84" s="760"/>
      <c r="AB84" s="760"/>
      <c r="AC84" s="760"/>
      <c r="AD84" s="760"/>
      <c r="AE84" s="760"/>
      <c r="AF84" s="760"/>
      <c r="AG84" s="760"/>
      <c r="AH84" s="760"/>
      <c r="AI84" s="760"/>
      <c r="AJ84" s="760"/>
      <c r="AK84" s="760"/>
      <c r="AL84" s="760"/>
      <c r="AM84" s="760"/>
      <c r="AN84" s="760"/>
      <c r="AO84" s="760"/>
      <c r="AP84" s="760"/>
      <c r="AQ84" s="760"/>
      <c r="AR84" s="760"/>
      <c r="AS84" s="760"/>
      <c r="AT84" s="760"/>
      <c r="AU84" s="760"/>
      <c r="AV84" s="760"/>
      <c r="AW84" s="760"/>
      <c r="AX84" s="760"/>
      <c r="AY84" s="760"/>
      <c r="AZ84" s="760"/>
      <c r="BA84" s="760"/>
      <c r="BB84" s="760"/>
      <c r="BC84" s="760"/>
      <c r="BD84" s="760"/>
      <c r="BE84" s="760"/>
      <c r="BF84" s="760"/>
      <c r="BG84" s="760"/>
      <c r="BH84" s="760"/>
      <c r="BI84" s="760"/>
      <c r="BJ84" s="760"/>
      <c r="BK84" s="760"/>
      <c r="BL84" s="760"/>
      <c r="BM84" s="760"/>
      <c r="BN84" s="760"/>
      <c r="BO84" s="760"/>
      <c r="BP84" s="760"/>
      <c r="BQ84" s="760"/>
      <c r="BR84" s="760"/>
      <c r="BS84" s="760"/>
    </row>
    <row r="85" spans="2:71" ht="7.5" customHeight="1" x14ac:dyDescent="0.2">
      <c r="B85" s="760"/>
      <c r="C85" s="760"/>
      <c r="D85" s="760"/>
      <c r="E85" s="760"/>
      <c r="F85" s="760"/>
      <c r="G85" s="760"/>
      <c r="H85" s="760"/>
      <c r="I85" s="760"/>
      <c r="J85" s="760"/>
      <c r="K85" s="760"/>
      <c r="L85" s="760"/>
      <c r="M85" s="760"/>
      <c r="N85" s="760"/>
      <c r="O85" s="760"/>
      <c r="P85" s="760"/>
      <c r="Q85" s="760"/>
      <c r="R85" s="760"/>
      <c r="S85" s="760"/>
      <c r="T85" s="760"/>
      <c r="U85" s="760"/>
      <c r="V85" s="760"/>
      <c r="W85" s="760"/>
      <c r="X85" s="760"/>
      <c r="Y85" s="760"/>
      <c r="Z85" s="760"/>
      <c r="AA85" s="760"/>
      <c r="AB85" s="760"/>
      <c r="AC85" s="760"/>
      <c r="AD85" s="760"/>
      <c r="AE85" s="760"/>
      <c r="AF85" s="760"/>
      <c r="AG85" s="760"/>
      <c r="AH85" s="760"/>
      <c r="AI85" s="760"/>
      <c r="AJ85" s="760"/>
      <c r="AK85" s="760"/>
      <c r="AL85" s="760"/>
      <c r="AM85" s="760"/>
      <c r="AN85" s="760"/>
      <c r="AO85" s="760"/>
      <c r="AP85" s="760"/>
      <c r="AQ85" s="760"/>
      <c r="AR85" s="760"/>
      <c r="AS85" s="760"/>
      <c r="AT85" s="760"/>
      <c r="AU85" s="760"/>
      <c r="AV85" s="760"/>
      <c r="AW85" s="760"/>
      <c r="AX85" s="760"/>
      <c r="AY85" s="760"/>
      <c r="AZ85" s="760"/>
      <c r="BA85" s="760"/>
      <c r="BB85" s="760"/>
      <c r="BC85" s="760"/>
      <c r="BD85" s="760"/>
      <c r="BE85" s="760"/>
      <c r="BF85" s="760"/>
      <c r="BG85" s="760"/>
      <c r="BH85" s="760"/>
      <c r="BI85" s="760"/>
      <c r="BJ85" s="760"/>
      <c r="BK85" s="760"/>
      <c r="BL85" s="760"/>
      <c r="BM85" s="760"/>
      <c r="BN85" s="760"/>
      <c r="BO85" s="760"/>
      <c r="BP85" s="760"/>
      <c r="BQ85" s="760"/>
      <c r="BR85" s="760"/>
      <c r="BS85" s="760"/>
    </row>
    <row r="86" spans="2:71" ht="7.5" customHeight="1" x14ac:dyDescent="0.2">
      <c r="B86" s="759"/>
      <c r="C86" s="750"/>
      <c r="D86" s="750"/>
      <c r="E86" s="750"/>
      <c r="F86" s="750"/>
      <c r="G86" s="750"/>
      <c r="H86" s="750"/>
      <c r="I86" s="750"/>
      <c r="J86" s="750"/>
      <c r="K86" s="750"/>
      <c r="L86" s="750"/>
      <c r="M86" s="750"/>
      <c r="N86" s="750"/>
      <c r="O86" s="750"/>
      <c r="P86" s="750"/>
      <c r="Q86" s="750"/>
      <c r="R86" s="750"/>
      <c r="S86" s="750"/>
      <c r="T86" s="750"/>
      <c r="U86" s="750"/>
      <c r="V86" s="750"/>
      <c r="W86" s="750"/>
      <c r="X86" s="750"/>
      <c r="Y86" s="750"/>
      <c r="Z86" s="750"/>
      <c r="AA86" s="750"/>
      <c r="AB86" s="750"/>
      <c r="AC86" s="750"/>
      <c r="AD86" s="750"/>
      <c r="AE86" s="750"/>
      <c r="AF86" s="750"/>
      <c r="AG86" s="750"/>
      <c r="AH86" s="750"/>
      <c r="AI86" s="750"/>
      <c r="AJ86" s="750"/>
      <c r="AK86" s="750"/>
      <c r="AL86" s="750"/>
      <c r="AM86" s="750"/>
      <c r="AN86" s="750"/>
      <c r="AO86" s="750"/>
      <c r="AP86" s="750"/>
      <c r="AQ86" s="750"/>
      <c r="AR86" s="750"/>
      <c r="AS86" s="750"/>
      <c r="AT86" s="750"/>
      <c r="AU86" s="750"/>
      <c r="AV86" s="750"/>
      <c r="AW86" s="750"/>
      <c r="AX86" s="750"/>
      <c r="AY86" s="750"/>
      <c r="AZ86" s="750"/>
      <c r="BA86" s="750"/>
      <c r="BB86" s="750"/>
      <c r="BC86" s="750"/>
      <c r="BD86" s="750"/>
      <c r="BE86" s="750"/>
      <c r="BF86" s="750"/>
      <c r="BG86" s="750"/>
      <c r="BH86" s="750"/>
      <c r="BI86" s="750"/>
      <c r="BJ86" s="750"/>
      <c r="BK86" s="750"/>
      <c r="BL86" s="750"/>
      <c r="BM86" s="750"/>
      <c r="BN86" s="750"/>
      <c r="BO86" s="750"/>
      <c r="BP86" s="750"/>
      <c r="BQ86" s="750"/>
      <c r="BR86" s="750"/>
      <c r="BS86" s="751"/>
    </row>
    <row r="87" spans="2:71" ht="7.5" customHeight="1" x14ac:dyDescent="0.2">
      <c r="B87" s="752"/>
      <c r="C87" s="753"/>
      <c r="D87" s="753"/>
      <c r="E87" s="753"/>
      <c r="F87" s="753"/>
      <c r="G87" s="753"/>
      <c r="H87" s="753"/>
      <c r="I87" s="753"/>
      <c r="J87" s="753"/>
      <c r="K87" s="753"/>
      <c r="L87" s="753"/>
      <c r="M87" s="753"/>
      <c r="N87" s="753"/>
      <c r="O87" s="753"/>
      <c r="P87" s="753"/>
      <c r="Q87" s="753"/>
      <c r="R87" s="753"/>
      <c r="S87" s="753"/>
      <c r="T87" s="753"/>
      <c r="U87" s="753"/>
      <c r="V87" s="753"/>
      <c r="W87" s="753"/>
      <c r="X87" s="753"/>
      <c r="Y87" s="753"/>
      <c r="Z87" s="753"/>
      <c r="AA87" s="753"/>
      <c r="AB87" s="753"/>
      <c r="AC87" s="753"/>
      <c r="AD87" s="753"/>
      <c r="AE87" s="753"/>
      <c r="AF87" s="753"/>
      <c r="AG87" s="753"/>
      <c r="AH87" s="753"/>
      <c r="AI87" s="753"/>
      <c r="AJ87" s="753"/>
      <c r="AK87" s="753"/>
      <c r="AL87" s="753"/>
      <c r="AM87" s="753"/>
      <c r="AN87" s="753"/>
      <c r="AO87" s="753"/>
      <c r="AP87" s="753"/>
      <c r="AQ87" s="753"/>
      <c r="AR87" s="753"/>
      <c r="AS87" s="753"/>
      <c r="AT87" s="753"/>
      <c r="AU87" s="753"/>
      <c r="AV87" s="753"/>
      <c r="AW87" s="753"/>
      <c r="AX87" s="753"/>
      <c r="AY87" s="753"/>
      <c r="AZ87" s="753"/>
      <c r="BA87" s="753"/>
      <c r="BB87" s="753"/>
      <c r="BC87" s="753"/>
      <c r="BD87" s="753"/>
      <c r="BE87" s="753"/>
      <c r="BF87" s="753"/>
      <c r="BG87" s="753"/>
      <c r="BH87" s="753"/>
      <c r="BI87" s="753"/>
      <c r="BJ87" s="753"/>
      <c r="BK87" s="753"/>
      <c r="BL87" s="753"/>
      <c r="BM87" s="753"/>
      <c r="BN87" s="753"/>
      <c r="BO87" s="753"/>
      <c r="BP87" s="753"/>
      <c r="BQ87" s="753"/>
      <c r="BR87" s="753"/>
      <c r="BS87" s="754"/>
    </row>
    <row r="88" spans="2:71" ht="7.5" customHeight="1" x14ac:dyDescent="0.2">
      <c r="B88" s="752"/>
      <c r="C88" s="753"/>
      <c r="D88" s="753"/>
      <c r="E88" s="753"/>
      <c r="F88" s="753"/>
      <c r="G88" s="753"/>
      <c r="H88" s="753"/>
      <c r="I88" s="753"/>
      <c r="J88" s="753"/>
      <c r="K88" s="753"/>
      <c r="L88" s="753"/>
      <c r="M88" s="753"/>
      <c r="N88" s="753"/>
      <c r="O88" s="753"/>
      <c r="P88" s="753"/>
      <c r="Q88" s="753"/>
      <c r="R88" s="753"/>
      <c r="S88" s="753"/>
      <c r="T88" s="753"/>
      <c r="U88" s="753"/>
      <c r="V88" s="753"/>
      <c r="W88" s="753"/>
      <c r="X88" s="753"/>
      <c r="Y88" s="753"/>
      <c r="Z88" s="753"/>
      <c r="AA88" s="753"/>
      <c r="AB88" s="753"/>
      <c r="AC88" s="753"/>
      <c r="AD88" s="753"/>
      <c r="AE88" s="753"/>
      <c r="AF88" s="753"/>
      <c r="AG88" s="753"/>
      <c r="AH88" s="753"/>
      <c r="AI88" s="753"/>
      <c r="AJ88" s="753"/>
      <c r="AK88" s="753"/>
      <c r="AL88" s="753"/>
      <c r="AM88" s="753"/>
      <c r="AN88" s="753"/>
      <c r="AO88" s="753"/>
      <c r="AP88" s="753"/>
      <c r="AQ88" s="753"/>
      <c r="AR88" s="753"/>
      <c r="AS88" s="753"/>
      <c r="AT88" s="753"/>
      <c r="AU88" s="753"/>
      <c r="AV88" s="753"/>
      <c r="AW88" s="753"/>
      <c r="AX88" s="753"/>
      <c r="AY88" s="753"/>
      <c r="AZ88" s="753"/>
      <c r="BA88" s="753"/>
      <c r="BB88" s="753"/>
      <c r="BC88" s="753"/>
      <c r="BD88" s="753"/>
      <c r="BE88" s="753"/>
      <c r="BF88" s="753"/>
      <c r="BG88" s="753"/>
      <c r="BH88" s="753"/>
      <c r="BI88" s="753"/>
      <c r="BJ88" s="753"/>
      <c r="BK88" s="753"/>
      <c r="BL88" s="753"/>
      <c r="BM88" s="753"/>
      <c r="BN88" s="753"/>
      <c r="BO88" s="753"/>
      <c r="BP88" s="753"/>
      <c r="BQ88" s="753"/>
      <c r="BR88" s="753"/>
      <c r="BS88" s="754"/>
    </row>
    <row r="89" spans="2:71" ht="7.5" customHeight="1" x14ac:dyDescent="0.2">
      <c r="B89" s="752"/>
      <c r="C89" s="753"/>
      <c r="D89" s="753"/>
      <c r="E89" s="753"/>
      <c r="F89" s="753"/>
      <c r="G89" s="753"/>
      <c r="H89" s="753"/>
      <c r="I89" s="753"/>
      <c r="J89" s="753"/>
      <c r="K89" s="753"/>
      <c r="L89" s="753"/>
      <c r="M89" s="753"/>
      <c r="N89" s="753"/>
      <c r="O89" s="753"/>
      <c r="P89" s="753"/>
      <c r="Q89" s="753"/>
      <c r="R89" s="753"/>
      <c r="S89" s="753"/>
      <c r="T89" s="753"/>
      <c r="U89" s="753"/>
      <c r="V89" s="753"/>
      <c r="W89" s="753"/>
      <c r="X89" s="753"/>
      <c r="Y89" s="753"/>
      <c r="Z89" s="753"/>
      <c r="AA89" s="753"/>
      <c r="AB89" s="753"/>
      <c r="AC89" s="753"/>
      <c r="AD89" s="753"/>
      <c r="AE89" s="753"/>
      <c r="AF89" s="753"/>
      <c r="AG89" s="753"/>
      <c r="AH89" s="753"/>
      <c r="AI89" s="753"/>
      <c r="AJ89" s="753"/>
      <c r="AK89" s="753"/>
      <c r="AL89" s="753"/>
      <c r="AM89" s="753"/>
      <c r="AN89" s="753"/>
      <c r="AO89" s="753"/>
      <c r="AP89" s="753"/>
      <c r="AQ89" s="753"/>
      <c r="AR89" s="753"/>
      <c r="AS89" s="753"/>
      <c r="AT89" s="753"/>
      <c r="AU89" s="753"/>
      <c r="AV89" s="753"/>
      <c r="AW89" s="753"/>
      <c r="AX89" s="753"/>
      <c r="AY89" s="753"/>
      <c r="AZ89" s="753"/>
      <c r="BA89" s="753"/>
      <c r="BB89" s="753"/>
      <c r="BC89" s="753"/>
      <c r="BD89" s="753"/>
      <c r="BE89" s="753"/>
      <c r="BF89" s="753"/>
      <c r="BG89" s="753"/>
      <c r="BH89" s="753"/>
      <c r="BI89" s="753"/>
      <c r="BJ89" s="753"/>
      <c r="BK89" s="753"/>
      <c r="BL89" s="753"/>
      <c r="BM89" s="753"/>
      <c r="BN89" s="753"/>
      <c r="BO89" s="753"/>
      <c r="BP89" s="753"/>
      <c r="BQ89" s="753"/>
      <c r="BR89" s="753"/>
      <c r="BS89" s="754"/>
    </row>
    <row r="90" spans="2:71" ht="7.5" customHeight="1" x14ac:dyDescent="0.2">
      <c r="B90" s="752"/>
      <c r="C90" s="753"/>
      <c r="D90" s="753"/>
      <c r="E90" s="753"/>
      <c r="F90" s="753"/>
      <c r="G90" s="753"/>
      <c r="H90" s="753"/>
      <c r="I90" s="753"/>
      <c r="J90" s="753"/>
      <c r="K90" s="753"/>
      <c r="L90" s="753"/>
      <c r="M90" s="753"/>
      <c r="N90" s="753"/>
      <c r="O90" s="753"/>
      <c r="P90" s="753"/>
      <c r="Q90" s="753"/>
      <c r="R90" s="753"/>
      <c r="S90" s="753"/>
      <c r="T90" s="753"/>
      <c r="U90" s="753"/>
      <c r="V90" s="753"/>
      <c r="W90" s="753"/>
      <c r="X90" s="753"/>
      <c r="Y90" s="753"/>
      <c r="Z90" s="753"/>
      <c r="AA90" s="753"/>
      <c r="AB90" s="753"/>
      <c r="AC90" s="753"/>
      <c r="AD90" s="753"/>
      <c r="AE90" s="753"/>
      <c r="AF90" s="753"/>
      <c r="AG90" s="753"/>
      <c r="AH90" s="753"/>
      <c r="AI90" s="753"/>
      <c r="AJ90" s="753"/>
      <c r="AK90" s="753"/>
      <c r="AL90" s="753"/>
      <c r="AM90" s="753"/>
      <c r="AN90" s="753"/>
      <c r="AO90" s="753"/>
      <c r="AP90" s="753"/>
      <c r="AQ90" s="753"/>
      <c r="AR90" s="753"/>
      <c r="AS90" s="753"/>
      <c r="AT90" s="753"/>
      <c r="AU90" s="753"/>
      <c r="AV90" s="753"/>
      <c r="AW90" s="753"/>
      <c r="AX90" s="753"/>
      <c r="AY90" s="753"/>
      <c r="AZ90" s="753"/>
      <c r="BA90" s="753"/>
      <c r="BB90" s="753"/>
      <c r="BC90" s="753"/>
      <c r="BD90" s="753"/>
      <c r="BE90" s="753"/>
      <c r="BF90" s="753"/>
      <c r="BG90" s="753"/>
      <c r="BH90" s="753"/>
      <c r="BI90" s="753"/>
      <c r="BJ90" s="753"/>
      <c r="BK90" s="753"/>
      <c r="BL90" s="753"/>
      <c r="BM90" s="753"/>
      <c r="BN90" s="753"/>
      <c r="BO90" s="753"/>
      <c r="BP90" s="753"/>
      <c r="BQ90" s="753"/>
      <c r="BR90" s="753"/>
      <c r="BS90" s="754"/>
    </row>
    <row r="91" spans="2:71" ht="7.5" customHeight="1" x14ac:dyDescent="0.2">
      <c r="B91" s="752"/>
      <c r="C91" s="753"/>
      <c r="D91" s="753"/>
      <c r="E91" s="753"/>
      <c r="F91" s="753"/>
      <c r="G91" s="753"/>
      <c r="H91" s="753"/>
      <c r="I91" s="753"/>
      <c r="J91" s="753"/>
      <c r="K91" s="753"/>
      <c r="L91" s="753"/>
      <c r="M91" s="753"/>
      <c r="N91" s="753"/>
      <c r="O91" s="753"/>
      <c r="P91" s="753"/>
      <c r="Q91" s="753"/>
      <c r="R91" s="753"/>
      <c r="S91" s="753"/>
      <c r="T91" s="753"/>
      <c r="U91" s="753"/>
      <c r="V91" s="753"/>
      <c r="W91" s="753"/>
      <c r="X91" s="753"/>
      <c r="Y91" s="753"/>
      <c r="Z91" s="753"/>
      <c r="AA91" s="753"/>
      <c r="AB91" s="753"/>
      <c r="AC91" s="753"/>
      <c r="AD91" s="753"/>
      <c r="AE91" s="753"/>
      <c r="AF91" s="753"/>
      <c r="AG91" s="753"/>
      <c r="AH91" s="753"/>
      <c r="AI91" s="753"/>
      <c r="AJ91" s="753"/>
      <c r="AK91" s="753"/>
      <c r="AL91" s="753"/>
      <c r="AM91" s="753"/>
      <c r="AN91" s="753"/>
      <c r="AO91" s="753"/>
      <c r="AP91" s="753"/>
      <c r="AQ91" s="753"/>
      <c r="AR91" s="753"/>
      <c r="AS91" s="753"/>
      <c r="AT91" s="753"/>
      <c r="AU91" s="753"/>
      <c r="AV91" s="753"/>
      <c r="AW91" s="753"/>
      <c r="AX91" s="753"/>
      <c r="AY91" s="753"/>
      <c r="AZ91" s="753"/>
      <c r="BA91" s="753"/>
      <c r="BB91" s="753"/>
      <c r="BC91" s="753"/>
      <c r="BD91" s="753"/>
      <c r="BE91" s="753"/>
      <c r="BF91" s="753"/>
      <c r="BG91" s="753"/>
      <c r="BH91" s="753"/>
      <c r="BI91" s="753"/>
      <c r="BJ91" s="753"/>
      <c r="BK91" s="753"/>
      <c r="BL91" s="753"/>
      <c r="BM91" s="753"/>
      <c r="BN91" s="753"/>
      <c r="BO91" s="753"/>
      <c r="BP91" s="753"/>
      <c r="BQ91" s="753"/>
      <c r="BR91" s="753"/>
      <c r="BS91" s="754"/>
    </row>
    <row r="92" spans="2:71" ht="7.5" customHeight="1" x14ac:dyDescent="0.2">
      <c r="B92" s="752"/>
      <c r="C92" s="753"/>
      <c r="D92" s="753"/>
      <c r="E92" s="753"/>
      <c r="F92" s="753"/>
      <c r="G92" s="753"/>
      <c r="H92" s="753"/>
      <c r="I92" s="753"/>
      <c r="J92" s="753"/>
      <c r="K92" s="753"/>
      <c r="L92" s="753"/>
      <c r="M92" s="753"/>
      <c r="N92" s="753"/>
      <c r="O92" s="753"/>
      <c r="P92" s="753"/>
      <c r="Q92" s="753"/>
      <c r="R92" s="753"/>
      <c r="S92" s="753"/>
      <c r="T92" s="753"/>
      <c r="U92" s="753"/>
      <c r="V92" s="753"/>
      <c r="W92" s="753"/>
      <c r="X92" s="753"/>
      <c r="Y92" s="753"/>
      <c r="Z92" s="753"/>
      <c r="AA92" s="753"/>
      <c r="AB92" s="753"/>
      <c r="AC92" s="753"/>
      <c r="AD92" s="753"/>
      <c r="AE92" s="753"/>
      <c r="AF92" s="753"/>
      <c r="AG92" s="753"/>
      <c r="AH92" s="753"/>
      <c r="AI92" s="753"/>
      <c r="AJ92" s="753"/>
      <c r="AK92" s="753"/>
      <c r="AL92" s="753"/>
      <c r="AM92" s="753"/>
      <c r="AN92" s="753"/>
      <c r="AO92" s="753"/>
      <c r="AP92" s="753"/>
      <c r="AQ92" s="753"/>
      <c r="AR92" s="753"/>
      <c r="AS92" s="753"/>
      <c r="AT92" s="753"/>
      <c r="AU92" s="753"/>
      <c r="AV92" s="753"/>
      <c r="AW92" s="753"/>
      <c r="AX92" s="753"/>
      <c r="AY92" s="753"/>
      <c r="AZ92" s="753"/>
      <c r="BA92" s="753"/>
      <c r="BB92" s="753"/>
      <c r="BC92" s="753"/>
      <c r="BD92" s="753"/>
      <c r="BE92" s="753"/>
      <c r="BF92" s="753"/>
      <c r="BG92" s="753"/>
      <c r="BH92" s="753"/>
      <c r="BI92" s="753"/>
      <c r="BJ92" s="753"/>
      <c r="BK92" s="753"/>
      <c r="BL92" s="753"/>
      <c r="BM92" s="753"/>
      <c r="BN92" s="753"/>
      <c r="BO92" s="753"/>
      <c r="BP92" s="753"/>
      <c r="BQ92" s="753"/>
      <c r="BR92" s="753"/>
      <c r="BS92" s="754"/>
    </row>
    <row r="93" spans="2:71" ht="7.5" customHeight="1" x14ac:dyDescent="0.2">
      <c r="B93" s="752"/>
      <c r="C93" s="753"/>
      <c r="D93" s="753"/>
      <c r="E93" s="753"/>
      <c r="F93" s="753"/>
      <c r="G93" s="753"/>
      <c r="H93" s="753"/>
      <c r="I93" s="753"/>
      <c r="J93" s="753"/>
      <c r="K93" s="753"/>
      <c r="L93" s="753"/>
      <c r="M93" s="753"/>
      <c r="N93" s="753"/>
      <c r="O93" s="753"/>
      <c r="P93" s="753"/>
      <c r="Q93" s="753"/>
      <c r="R93" s="753"/>
      <c r="S93" s="753"/>
      <c r="T93" s="753"/>
      <c r="U93" s="753"/>
      <c r="V93" s="753"/>
      <c r="W93" s="753"/>
      <c r="X93" s="753"/>
      <c r="Y93" s="753"/>
      <c r="Z93" s="753"/>
      <c r="AA93" s="753"/>
      <c r="AB93" s="753"/>
      <c r="AC93" s="753"/>
      <c r="AD93" s="753"/>
      <c r="AE93" s="753"/>
      <c r="AF93" s="753"/>
      <c r="AG93" s="753"/>
      <c r="AH93" s="753"/>
      <c r="AI93" s="753"/>
      <c r="AJ93" s="753"/>
      <c r="AK93" s="753"/>
      <c r="AL93" s="753"/>
      <c r="AM93" s="753"/>
      <c r="AN93" s="753"/>
      <c r="AO93" s="753"/>
      <c r="AP93" s="753"/>
      <c r="AQ93" s="753"/>
      <c r="AR93" s="753"/>
      <c r="AS93" s="753"/>
      <c r="AT93" s="753"/>
      <c r="AU93" s="753"/>
      <c r="AV93" s="753"/>
      <c r="AW93" s="753"/>
      <c r="AX93" s="753"/>
      <c r="AY93" s="753"/>
      <c r="AZ93" s="753"/>
      <c r="BA93" s="753"/>
      <c r="BB93" s="753"/>
      <c r="BC93" s="753"/>
      <c r="BD93" s="753"/>
      <c r="BE93" s="753"/>
      <c r="BF93" s="753"/>
      <c r="BG93" s="753"/>
      <c r="BH93" s="753"/>
      <c r="BI93" s="753"/>
      <c r="BJ93" s="753"/>
      <c r="BK93" s="753"/>
      <c r="BL93" s="753"/>
      <c r="BM93" s="753"/>
      <c r="BN93" s="753"/>
      <c r="BO93" s="753"/>
      <c r="BP93" s="753"/>
      <c r="BQ93" s="753"/>
      <c r="BR93" s="753"/>
      <c r="BS93" s="754"/>
    </row>
    <row r="94" spans="2:71" ht="7.5" customHeight="1" x14ac:dyDescent="0.2">
      <c r="B94" s="752"/>
      <c r="C94" s="753"/>
      <c r="D94" s="753"/>
      <c r="E94" s="753"/>
      <c r="F94" s="753"/>
      <c r="G94" s="753"/>
      <c r="H94" s="753"/>
      <c r="I94" s="753"/>
      <c r="J94" s="753"/>
      <c r="K94" s="753"/>
      <c r="L94" s="753"/>
      <c r="M94" s="753"/>
      <c r="N94" s="753"/>
      <c r="O94" s="753"/>
      <c r="P94" s="753"/>
      <c r="Q94" s="753"/>
      <c r="R94" s="753"/>
      <c r="S94" s="753"/>
      <c r="T94" s="753"/>
      <c r="U94" s="753"/>
      <c r="V94" s="753"/>
      <c r="W94" s="753"/>
      <c r="X94" s="753"/>
      <c r="Y94" s="753"/>
      <c r="Z94" s="753"/>
      <c r="AA94" s="753"/>
      <c r="AB94" s="753"/>
      <c r="AC94" s="753"/>
      <c r="AD94" s="753"/>
      <c r="AE94" s="753"/>
      <c r="AF94" s="753"/>
      <c r="AG94" s="753"/>
      <c r="AH94" s="753"/>
      <c r="AI94" s="753"/>
      <c r="AJ94" s="753"/>
      <c r="AK94" s="753"/>
      <c r="AL94" s="753"/>
      <c r="AM94" s="753"/>
      <c r="AN94" s="753"/>
      <c r="AO94" s="753"/>
      <c r="AP94" s="753"/>
      <c r="AQ94" s="753"/>
      <c r="AR94" s="753"/>
      <c r="AS94" s="753"/>
      <c r="AT94" s="753"/>
      <c r="AU94" s="753"/>
      <c r="AV94" s="753"/>
      <c r="AW94" s="753"/>
      <c r="AX94" s="753"/>
      <c r="AY94" s="753"/>
      <c r="AZ94" s="753"/>
      <c r="BA94" s="753"/>
      <c r="BB94" s="753"/>
      <c r="BC94" s="753"/>
      <c r="BD94" s="753"/>
      <c r="BE94" s="753"/>
      <c r="BF94" s="753"/>
      <c r="BG94" s="753"/>
      <c r="BH94" s="753"/>
      <c r="BI94" s="753"/>
      <c r="BJ94" s="753"/>
      <c r="BK94" s="753"/>
      <c r="BL94" s="753"/>
      <c r="BM94" s="753"/>
      <c r="BN94" s="753"/>
      <c r="BO94" s="753"/>
      <c r="BP94" s="753"/>
      <c r="BQ94" s="753"/>
      <c r="BR94" s="753"/>
      <c r="BS94" s="754"/>
    </row>
    <row r="95" spans="2:71" ht="7.5" customHeight="1" x14ac:dyDescent="0.2">
      <c r="B95" s="752"/>
      <c r="C95" s="753"/>
      <c r="D95" s="753"/>
      <c r="E95" s="753"/>
      <c r="F95" s="753"/>
      <c r="G95" s="753"/>
      <c r="H95" s="753"/>
      <c r="I95" s="753"/>
      <c r="J95" s="753"/>
      <c r="K95" s="753"/>
      <c r="L95" s="753"/>
      <c r="M95" s="753"/>
      <c r="N95" s="753"/>
      <c r="O95" s="753"/>
      <c r="P95" s="753"/>
      <c r="Q95" s="753"/>
      <c r="R95" s="753"/>
      <c r="S95" s="753"/>
      <c r="T95" s="753"/>
      <c r="U95" s="753"/>
      <c r="V95" s="753"/>
      <c r="W95" s="753"/>
      <c r="X95" s="753"/>
      <c r="Y95" s="753"/>
      <c r="Z95" s="753"/>
      <c r="AA95" s="753"/>
      <c r="AB95" s="753"/>
      <c r="AC95" s="753"/>
      <c r="AD95" s="753"/>
      <c r="AE95" s="753"/>
      <c r="AF95" s="753"/>
      <c r="AG95" s="753"/>
      <c r="AH95" s="753"/>
      <c r="AI95" s="753"/>
      <c r="AJ95" s="753"/>
      <c r="AK95" s="753"/>
      <c r="AL95" s="753"/>
      <c r="AM95" s="753"/>
      <c r="AN95" s="753"/>
      <c r="AO95" s="753"/>
      <c r="AP95" s="753"/>
      <c r="AQ95" s="753"/>
      <c r="AR95" s="753"/>
      <c r="AS95" s="753"/>
      <c r="AT95" s="753"/>
      <c r="AU95" s="753"/>
      <c r="AV95" s="753"/>
      <c r="AW95" s="753"/>
      <c r="AX95" s="753"/>
      <c r="AY95" s="753"/>
      <c r="AZ95" s="753"/>
      <c r="BA95" s="753"/>
      <c r="BB95" s="753"/>
      <c r="BC95" s="753"/>
      <c r="BD95" s="753"/>
      <c r="BE95" s="753"/>
      <c r="BF95" s="753"/>
      <c r="BG95" s="753"/>
      <c r="BH95" s="753"/>
      <c r="BI95" s="753"/>
      <c r="BJ95" s="753"/>
      <c r="BK95" s="753"/>
      <c r="BL95" s="753"/>
      <c r="BM95" s="753"/>
      <c r="BN95" s="753"/>
      <c r="BO95" s="753"/>
      <c r="BP95" s="753"/>
      <c r="BQ95" s="753"/>
      <c r="BR95" s="753"/>
      <c r="BS95" s="754"/>
    </row>
    <row r="96" spans="2:71" ht="7.5" customHeight="1" x14ac:dyDescent="0.2">
      <c r="B96" s="752"/>
      <c r="C96" s="753"/>
      <c r="D96" s="753"/>
      <c r="E96" s="753"/>
      <c r="F96" s="753"/>
      <c r="G96" s="753"/>
      <c r="H96" s="753"/>
      <c r="I96" s="753"/>
      <c r="J96" s="753"/>
      <c r="K96" s="753"/>
      <c r="L96" s="753"/>
      <c r="M96" s="753"/>
      <c r="N96" s="753"/>
      <c r="O96" s="753"/>
      <c r="P96" s="753"/>
      <c r="Q96" s="753"/>
      <c r="R96" s="753"/>
      <c r="S96" s="753"/>
      <c r="T96" s="753"/>
      <c r="U96" s="753"/>
      <c r="V96" s="753"/>
      <c r="W96" s="753"/>
      <c r="X96" s="753"/>
      <c r="Y96" s="753"/>
      <c r="Z96" s="753"/>
      <c r="AA96" s="753"/>
      <c r="AB96" s="753"/>
      <c r="AC96" s="753"/>
      <c r="AD96" s="753"/>
      <c r="AE96" s="753"/>
      <c r="AF96" s="753"/>
      <c r="AG96" s="753"/>
      <c r="AH96" s="753"/>
      <c r="AI96" s="753"/>
      <c r="AJ96" s="753"/>
      <c r="AK96" s="753"/>
      <c r="AL96" s="753"/>
      <c r="AM96" s="753"/>
      <c r="AN96" s="753"/>
      <c r="AO96" s="753"/>
      <c r="AP96" s="753"/>
      <c r="AQ96" s="753"/>
      <c r="AR96" s="753"/>
      <c r="AS96" s="753"/>
      <c r="AT96" s="753"/>
      <c r="AU96" s="753"/>
      <c r="AV96" s="753"/>
      <c r="AW96" s="753"/>
      <c r="AX96" s="753"/>
      <c r="AY96" s="753"/>
      <c r="AZ96" s="753"/>
      <c r="BA96" s="753"/>
      <c r="BB96" s="753"/>
      <c r="BC96" s="753"/>
      <c r="BD96" s="753"/>
      <c r="BE96" s="753"/>
      <c r="BF96" s="753"/>
      <c r="BG96" s="753"/>
      <c r="BH96" s="753"/>
      <c r="BI96" s="753"/>
      <c r="BJ96" s="753"/>
      <c r="BK96" s="753"/>
      <c r="BL96" s="753"/>
      <c r="BM96" s="753"/>
      <c r="BN96" s="753"/>
      <c r="BO96" s="753"/>
      <c r="BP96" s="753"/>
      <c r="BQ96" s="753"/>
      <c r="BR96" s="753"/>
      <c r="BS96" s="754"/>
    </row>
    <row r="97" spans="2:71" ht="7.5" customHeight="1" x14ac:dyDescent="0.2">
      <c r="B97" s="752"/>
      <c r="C97" s="753"/>
      <c r="D97" s="753"/>
      <c r="E97" s="753"/>
      <c r="F97" s="753"/>
      <c r="G97" s="753"/>
      <c r="H97" s="753"/>
      <c r="I97" s="753"/>
      <c r="J97" s="753"/>
      <c r="K97" s="753"/>
      <c r="L97" s="753"/>
      <c r="M97" s="753"/>
      <c r="N97" s="753"/>
      <c r="O97" s="753"/>
      <c r="P97" s="753"/>
      <c r="Q97" s="753"/>
      <c r="R97" s="753"/>
      <c r="S97" s="753"/>
      <c r="T97" s="753"/>
      <c r="U97" s="753"/>
      <c r="V97" s="753"/>
      <c r="W97" s="753"/>
      <c r="X97" s="753"/>
      <c r="Y97" s="753"/>
      <c r="Z97" s="753"/>
      <c r="AA97" s="753"/>
      <c r="AB97" s="753"/>
      <c r="AC97" s="753"/>
      <c r="AD97" s="753"/>
      <c r="AE97" s="753"/>
      <c r="AF97" s="753"/>
      <c r="AG97" s="753"/>
      <c r="AH97" s="753"/>
      <c r="AI97" s="753"/>
      <c r="AJ97" s="753"/>
      <c r="AK97" s="753"/>
      <c r="AL97" s="753"/>
      <c r="AM97" s="753"/>
      <c r="AN97" s="753"/>
      <c r="AO97" s="753"/>
      <c r="AP97" s="753"/>
      <c r="AQ97" s="753"/>
      <c r="AR97" s="753"/>
      <c r="AS97" s="753"/>
      <c r="AT97" s="753"/>
      <c r="AU97" s="753"/>
      <c r="AV97" s="753"/>
      <c r="AW97" s="753"/>
      <c r="AX97" s="753"/>
      <c r="AY97" s="753"/>
      <c r="AZ97" s="753"/>
      <c r="BA97" s="753"/>
      <c r="BB97" s="753"/>
      <c r="BC97" s="753"/>
      <c r="BD97" s="753"/>
      <c r="BE97" s="753"/>
      <c r="BF97" s="753"/>
      <c r="BG97" s="753"/>
      <c r="BH97" s="753"/>
      <c r="BI97" s="753"/>
      <c r="BJ97" s="753"/>
      <c r="BK97" s="753"/>
      <c r="BL97" s="753"/>
      <c r="BM97" s="753"/>
      <c r="BN97" s="753"/>
      <c r="BO97" s="753"/>
      <c r="BP97" s="753"/>
      <c r="BQ97" s="753"/>
      <c r="BR97" s="753"/>
      <c r="BS97" s="754"/>
    </row>
    <row r="98" spans="2:71" ht="7.5" customHeight="1" x14ac:dyDescent="0.2">
      <c r="B98" s="752"/>
      <c r="C98" s="753"/>
      <c r="D98" s="753"/>
      <c r="E98" s="753"/>
      <c r="F98" s="753"/>
      <c r="G98" s="753"/>
      <c r="H98" s="753"/>
      <c r="I98" s="753"/>
      <c r="J98" s="753"/>
      <c r="K98" s="753"/>
      <c r="L98" s="753"/>
      <c r="M98" s="753"/>
      <c r="N98" s="753"/>
      <c r="O98" s="753"/>
      <c r="P98" s="753"/>
      <c r="Q98" s="753"/>
      <c r="R98" s="753"/>
      <c r="S98" s="753"/>
      <c r="T98" s="753"/>
      <c r="U98" s="753"/>
      <c r="V98" s="753"/>
      <c r="W98" s="753"/>
      <c r="X98" s="753"/>
      <c r="Y98" s="753"/>
      <c r="Z98" s="753"/>
      <c r="AA98" s="753"/>
      <c r="AB98" s="753"/>
      <c r="AC98" s="753"/>
      <c r="AD98" s="753"/>
      <c r="AE98" s="753"/>
      <c r="AF98" s="753"/>
      <c r="AG98" s="753"/>
      <c r="AH98" s="753"/>
      <c r="AI98" s="753"/>
      <c r="AJ98" s="753"/>
      <c r="AK98" s="753"/>
      <c r="AL98" s="753"/>
      <c r="AM98" s="753"/>
      <c r="AN98" s="753"/>
      <c r="AO98" s="753"/>
      <c r="AP98" s="753"/>
      <c r="AQ98" s="753"/>
      <c r="AR98" s="753"/>
      <c r="AS98" s="753"/>
      <c r="AT98" s="753"/>
      <c r="AU98" s="753"/>
      <c r="AV98" s="753"/>
      <c r="AW98" s="753"/>
      <c r="AX98" s="753"/>
      <c r="AY98" s="753"/>
      <c r="AZ98" s="753"/>
      <c r="BA98" s="753"/>
      <c r="BB98" s="753"/>
      <c r="BC98" s="753"/>
      <c r="BD98" s="753"/>
      <c r="BE98" s="753"/>
      <c r="BF98" s="753"/>
      <c r="BG98" s="753"/>
      <c r="BH98" s="753"/>
      <c r="BI98" s="753"/>
      <c r="BJ98" s="753"/>
      <c r="BK98" s="753"/>
      <c r="BL98" s="753"/>
      <c r="BM98" s="753"/>
      <c r="BN98" s="753"/>
      <c r="BO98" s="753"/>
      <c r="BP98" s="753"/>
      <c r="BQ98" s="753"/>
      <c r="BR98" s="753"/>
      <c r="BS98" s="754"/>
    </row>
    <row r="99" spans="2:71" ht="7.5" customHeight="1" x14ac:dyDescent="0.2">
      <c r="B99" s="752"/>
      <c r="C99" s="753"/>
      <c r="D99" s="753"/>
      <c r="E99" s="753"/>
      <c r="F99" s="753"/>
      <c r="G99" s="753"/>
      <c r="H99" s="753"/>
      <c r="I99" s="753"/>
      <c r="J99" s="753"/>
      <c r="K99" s="753"/>
      <c r="L99" s="753"/>
      <c r="M99" s="753"/>
      <c r="N99" s="753"/>
      <c r="O99" s="753"/>
      <c r="P99" s="753"/>
      <c r="Q99" s="753"/>
      <c r="R99" s="753"/>
      <c r="S99" s="753"/>
      <c r="T99" s="753"/>
      <c r="U99" s="753"/>
      <c r="V99" s="753"/>
      <c r="W99" s="753"/>
      <c r="X99" s="753"/>
      <c r="Y99" s="753"/>
      <c r="Z99" s="753"/>
      <c r="AA99" s="753"/>
      <c r="AB99" s="753"/>
      <c r="AC99" s="753"/>
      <c r="AD99" s="753"/>
      <c r="AE99" s="753"/>
      <c r="AF99" s="753"/>
      <c r="AG99" s="753"/>
      <c r="AH99" s="753"/>
      <c r="AI99" s="753"/>
      <c r="AJ99" s="753"/>
      <c r="AK99" s="753"/>
      <c r="AL99" s="753"/>
      <c r="AM99" s="753"/>
      <c r="AN99" s="753"/>
      <c r="AO99" s="753"/>
      <c r="AP99" s="753"/>
      <c r="AQ99" s="753"/>
      <c r="AR99" s="753"/>
      <c r="AS99" s="753"/>
      <c r="AT99" s="753"/>
      <c r="AU99" s="753"/>
      <c r="AV99" s="753"/>
      <c r="AW99" s="753"/>
      <c r="AX99" s="753"/>
      <c r="AY99" s="753"/>
      <c r="AZ99" s="753"/>
      <c r="BA99" s="753"/>
      <c r="BB99" s="753"/>
      <c r="BC99" s="753"/>
      <c r="BD99" s="753"/>
      <c r="BE99" s="753"/>
      <c r="BF99" s="753"/>
      <c r="BG99" s="753"/>
      <c r="BH99" s="753"/>
      <c r="BI99" s="753"/>
      <c r="BJ99" s="753"/>
      <c r="BK99" s="753"/>
      <c r="BL99" s="753"/>
      <c r="BM99" s="753"/>
      <c r="BN99" s="753"/>
      <c r="BO99" s="753"/>
      <c r="BP99" s="753"/>
      <c r="BQ99" s="753"/>
      <c r="BR99" s="753"/>
      <c r="BS99" s="754"/>
    </row>
    <row r="100" spans="2:71" ht="7.5" customHeight="1" x14ac:dyDescent="0.2">
      <c r="B100" s="752"/>
      <c r="C100" s="753"/>
      <c r="D100" s="753"/>
      <c r="E100" s="753"/>
      <c r="F100" s="753"/>
      <c r="G100" s="753"/>
      <c r="H100" s="753"/>
      <c r="I100" s="753"/>
      <c r="J100" s="753"/>
      <c r="K100" s="753"/>
      <c r="L100" s="753"/>
      <c r="M100" s="753"/>
      <c r="N100" s="753"/>
      <c r="O100" s="753"/>
      <c r="P100" s="753"/>
      <c r="Q100" s="753"/>
      <c r="R100" s="753"/>
      <c r="S100" s="753"/>
      <c r="T100" s="753"/>
      <c r="U100" s="753"/>
      <c r="V100" s="753"/>
      <c r="W100" s="753"/>
      <c r="X100" s="753"/>
      <c r="Y100" s="753"/>
      <c r="Z100" s="753"/>
      <c r="AA100" s="753"/>
      <c r="AB100" s="753"/>
      <c r="AC100" s="753"/>
      <c r="AD100" s="753"/>
      <c r="AE100" s="753"/>
      <c r="AF100" s="753"/>
      <c r="AG100" s="753"/>
      <c r="AH100" s="753"/>
      <c r="AI100" s="753"/>
      <c r="AJ100" s="753"/>
      <c r="AK100" s="753"/>
      <c r="AL100" s="753"/>
      <c r="AM100" s="753"/>
      <c r="AN100" s="753"/>
      <c r="AO100" s="753"/>
      <c r="AP100" s="753"/>
      <c r="AQ100" s="753"/>
      <c r="AR100" s="753"/>
      <c r="AS100" s="753"/>
      <c r="AT100" s="753"/>
      <c r="AU100" s="753"/>
      <c r="AV100" s="753"/>
      <c r="AW100" s="753"/>
      <c r="AX100" s="753"/>
      <c r="AY100" s="753"/>
      <c r="AZ100" s="753"/>
      <c r="BA100" s="753"/>
      <c r="BB100" s="753"/>
      <c r="BC100" s="753"/>
      <c r="BD100" s="753"/>
      <c r="BE100" s="753"/>
      <c r="BF100" s="753"/>
      <c r="BG100" s="753"/>
      <c r="BH100" s="753"/>
      <c r="BI100" s="753"/>
      <c r="BJ100" s="753"/>
      <c r="BK100" s="753"/>
      <c r="BL100" s="753"/>
      <c r="BM100" s="753"/>
      <c r="BN100" s="753"/>
      <c r="BO100" s="753"/>
      <c r="BP100" s="753"/>
      <c r="BQ100" s="753"/>
      <c r="BR100" s="753"/>
      <c r="BS100" s="754"/>
    </row>
    <row r="101" spans="2:71" ht="7.5" customHeight="1" x14ac:dyDescent="0.2">
      <c r="B101" s="752"/>
      <c r="C101" s="753"/>
      <c r="D101" s="753"/>
      <c r="E101" s="753"/>
      <c r="F101" s="753"/>
      <c r="G101" s="753"/>
      <c r="H101" s="753"/>
      <c r="I101" s="753"/>
      <c r="J101" s="753"/>
      <c r="K101" s="753"/>
      <c r="L101" s="753"/>
      <c r="M101" s="753"/>
      <c r="N101" s="753"/>
      <c r="O101" s="753"/>
      <c r="P101" s="753"/>
      <c r="Q101" s="753"/>
      <c r="R101" s="753"/>
      <c r="S101" s="753"/>
      <c r="T101" s="753"/>
      <c r="U101" s="753"/>
      <c r="V101" s="753"/>
      <c r="W101" s="753"/>
      <c r="X101" s="753"/>
      <c r="Y101" s="753"/>
      <c r="Z101" s="753"/>
      <c r="AA101" s="753"/>
      <c r="AB101" s="753"/>
      <c r="AC101" s="753"/>
      <c r="AD101" s="753"/>
      <c r="AE101" s="753"/>
      <c r="AF101" s="753"/>
      <c r="AG101" s="753"/>
      <c r="AH101" s="753"/>
      <c r="AI101" s="753"/>
      <c r="AJ101" s="753"/>
      <c r="AK101" s="753"/>
      <c r="AL101" s="753"/>
      <c r="AM101" s="753"/>
      <c r="AN101" s="753"/>
      <c r="AO101" s="753"/>
      <c r="AP101" s="753"/>
      <c r="AQ101" s="753"/>
      <c r="AR101" s="753"/>
      <c r="AS101" s="753"/>
      <c r="AT101" s="753"/>
      <c r="AU101" s="753"/>
      <c r="AV101" s="753"/>
      <c r="AW101" s="753"/>
      <c r="AX101" s="753"/>
      <c r="AY101" s="753"/>
      <c r="AZ101" s="753"/>
      <c r="BA101" s="753"/>
      <c r="BB101" s="753"/>
      <c r="BC101" s="753"/>
      <c r="BD101" s="753"/>
      <c r="BE101" s="753"/>
      <c r="BF101" s="753"/>
      <c r="BG101" s="753"/>
      <c r="BH101" s="753"/>
      <c r="BI101" s="753"/>
      <c r="BJ101" s="753"/>
      <c r="BK101" s="753"/>
      <c r="BL101" s="753"/>
      <c r="BM101" s="753"/>
      <c r="BN101" s="753"/>
      <c r="BO101" s="753"/>
      <c r="BP101" s="753"/>
      <c r="BQ101" s="753"/>
      <c r="BR101" s="753"/>
      <c r="BS101" s="754"/>
    </row>
    <row r="102" spans="2:71" ht="7.5" customHeight="1" x14ac:dyDescent="0.2">
      <c r="B102" s="752"/>
      <c r="C102" s="753"/>
      <c r="D102" s="753"/>
      <c r="E102" s="753"/>
      <c r="F102" s="753"/>
      <c r="G102" s="753"/>
      <c r="H102" s="753"/>
      <c r="I102" s="753"/>
      <c r="J102" s="753"/>
      <c r="K102" s="753"/>
      <c r="L102" s="753"/>
      <c r="M102" s="753"/>
      <c r="N102" s="753"/>
      <c r="O102" s="753"/>
      <c r="P102" s="753"/>
      <c r="Q102" s="753"/>
      <c r="R102" s="753"/>
      <c r="S102" s="753"/>
      <c r="T102" s="753"/>
      <c r="U102" s="753"/>
      <c r="V102" s="753"/>
      <c r="W102" s="753"/>
      <c r="X102" s="753"/>
      <c r="Y102" s="753"/>
      <c r="Z102" s="753"/>
      <c r="AA102" s="753"/>
      <c r="AB102" s="753"/>
      <c r="AC102" s="753"/>
      <c r="AD102" s="753"/>
      <c r="AE102" s="753"/>
      <c r="AF102" s="753"/>
      <c r="AG102" s="753"/>
      <c r="AH102" s="753"/>
      <c r="AI102" s="753"/>
      <c r="AJ102" s="753"/>
      <c r="AK102" s="753"/>
      <c r="AL102" s="753"/>
      <c r="AM102" s="753"/>
      <c r="AN102" s="753"/>
      <c r="AO102" s="753"/>
      <c r="AP102" s="753"/>
      <c r="AQ102" s="753"/>
      <c r="AR102" s="753"/>
      <c r="AS102" s="753"/>
      <c r="AT102" s="753"/>
      <c r="AU102" s="753"/>
      <c r="AV102" s="753"/>
      <c r="AW102" s="753"/>
      <c r="AX102" s="753"/>
      <c r="AY102" s="753"/>
      <c r="AZ102" s="753"/>
      <c r="BA102" s="753"/>
      <c r="BB102" s="753"/>
      <c r="BC102" s="753"/>
      <c r="BD102" s="753"/>
      <c r="BE102" s="753"/>
      <c r="BF102" s="753"/>
      <c r="BG102" s="753"/>
      <c r="BH102" s="753"/>
      <c r="BI102" s="753"/>
      <c r="BJ102" s="753"/>
      <c r="BK102" s="753"/>
      <c r="BL102" s="753"/>
      <c r="BM102" s="753"/>
      <c r="BN102" s="753"/>
      <c r="BO102" s="753"/>
      <c r="BP102" s="753"/>
      <c r="BQ102" s="753"/>
      <c r="BR102" s="753"/>
      <c r="BS102" s="754"/>
    </row>
    <row r="103" spans="2:71" ht="7.5" customHeight="1" x14ac:dyDescent="0.2">
      <c r="B103" s="752"/>
      <c r="C103" s="753"/>
      <c r="D103" s="753"/>
      <c r="E103" s="753"/>
      <c r="F103" s="753"/>
      <c r="G103" s="753"/>
      <c r="H103" s="753"/>
      <c r="I103" s="753"/>
      <c r="J103" s="753"/>
      <c r="K103" s="753"/>
      <c r="L103" s="753"/>
      <c r="M103" s="753"/>
      <c r="N103" s="753"/>
      <c r="O103" s="753"/>
      <c r="P103" s="753"/>
      <c r="Q103" s="753"/>
      <c r="R103" s="753"/>
      <c r="S103" s="753"/>
      <c r="T103" s="753"/>
      <c r="U103" s="753"/>
      <c r="V103" s="753"/>
      <c r="W103" s="753"/>
      <c r="X103" s="753"/>
      <c r="Y103" s="753"/>
      <c r="Z103" s="753"/>
      <c r="AA103" s="753"/>
      <c r="AB103" s="753"/>
      <c r="AC103" s="753"/>
      <c r="AD103" s="753"/>
      <c r="AE103" s="753"/>
      <c r="AF103" s="753"/>
      <c r="AG103" s="753"/>
      <c r="AH103" s="753"/>
      <c r="AI103" s="753"/>
      <c r="AJ103" s="753"/>
      <c r="AK103" s="753"/>
      <c r="AL103" s="753"/>
      <c r="AM103" s="753"/>
      <c r="AN103" s="753"/>
      <c r="AO103" s="753"/>
      <c r="AP103" s="753"/>
      <c r="AQ103" s="753"/>
      <c r="AR103" s="753"/>
      <c r="AS103" s="753"/>
      <c r="AT103" s="753"/>
      <c r="AU103" s="753"/>
      <c r="AV103" s="753"/>
      <c r="AW103" s="753"/>
      <c r="AX103" s="753"/>
      <c r="AY103" s="753"/>
      <c r="AZ103" s="753"/>
      <c r="BA103" s="753"/>
      <c r="BB103" s="753"/>
      <c r="BC103" s="753"/>
      <c r="BD103" s="753"/>
      <c r="BE103" s="753"/>
      <c r="BF103" s="753"/>
      <c r="BG103" s="753"/>
      <c r="BH103" s="753"/>
      <c r="BI103" s="753"/>
      <c r="BJ103" s="753"/>
      <c r="BK103" s="753"/>
      <c r="BL103" s="753"/>
      <c r="BM103" s="753"/>
      <c r="BN103" s="753"/>
      <c r="BO103" s="753"/>
      <c r="BP103" s="753"/>
      <c r="BQ103" s="753"/>
      <c r="BR103" s="753"/>
      <c r="BS103" s="754"/>
    </row>
    <row r="104" spans="2:71" ht="7.5" customHeight="1" x14ac:dyDescent="0.2">
      <c r="B104" s="752"/>
      <c r="C104" s="753"/>
      <c r="D104" s="753"/>
      <c r="E104" s="753"/>
      <c r="F104" s="753"/>
      <c r="G104" s="753"/>
      <c r="H104" s="753"/>
      <c r="I104" s="753"/>
      <c r="J104" s="753"/>
      <c r="K104" s="753"/>
      <c r="L104" s="753"/>
      <c r="M104" s="753"/>
      <c r="N104" s="753"/>
      <c r="O104" s="753"/>
      <c r="P104" s="753"/>
      <c r="Q104" s="753"/>
      <c r="R104" s="753"/>
      <c r="S104" s="753"/>
      <c r="T104" s="753"/>
      <c r="U104" s="753"/>
      <c r="V104" s="753"/>
      <c r="W104" s="753"/>
      <c r="X104" s="753"/>
      <c r="Y104" s="753"/>
      <c r="Z104" s="753"/>
      <c r="AA104" s="753"/>
      <c r="AB104" s="753"/>
      <c r="AC104" s="753"/>
      <c r="AD104" s="753"/>
      <c r="AE104" s="753"/>
      <c r="AF104" s="753"/>
      <c r="AG104" s="753"/>
      <c r="AH104" s="753"/>
      <c r="AI104" s="753"/>
      <c r="AJ104" s="753"/>
      <c r="AK104" s="753"/>
      <c r="AL104" s="753"/>
      <c r="AM104" s="753"/>
      <c r="AN104" s="753"/>
      <c r="AO104" s="753"/>
      <c r="AP104" s="753"/>
      <c r="AQ104" s="753"/>
      <c r="AR104" s="753"/>
      <c r="AS104" s="753"/>
      <c r="AT104" s="753"/>
      <c r="AU104" s="753"/>
      <c r="AV104" s="753"/>
      <c r="AW104" s="753"/>
      <c r="AX104" s="753"/>
      <c r="AY104" s="753"/>
      <c r="AZ104" s="753"/>
      <c r="BA104" s="753"/>
      <c r="BB104" s="753"/>
      <c r="BC104" s="753"/>
      <c r="BD104" s="753"/>
      <c r="BE104" s="753"/>
      <c r="BF104" s="753"/>
      <c r="BG104" s="753"/>
      <c r="BH104" s="753"/>
      <c r="BI104" s="753"/>
      <c r="BJ104" s="753"/>
      <c r="BK104" s="753"/>
      <c r="BL104" s="753"/>
      <c r="BM104" s="753"/>
      <c r="BN104" s="753"/>
      <c r="BO104" s="753"/>
      <c r="BP104" s="753"/>
      <c r="BQ104" s="753"/>
      <c r="BR104" s="753"/>
      <c r="BS104" s="754"/>
    </row>
    <row r="105" spans="2:71" ht="7.5" customHeight="1" x14ac:dyDescent="0.2">
      <c r="B105" s="752"/>
      <c r="C105" s="753"/>
      <c r="D105" s="753"/>
      <c r="E105" s="753"/>
      <c r="F105" s="753"/>
      <c r="G105" s="753"/>
      <c r="H105" s="753"/>
      <c r="I105" s="753"/>
      <c r="J105" s="753"/>
      <c r="K105" s="753"/>
      <c r="L105" s="753"/>
      <c r="M105" s="753"/>
      <c r="N105" s="753"/>
      <c r="O105" s="753"/>
      <c r="P105" s="753"/>
      <c r="Q105" s="753"/>
      <c r="R105" s="753"/>
      <c r="S105" s="753"/>
      <c r="T105" s="753"/>
      <c r="U105" s="753"/>
      <c r="V105" s="753"/>
      <c r="W105" s="753"/>
      <c r="X105" s="753"/>
      <c r="Y105" s="753"/>
      <c r="Z105" s="753"/>
      <c r="AA105" s="753"/>
      <c r="AB105" s="753"/>
      <c r="AC105" s="753"/>
      <c r="AD105" s="753"/>
      <c r="AE105" s="753"/>
      <c r="AF105" s="753"/>
      <c r="AG105" s="753"/>
      <c r="AH105" s="753"/>
      <c r="AI105" s="753"/>
      <c r="AJ105" s="753"/>
      <c r="AK105" s="753"/>
      <c r="AL105" s="753"/>
      <c r="AM105" s="753"/>
      <c r="AN105" s="753"/>
      <c r="AO105" s="753"/>
      <c r="AP105" s="753"/>
      <c r="AQ105" s="753"/>
      <c r="AR105" s="753"/>
      <c r="AS105" s="753"/>
      <c r="AT105" s="753"/>
      <c r="AU105" s="753"/>
      <c r="AV105" s="753"/>
      <c r="AW105" s="753"/>
      <c r="AX105" s="753"/>
      <c r="AY105" s="753"/>
      <c r="AZ105" s="753"/>
      <c r="BA105" s="753"/>
      <c r="BB105" s="753"/>
      <c r="BC105" s="753"/>
      <c r="BD105" s="753"/>
      <c r="BE105" s="753"/>
      <c r="BF105" s="753"/>
      <c r="BG105" s="753"/>
      <c r="BH105" s="753"/>
      <c r="BI105" s="753"/>
      <c r="BJ105" s="753"/>
      <c r="BK105" s="753"/>
      <c r="BL105" s="753"/>
      <c r="BM105" s="753"/>
      <c r="BN105" s="753"/>
      <c r="BO105" s="753"/>
      <c r="BP105" s="753"/>
      <c r="BQ105" s="753"/>
      <c r="BR105" s="753"/>
      <c r="BS105" s="754"/>
    </row>
    <row r="106" spans="2:71" ht="7.5" customHeight="1" x14ac:dyDescent="0.2">
      <c r="B106" s="752"/>
      <c r="C106" s="753"/>
      <c r="D106" s="753"/>
      <c r="E106" s="753"/>
      <c r="F106" s="753"/>
      <c r="G106" s="753"/>
      <c r="H106" s="753"/>
      <c r="I106" s="753"/>
      <c r="J106" s="753"/>
      <c r="K106" s="753"/>
      <c r="L106" s="753"/>
      <c r="M106" s="753"/>
      <c r="N106" s="753"/>
      <c r="O106" s="753"/>
      <c r="P106" s="753"/>
      <c r="Q106" s="753"/>
      <c r="R106" s="753"/>
      <c r="S106" s="753"/>
      <c r="T106" s="753"/>
      <c r="U106" s="753"/>
      <c r="V106" s="753"/>
      <c r="W106" s="753"/>
      <c r="X106" s="753"/>
      <c r="Y106" s="753"/>
      <c r="Z106" s="753"/>
      <c r="AA106" s="753"/>
      <c r="AB106" s="753"/>
      <c r="AC106" s="753"/>
      <c r="AD106" s="753"/>
      <c r="AE106" s="753"/>
      <c r="AF106" s="753"/>
      <c r="AG106" s="753"/>
      <c r="AH106" s="753"/>
      <c r="AI106" s="753"/>
      <c r="AJ106" s="753"/>
      <c r="AK106" s="753"/>
      <c r="AL106" s="753"/>
      <c r="AM106" s="753"/>
      <c r="AN106" s="753"/>
      <c r="AO106" s="753"/>
      <c r="AP106" s="753"/>
      <c r="AQ106" s="753"/>
      <c r="AR106" s="753"/>
      <c r="AS106" s="753"/>
      <c r="AT106" s="753"/>
      <c r="AU106" s="753"/>
      <c r="AV106" s="753"/>
      <c r="AW106" s="753"/>
      <c r="AX106" s="753"/>
      <c r="AY106" s="753"/>
      <c r="AZ106" s="753"/>
      <c r="BA106" s="753"/>
      <c r="BB106" s="753"/>
      <c r="BC106" s="753"/>
      <c r="BD106" s="753"/>
      <c r="BE106" s="753"/>
      <c r="BF106" s="753"/>
      <c r="BG106" s="753"/>
      <c r="BH106" s="753"/>
      <c r="BI106" s="753"/>
      <c r="BJ106" s="753"/>
      <c r="BK106" s="753"/>
      <c r="BL106" s="753"/>
      <c r="BM106" s="753"/>
      <c r="BN106" s="753"/>
      <c r="BO106" s="753"/>
      <c r="BP106" s="753"/>
      <c r="BQ106" s="753"/>
      <c r="BR106" s="753"/>
      <c r="BS106" s="754"/>
    </row>
    <row r="107" spans="2:71" ht="7.5" customHeight="1" x14ac:dyDescent="0.2">
      <c r="B107" s="752"/>
      <c r="C107" s="753"/>
      <c r="D107" s="753"/>
      <c r="E107" s="753"/>
      <c r="F107" s="753"/>
      <c r="G107" s="753"/>
      <c r="H107" s="753"/>
      <c r="I107" s="753"/>
      <c r="J107" s="753"/>
      <c r="K107" s="753"/>
      <c r="L107" s="753"/>
      <c r="M107" s="753"/>
      <c r="N107" s="753"/>
      <c r="O107" s="753"/>
      <c r="P107" s="753"/>
      <c r="Q107" s="753"/>
      <c r="R107" s="753"/>
      <c r="S107" s="753"/>
      <c r="T107" s="753"/>
      <c r="U107" s="753"/>
      <c r="V107" s="753"/>
      <c r="W107" s="753"/>
      <c r="X107" s="753"/>
      <c r="Y107" s="753"/>
      <c r="Z107" s="753"/>
      <c r="AA107" s="753"/>
      <c r="AB107" s="753"/>
      <c r="AC107" s="753"/>
      <c r="AD107" s="753"/>
      <c r="AE107" s="753"/>
      <c r="AF107" s="753"/>
      <c r="AG107" s="753"/>
      <c r="AH107" s="753"/>
      <c r="AI107" s="753"/>
      <c r="AJ107" s="753"/>
      <c r="AK107" s="753"/>
      <c r="AL107" s="753"/>
      <c r="AM107" s="753"/>
      <c r="AN107" s="753"/>
      <c r="AO107" s="753"/>
      <c r="AP107" s="753"/>
      <c r="AQ107" s="753"/>
      <c r="AR107" s="753"/>
      <c r="AS107" s="753"/>
      <c r="AT107" s="753"/>
      <c r="AU107" s="753"/>
      <c r="AV107" s="753"/>
      <c r="AW107" s="753"/>
      <c r="AX107" s="753"/>
      <c r="AY107" s="753"/>
      <c r="AZ107" s="753"/>
      <c r="BA107" s="753"/>
      <c r="BB107" s="753"/>
      <c r="BC107" s="753"/>
      <c r="BD107" s="753"/>
      <c r="BE107" s="753"/>
      <c r="BF107" s="753"/>
      <c r="BG107" s="753"/>
      <c r="BH107" s="753"/>
      <c r="BI107" s="753"/>
      <c r="BJ107" s="753"/>
      <c r="BK107" s="753"/>
      <c r="BL107" s="753"/>
      <c r="BM107" s="753"/>
      <c r="BN107" s="753"/>
      <c r="BO107" s="753"/>
      <c r="BP107" s="753"/>
      <c r="BQ107" s="753"/>
      <c r="BR107" s="753"/>
      <c r="BS107" s="754"/>
    </row>
    <row r="108" spans="2:71" ht="7.5" customHeight="1" x14ac:dyDescent="0.2">
      <c r="B108" s="752"/>
      <c r="C108" s="753"/>
      <c r="D108" s="753"/>
      <c r="E108" s="753"/>
      <c r="F108" s="753"/>
      <c r="G108" s="753"/>
      <c r="H108" s="753"/>
      <c r="I108" s="753"/>
      <c r="J108" s="753"/>
      <c r="K108" s="753"/>
      <c r="L108" s="753"/>
      <c r="M108" s="753"/>
      <c r="N108" s="753"/>
      <c r="O108" s="753"/>
      <c r="P108" s="753"/>
      <c r="Q108" s="753"/>
      <c r="R108" s="753"/>
      <c r="S108" s="753"/>
      <c r="T108" s="753"/>
      <c r="U108" s="753"/>
      <c r="V108" s="753"/>
      <c r="W108" s="753"/>
      <c r="X108" s="753"/>
      <c r="Y108" s="753"/>
      <c r="Z108" s="753"/>
      <c r="AA108" s="753"/>
      <c r="AB108" s="753"/>
      <c r="AC108" s="753"/>
      <c r="AD108" s="753"/>
      <c r="AE108" s="753"/>
      <c r="AF108" s="753"/>
      <c r="AG108" s="753"/>
      <c r="AH108" s="753"/>
      <c r="AI108" s="753"/>
      <c r="AJ108" s="753"/>
      <c r="AK108" s="753"/>
      <c r="AL108" s="753"/>
      <c r="AM108" s="753"/>
      <c r="AN108" s="753"/>
      <c r="AO108" s="753"/>
      <c r="AP108" s="753"/>
      <c r="AQ108" s="753"/>
      <c r="AR108" s="753"/>
      <c r="AS108" s="753"/>
      <c r="AT108" s="753"/>
      <c r="AU108" s="753"/>
      <c r="AV108" s="753"/>
      <c r="AW108" s="753"/>
      <c r="AX108" s="753"/>
      <c r="AY108" s="753"/>
      <c r="AZ108" s="753"/>
      <c r="BA108" s="753"/>
      <c r="BB108" s="753"/>
      <c r="BC108" s="753"/>
      <c r="BD108" s="753"/>
      <c r="BE108" s="753"/>
      <c r="BF108" s="753"/>
      <c r="BG108" s="753"/>
      <c r="BH108" s="753"/>
      <c r="BI108" s="753"/>
      <c r="BJ108" s="753"/>
      <c r="BK108" s="753"/>
      <c r="BL108" s="753"/>
      <c r="BM108" s="753"/>
      <c r="BN108" s="753"/>
      <c r="BO108" s="753"/>
      <c r="BP108" s="753"/>
      <c r="BQ108" s="753"/>
      <c r="BR108" s="753"/>
      <c r="BS108" s="754"/>
    </row>
    <row r="109" spans="2:71" ht="7.5" customHeight="1" x14ac:dyDescent="0.2">
      <c r="B109" s="752"/>
      <c r="C109" s="753"/>
      <c r="D109" s="753"/>
      <c r="E109" s="753"/>
      <c r="F109" s="753"/>
      <c r="G109" s="753"/>
      <c r="H109" s="753"/>
      <c r="I109" s="753"/>
      <c r="J109" s="753"/>
      <c r="K109" s="753"/>
      <c r="L109" s="753"/>
      <c r="M109" s="753"/>
      <c r="N109" s="753"/>
      <c r="O109" s="753"/>
      <c r="P109" s="753"/>
      <c r="Q109" s="753"/>
      <c r="R109" s="753"/>
      <c r="S109" s="753"/>
      <c r="T109" s="753"/>
      <c r="U109" s="753"/>
      <c r="V109" s="753"/>
      <c r="W109" s="753"/>
      <c r="X109" s="753"/>
      <c r="Y109" s="753"/>
      <c r="Z109" s="753"/>
      <c r="AA109" s="753"/>
      <c r="AB109" s="753"/>
      <c r="AC109" s="753"/>
      <c r="AD109" s="753"/>
      <c r="AE109" s="753"/>
      <c r="AF109" s="753"/>
      <c r="AG109" s="753"/>
      <c r="AH109" s="753"/>
      <c r="AI109" s="753"/>
      <c r="AJ109" s="753"/>
      <c r="AK109" s="753"/>
      <c r="AL109" s="753"/>
      <c r="AM109" s="753"/>
      <c r="AN109" s="753"/>
      <c r="AO109" s="753"/>
      <c r="AP109" s="753"/>
      <c r="AQ109" s="753"/>
      <c r="AR109" s="753"/>
      <c r="AS109" s="753"/>
      <c r="AT109" s="753"/>
      <c r="AU109" s="753"/>
      <c r="AV109" s="753"/>
      <c r="AW109" s="753"/>
      <c r="AX109" s="753"/>
      <c r="AY109" s="753"/>
      <c r="AZ109" s="753"/>
      <c r="BA109" s="753"/>
      <c r="BB109" s="753"/>
      <c r="BC109" s="753"/>
      <c r="BD109" s="753"/>
      <c r="BE109" s="753"/>
      <c r="BF109" s="753"/>
      <c r="BG109" s="753"/>
      <c r="BH109" s="753"/>
      <c r="BI109" s="753"/>
      <c r="BJ109" s="753"/>
      <c r="BK109" s="753"/>
      <c r="BL109" s="753"/>
      <c r="BM109" s="753"/>
      <c r="BN109" s="753"/>
      <c r="BO109" s="753"/>
      <c r="BP109" s="753"/>
      <c r="BQ109" s="753"/>
      <c r="BR109" s="753"/>
      <c r="BS109" s="754"/>
    </row>
    <row r="110" spans="2:71" ht="7.5" customHeight="1" x14ac:dyDescent="0.2">
      <c r="B110" s="752"/>
      <c r="C110" s="753"/>
      <c r="D110" s="753"/>
      <c r="E110" s="753"/>
      <c r="F110" s="753"/>
      <c r="G110" s="753"/>
      <c r="H110" s="753"/>
      <c r="I110" s="753"/>
      <c r="J110" s="753"/>
      <c r="K110" s="753"/>
      <c r="L110" s="753"/>
      <c r="M110" s="753"/>
      <c r="N110" s="753"/>
      <c r="O110" s="753"/>
      <c r="P110" s="753"/>
      <c r="Q110" s="753"/>
      <c r="R110" s="753"/>
      <c r="S110" s="753"/>
      <c r="T110" s="753"/>
      <c r="U110" s="753"/>
      <c r="V110" s="753"/>
      <c r="W110" s="753"/>
      <c r="X110" s="753"/>
      <c r="Y110" s="753"/>
      <c r="Z110" s="753"/>
      <c r="AA110" s="753"/>
      <c r="AB110" s="753"/>
      <c r="AC110" s="753"/>
      <c r="AD110" s="753"/>
      <c r="AE110" s="753"/>
      <c r="AF110" s="753"/>
      <c r="AG110" s="753"/>
      <c r="AH110" s="753"/>
      <c r="AI110" s="753"/>
      <c r="AJ110" s="753"/>
      <c r="AK110" s="753"/>
      <c r="AL110" s="753"/>
      <c r="AM110" s="753"/>
      <c r="AN110" s="753"/>
      <c r="AO110" s="753"/>
      <c r="AP110" s="753"/>
      <c r="AQ110" s="753"/>
      <c r="AR110" s="753"/>
      <c r="AS110" s="753"/>
      <c r="AT110" s="753"/>
      <c r="AU110" s="753"/>
      <c r="AV110" s="753"/>
      <c r="AW110" s="753"/>
      <c r="AX110" s="753"/>
      <c r="AY110" s="753"/>
      <c r="AZ110" s="753"/>
      <c r="BA110" s="753"/>
      <c r="BB110" s="753"/>
      <c r="BC110" s="753"/>
      <c r="BD110" s="753"/>
      <c r="BE110" s="753"/>
      <c r="BF110" s="753"/>
      <c r="BG110" s="753"/>
      <c r="BH110" s="753"/>
      <c r="BI110" s="753"/>
      <c r="BJ110" s="753"/>
      <c r="BK110" s="753"/>
      <c r="BL110" s="753"/>
      <c r="BM110" s="753"/>
      <c r="BN110" s="753"/>
      <c r="BO110" s="753"/>
      <c r="BP110" s="753"/>
      <c r="BQ110" s="753"/>
      <c r="BR110" s="753"/>
      <c r="BS110" s="754"/>
    </row>
    <row r="111" spans="2:71" ht="7.5" customHeight="1" x14ac:dyDescent="0.2">
      <c r="B111" s="752"/>
      <c r="C111" s="753"/>
      <c r="D111" s="753"/>
      <c r="E111" s="753"/>
      <c r="F111" s="753"/>
      <c r="G111" s="753"/>
      <c r="H111" s="753"/>
      <c r="I111" s="753"/>
      <c r="J111" s="753"/>
      <c r="K111" s="753"/>
      <c r="L111" s="753"/>
      <c r="M111" s="753"/>
      <c r="N111" s="753"/>
      <c r="O111" s="753"/>
      <c r="P111" s="753"/>
      <c r="Q111" s="753"/>
      <c r="R111" s="753"/>
      <c r="S111" s="753"/>
      <c r="T111" s="753"/>
      <c r="U111" s="753"/>
      <c r="V111" s="753"/>
      <c r="W111" s="753"/>
      <c r="X111" s="753"/>
      <c r="Y111" s="753"/>
      <c r="Z111" s="753"/>
      <c r="AA111" s="753"/>
      <c r="AB111" s="753"/>
      <c r="AC111" s="753"/>
      <c r="AD111" s="753"/>
      <c r="AE111" s="753"/>
      <c r="AF111" s="753"/>
      <c r="AG111" s="753"/>
      <c r="AH111" s="753"/>
      <c r="AI111" s="753"/>
      <c r="AJ111" s="753"/>
      <c r="AK111" s="753"/>
      <c r="AL111" s="753"/>
      <c r="AM111" s="753"/>
      <c r="AN111" s="753"/>
      <c r="AO111" s="753"/>
      <c r="AP111" s="753"/>
      <c r="AQ111" s="753"/>
      <c r="AR111" s="753"/>
      <c r="AS111" s="753"/>
      <c r="AT111" s="753"/>
      <c r="AU111" s="753"/>
      <c r="AV111" s="753"/>
      <c r="AW111" s="753"/>
      <c r="AX111" s="753"/>
      <c r="AY111" s="753"/>
      <c r="AZ111" s="753"/>
      <c r="BA111" s="753"/>
      <c r="BB111" s="753"/>
      <c r="BC111" s="753"/>
      <c r="BD111" s="753"/>
      <c r="BE111" s="753"/>
      <c r="BF111" s="753"/>
      <c r="BG111" s="753"/>
      <c r="BH111" s="753"/>
      <c r="BI111" s="753"/>
      <c r="BJ111" s="753"/>
      <c r="BK111" s="753"/>
      <c r="BL111" s="753"/>
      <c r="BM111" s="753"/>
      <c r="BN111" s="753"/>
      <c r="BO111" s="753"/>
      <c r="BP111" s="753"/>
      <c r="BQ111" s="753"/>
      <c r="BR111" s="753"/>
      <c r="BS111" s="754"/>
    </row>
    <row r="112" spans="2:71" ht="7.5" customHeight="1" x14ac:dyDescent="0.2">
      <c r="B112" s="752"/>
      <c r="C112" s="753"/>
      <c r="D112" s="753"/>
      <c r="E112" s="753"/>
      <c r="F112" s="753"/>
      <c r="G112" s="753"/>
      <c r="H112" s="753"/>
      <c r="I112" s="753"/>
      <c r="J112" s="753"/>
      <c r="K112" s="753"/>
      <c r="L112" s="753"/>
      <c r="M112" s="753"/>
      <c r="N112" s="753"/>
      <c r="O112" s="753"/>
      <c r="P112" s="753"/>
      <c r="Q112" s="753"/>
      <c r="R112" s="753"/>
      <c r="S112" s="753"/>
      <c r="T112" s="753"/>
      <c r="U112" s="753"/>
      <c r="V112" s="753"/>
      <c r="W112" s="753"/>
      <c r="X112" s="753"/>
      <c r="Y112" s="753"/>
      <c r="Z112" s="753"/>
      <c r="AA112" s="753"/>
      <c r="AB112" s="753"/>
      <c r="AC112" s="753"/>
      <c r="AD112" s="753"/>
      <c r="AE112" s="753"/>
      <c r="AF112" s="753"/>
      <c r="AG112" s="753"/>
      <c r="AH112" s="753"/>
      <c r="AI112" s="753"/>
      <c r="AJ112" s="753"/>
      <c r="AK112" s="753"/>
      <c r="AL112" s="753"/>
      <c r="AM112" s="753"/>
      <c r="AN112" s="753"/>
      <c r="AO112" s="753"/>
      <c r="AP112" s="753"/>
      <c r="AQ112" s="753"/>
      <c r="AR112" s="753"/>
      <c r="AS112" s="753"/>
      <c r="AT112" s="753"/>
      <c r="AU112" s="753"/>
      <c r="AV112" s="753"/>
      <c r="AW112" s="753"/>
      <c r="AX112" s="753"/>
      <c r="AY112" s="753"/>
      <c r="AZ112" s="753"/>
      <c r="BA112" s="753"/>
      <c r="BB112" s="753"/>
      <c r="BC112" s="753"/>
      <c r="BD112" s="753"/>
      <c r="BE112" s="753"/>
      <c r="BF112" s="753"/>
      <c r="BG112" s="753"/>
      <c r="BH112" s="753"/>
      <c r="BI112" s="753"/>
      <c r="BJ112" s="753"/>
      <c r="BK112" s="753"/>
      <c r="BL112" s="753"/>
      <c r="BM112" s="753"/>
      <c r="BN112" s="753"/>
      <c r="BO112" s="753"/>
      <c r="BP112" s="753"/>
      <c r="BQ112" s="753"/>
      <c r="BR112" s="753"/>
      <c r="BS112" s="754"/>
    </row>
    <row r="113" spans="2:71" ht="7.5" customHeight="1" x14ac:dyDescent="0.2">
      <c r="B113" s="752"/>
      <c r="C113" s="753"/>
      <c r="D113" s="753"/>
      <c r="E113" s="753"/>
      <c r="F113" s="753"/>
      <c r="G113" s="753"/>
      <c r="H113" s="753"/>
      <c r="I113" s="753"/>
      <c r="J113" s="753"/>
      <c r="K113" s="753"/>
      <c r="L113" s="753"/>
      <c r="M113" s="753"/>
      <c r="N113" s="753"/>
      <c r="O113" s="753"/>
      <c r="P113" s="753"/>
      <c r="Q113" s="753"/>
      <c r="R113" s="753"/>
      <c r="S113" s="753"/>
      <c r="T113" s="753"/>
      <c r="U113" s="753"/>
      <c r="V113" s="753"/>
      <c r="W113" s="753"/>
      <c r="X113" s="753"/>
      <c r="Y113" s="753"/>
      <c r="Z113" s="753"/>
      <c r="AA113" s="753"/>
      <c r="AB113" s="753"/>
      <c r="AC113" s="753"/>
      <c r="AD113" s="753"/>
      <c r="AE113" s="753"/>
      <c r="AF113" s="753"/>
      <c r="AG113" s="753"/>
      <c r="AH113" s="753"/>
      <c r="AI113" s="753"/>
      <c r="AJ113" s="753"/>
      <c r="AK113" s="753"/>
      <c r="AL113" s="753"/>
      <c r="AM113" s="753"/>
      <c r="AN113" s="753"/>
      <c r="AO113" s="753"/>
      <c r="AP113" s="753"/>
      <c r="AQ113" s="753"/>
      <c r="AR113" s="753"/>
      <c r="AS113" s="753"/>
      <c r="AT113" s="753"/>
      <c r="AU113" s="753"/>
      <c r="AV113" s="753"/>
      <c r="AW113" s="753"/>
      <c r="AX113" s="753"/>
      <c r="AY113" s="753"/>
      <c r="AZ113" s="753"/>
      <c r="BA113" s="753"/>
      <c r="BB113" s="753"/>
      <c r="BC113" s="753"/>
      <c r="BD113" s="753"/>
      <c r="BE113" s="753"/>
      <c r="BF113" s="753"/>
      <c r="BG113" s="753"/>
      <c r="BH113" s="753"/>
      <c r="BI113" s="753"/>
      <c r="BJ113" s="753"/>
      <c r="BK113" s="753"/>
      <c r="BL113" s="753"/>
      <c r="BM113" s="753"/>
      <c r="BN113" s="753"/>
      <c r="BO113" s="753"/>
      <c r="BP113" s="753"/>
      <c r="BQ113" s="753"/>
      <c r="BR113" s="753"/>
      <c r="BS113" s="754"/>
    </row>
    <row r="114" spans="2:71" ht="7.5" customHeight="1" x14ac:dyDescent="0.2">
      <c r="B114" s="752"/>
      <c r="C114" s="753"/>
      <c r="D114" s="753"/>
      <c r="E114" s="753"/>
      <c r="F114" s="753"/>
      <c r="G114" s="753"/>
      <c r="H114" s="753"/>
      <c r="I114" s="753"/>
      <c r="J114" s="753"/>
      <c r="K114" s="753"/>
      <c r="L114" s="753"/>
      <c r="M114" s="753"/>
      <c r="N114" s="753"/>
      <c r="O114" s="753"/>
      <c r="P114" s="753"/>
      <c r="Q114" s="753"/>
      <c r="R114" s="753"/>
      <c r="S114" s="753"/>
      <c r="T114" s="753"/>
      <c r="U114" s="753"/>
      <c r="V114" s="753"/>
      <c r="W114" s="753"/>
      <c r="X114" s="753"/>
      <c r="Y114" s="753"/>
      <c r="Z114" s="753"/>
      <c r="AA114" s="753"/>
      <c r="AB114" s="753"/>
      <c r="AC114" s="753"/>
      <c r="AD114" s="753"/>
      <c r="AE114" s="753"/>
      <c r="AF114" s="753"/>
      <c r="AG114" s="753"/>
      <c r="AH114" s="753"/>
      <c r="AI114" s="753"/>
      <c r="AJ114" s="753"/>
      <c r="AK114" s="753"/>
      <c r="AL114" s="753"/>
      <c r="AM114" s="753"/>
      <c r="AN114" s="753"/>
      <c r="AO114" s="753"/>
      <c r="AP114" s="753"/>
      <c r="AQ114" s="753"/>
      <c r="AR114" s="753"/>
      <c r="AS114" s="753"/>
      <c r="AT114" s="753"/>
      <c r="AU114" s="753"/>
      <c r="AV114" s="753"/>
      <c r="AW114" s="753"/>
      <c r="AX114" s="753"/>
      <c r="AY114" s="753"/>
      <c r="AZ114" s="753"/>
      <c r="BA114" s="753"/>
      <c r="BB114" s="753"/>
      <c r="BC114" s="753"/>
      <c r="BD114" s="753"/>
      <c r="BE114" s="753"/>
      <c r="BF114" s="753"/>
      <c r="BG114" s="753"/>
      <c r="BH114" s="753"/>
      <c r="BI114" s="753"/>
      <c r="BJ114" s="753"/>
      <c r="BK114" s="753"/>
      <c r="BL114" s="753"/>
      <c r="BM114" s="753"/>
      <c r="BN114" s="753"/>
      <c r="BO114" s="753"/>
      <c r="BP114" s="753"/>
      <c r="BQ114" s="753"/>
      <c r="BR114" s="753"/>
      <c r="BS114" s="754"/>
    </row>
    <row r="115" spans="2:71" ht="7.5" customHeight="1" x14ac:dyDescent="0.2">
      <c r="B115" s="752"/>
      <c r="C115" s="753"/>
      <c r="D115" s="753"/>
      <c r="E115" s="753"/>
      <c r="F115" s="753"/>
      <c r="G115" s="753"/>
      <c r="H115" s="753"/>
      <c r="I115" s="753"/>
      <c r="J115" s="753"/>
      <c r="K115" s="753"/>
      <c r="L115" s="753"/>
      <c r="M115" s="753"/>
      <c r="N115" s="753"/>
      <c r="O115" s="753"/>
      <c r="P115" s="753"/>
      <c r="Q115" s="753"/>
      <c r="R115" s="753"/>
      <c r="S115" s="753"/>
      <c r="T115" s="753"/>
      <c r="U115" s="753"/>
      <c r="V115" s="753"/>
      <c r="W115" s="753"/>
      <c r="X115" s="753"/>
      <c r="Y115" s="753"/>
      <c r="Z115" s="753"/>
      <c r="AA115" s="753"/>
      <c r="AB115" s="753"/>
      <c r="AC115" s="753"/>
      <c r="AD115" s="753"/>
      <c r="AE115" s="753"/>
      <c r="AF115" s="753"/>
      <c r="AG115" s="753"/>
      <c r="AH115" s="753"/>
      <c r="AI115" s="753"/>
      <c r="AJ115" s="753"/>
      <c r="AK115" s="753"/>
      <c r="AL115" s="753"/>
      <c r="AM115" s="753"/>
      <c r="AN115" s="753"/>
      <c r="AO115" s="753"/>
      <c r="AP115" s="753"/>
      <c r="AQ115" s="753"/>
      <c r="AR115" s="753"/>
      <c r="AS115" s="753"/>
      <c r="AT115" s="753"/>
      <c r="AU115" s="753"/>
      <c r="AV115" s="753"/>
      <c r="AW115" s="753"/>
      <c r="AX115" s="753"/>
      <c r="AY115" s="753"/>
      <c r="AZ115" s="753"/>
      <c r="BA115" s="753"/>
      <c r="BB115" s="753"/>
      <c r="BC115" s="753"/>
      <c r="BD115" s="753"/>
      <c r="BE115" s="753"/>
      <c r="BF115" s="753"/>
      <c r="BG115" s="753"/>
      <c r="BH115" s="753"/>
      <c r="BI115" s="753"/>
      <c r="BJ115" s="753"/>
      <c r="BK115" s="753"/>
      <c r="BL115" s="753"/>
      <c r="BM115" s="753"/>
      <c r="BN115" s="753"/>
      <c r="BO115" s="753"/>
      <c r="BP115" s="753"/>
      <c r="BQ115" s="753"/>
      <c r="BR115" s="753"/>
      <c r="BS115" s="754"/>
    </row>
    <row r="116" spans="2:71" ht="7.5" customHeight="1" x14ac:dyDescent="0.2">
      <c r="B116" s="752"/>
      <c r="C116" s="753"/>
      <c r="D116" s="753"/>
      <c r="E116" s="753"/>
      <c r="F116" s="753"/>
      <c r="G116" s="753"/>
      <c r="H116" s="753"/>
      <c r="I116" s="753"/>
      <c r="J116" s="753"/>
      <c r="K116" s="753"/>
      <c r="L116" s="753"/>
      <c r="M116" s="753"/>
      <c r="N116" s="753"/>
      <c r="O116" s="753"/>
      <c r="P116" s="753"/>
      <c r="Q116" s="753"/>
      <c r="R116" s="753"/>
      <c r="S116" s="753"/>
      <c r="T116" s="753"/>
      <c r="U116" s="753"/>
      <c r="V116" s="753"/>
      <c r="W116" s="753"/>
      <c r="X116" s="753"/>
      <c r="Y116" s="753"/>
      <c r="Z116" s="753"/>
      <c r="AA116" s="753"/>
      <c r="AB116" s="753"/>
      <c r="AC116" s="753"/>
      <c r="AD116" s="753"/>
      <c r="AE116" s="753"/>
      <c r="AF116" s="753"/>
      <c r="AG116" s="753"/>
      <c r="AH116" s="753"/>
      <c r="AI116" s="753"/>
      <c r="AJ116" s="753"/>
      <c r="AK116" s="753"/>
      <c r="AL116" s="753"/>
      <c r="AM116" s="753"/>
      <c r="AN116" s="753"/>
      <c r="AO116" s="753"/>
      <c r="AP116" s="753"/>
      <c r="AQ116" s="753"/>
      <c r="AR116" s="753"/>
      <c r="AS116" s="753"/>
      <c r="AT116" s="753"/>
      <c r="AU116" s="753"/>
      <c r="AV116" s="753"/>
      <c r="AW116" s="753"/>
      <c r="AX116" s="753"/>
      <c r="AY116" s="753"/>
      <c r="AZ116" s="753"/>
      <c r="BA116" s="753"/>
      <c r="BB116" s="753"/>
      <c r="BC116" s="753"/>
      <c r="BD116" s="753"/>
      <c r="BE116" s="753"/>
      <c r="BF116" s="753"/>
      <c r="BG116" s="753"/>
      <c r="BH116" s="753"/>
      <c r="BI116" s="753"/>
      <c r="BJ116" s="753"/>
      <c r="BK116" s="753"/>
      <c r="BL116" s="753"/>
      <c r="BM116" s="753"/>
      <c r="BN116" s="753"/>
      <c r="BO116" s="753"/>
      <c r="BP116" s="753"/>
      <c r="BQ116" s="753"/>
      <c r="BR116" s="753"/>
      <c r="BS116" s="754"/>
    </row>
    <row r="117" spans="2:71" ht="7.5" customHeight="1" x14ac:dyDescent="0.2">
      <c r="B117" s="752"/>
      <c r="C117" s="753"/>
      <c r="D117" s="753"/>
      <c r="E117" s="753"/>
      <c r="F117" s="753"/>
      <c r="G117" s="753"/>
      <c r="H117" s="753"/>
      <c r="I117" s="753"/>
      <c r="J117" s="753"/>
      <c r="K117" s="753"/>
      <c r="L117" s="753"/>
      <c r="M117" s="753"/>
      <c r="N117" s="753"/>
      <c r="O117" s="753"/>
      <c r="P117" s="753"/>
      <c r="Q117" s="753"/>
      <c r="R117" s="753"/>
      <c r="S117" s="753"/>
      <c r="T117" s="753"/>
      <c r="U117" s="753"/>
      <c r="V117" s="753"/>
      <c r="W117" s="753"/>
      <c r="X117" s="753"/>
      <c r="Y117" s="753"/>
      <c r="Z117" s="753"/>
      <c r="AA117" s="753"/>
      <c r="AB117" s="753"/>
      <c r="AC117" s="753"/>
      <c r="AD117" s="753"/>
      <c r="AE117" s="753"/>
      <c r="AF117" s="753"/>
      <c r="AG117" s="753"/>
      <c r="AH117" s="753"/>
      <c r="AI117" s="753"/>
      <c r="AJ117" s="753"/>
      <c r="AK117" s="753"/>
      <c r="AL117" s="753"/>
      <c r="AM117" s="753"/>
      <c r="AN117" s="753"/>
      <c r="AO117" s="753"/>
      <c r="AP117" s="753"/>
      <c r="AQ117" s="753"/>
      <c r="AR117" s="753"/>
      <c r="AS117" s="753"/>
      <c r="AT117" s="753"/>
      <c r="AU117" s="753"/>
      <c r="AV117" s="753"/>
      <c r="AW117" s="753"/>
      <c r="AX117" s="753"/>
      <c r="AY117" s="753"/>
      <c r="AZ117" s="753"/>
      <c r="BA117" s="753"/>
      <c r="BB117" s="753"/>
      <c r="BC117" s="753"/>
      <c r="BD117" s="753"/>
      <c r="BE117" s="753"/>
      <c r="BF117" s="753"/>
      <c r="BG117" s="753"/>
      <c r="BH117" s="753"/>
      <c r="BI117" s="753"/>
      <c r="BJ117" s="753"/>
      <c r="BK117" s="753"/>
      <c r="BL117" s="753"/>
      <c r="BM117" s="753"/>
      <c r="BN117" s="753"/>
      <c r="BO117" s="753"/>
      <c r="BP117" s="753"/>
      <c r="BQ117" s="753"/>
      <c r="BR117" s="753"/>
      <c r="BS117" s="754"/>
    </row>
    <row r="118" spans="2:71" ht="7.5" customHeight="1" x14ac:dyDescent="0.2">
      <c r="B118" s="752"/>
      <c r="C118" s="753"/>
      <c r="D118" s="753"/>
      <c r="E118" s="753"/>
      <c r="F118" s="753"/>
      <c r="G118" s="753"/>
      <c r="H118" s="753"/>
      <c r="I118" s="753"/>
      <c r="J118" s="753"/>
      <c r="K118" s="753"/>
      <c r="L118" s="753"/>
      <c r="M118" s="753"/>
      <c r="N118" s="753"/>
      <c r="O118" s="753"/>
      <c r="P118" s="753"/>
      <c r="Q118" s="753"/>
      <c r="R118" s="753"/>
      <c r="S118" s="753"/>
      <c r="T118" s="753"/>
      <c r="U118" s="753"/>
      <c r="V118" s="753"/>
      <c r="W118" s="753"/>
      <c r="X118" s="753"/>
      <c r="Y118" s="753"/>
      <c r="Z118" s="753"/>
      <c r="AA118" s="753"/>
      <c r="AB118" s="753"/>
      <c r="AC118" s="753"/>
      <c r="AD118" s="753"/>
      <c r="AE118" s="753"/>
      <c r="AF118" s="753"/>
      <c r="AG118" s="753"/>
      <c r="AH118" s="753"/>
      <c r="AI118" s="753"/>
      <c r="AJ118" s="753"/>
      <c r="AK118" s="753"/>
      <c r="AL118" s="753"/>
      <c r="AM118" s="753"/>
      <c r="AN118" s="753"/>
      <c r="AO118" s="753"/>
      <c r="AP118" s="753"/>
      <c r="AQ118" s="753"/>
      <c r="AR118" s="753"/>
      <c r="AS118" s="753"/>
      <c r="AT118" s="753"/>
      <c r="AU118" s="753"/>
      <c r="AV118" s="753"/>
      <c r="AW118" s="753"/>
      <c r="AX118" s="753"/>
      <c r="AY118" s="753"/>
      <c r="AZ118" s="753"/>
      <c r="BA118" s="753"/>
      <c r="BB118" s="753"/>
      <c r="BC118" s="753"/>
      <c r="BD118" s="753"/>
      <c r="BE118" s="753"/>
      <c r="BF118" s="753"/>
      <c r="BG118" s="753"/>
      <c r="BH118" s="753"/>
      <c r="BI118" s="753"/>
      <c r="BJ118" s="753"/>
      <c r="BK118" s="753"/>
      <c r="BL118" s="753"/>
      <c r="BM118" s="753"/>
      <c r="BN118" s="753"/>
      <c r="BO118" s="753"/>
      <c r="BP118" s="753"/>
      <c r="BQ118" s="753"/>
      <c r="BR118" s="753"/>
      <c r="BS118" s="754"/>
    </row>
    <row r="119" spans="2:71" ht="7.5" customHeight="1" x14ac:dyDescent="0.2">
      <c r="B119" s="752"/>
      <c r="C119" s="753"/>
      <c r="D119" s="753"/>
      <c r="E119" s="753"/>
      <c r="F119" s="753"/>
      <c r="G119" s="753"/>
      <c r="H119" s="753"/>
      <c r="I119" s="753"/>
      <c r="J119" s="753"/>
      <c r="K119" s="753"/>
      <c r="L119" s="753"/>
      <c r="M119" s="753"/>
      <c r="N119" s="753"/>
      <c r="O119" s="753"/>
      <c r="P119" s="753"/>
      <c r="Q119" s="753"/>
      <c r="R119" s="753"/>
      <c r="S119" s="753"/>
      <c r="T119" s="753"/>
      <c r="U119" s="753"/>
      <c r="V119" s="753"/>
      <c r="W119" s="753"/>
      <c r="X119" s="753"/>
      <c r="Y119" s="753"/>
      <c r="Z119" s="753"/>
      <c r="AA119" s="753"/>
      <c r="AB119" s="753"/>
      <c r="AC119" s="753"/>
      <c r="AD119" s="753"/>
      <c r="AE119" s="753"/>
      <c r="AF119" s="753"/>
      <c r="AG119" s="753"/>
      <c r="AH119" s="753"/>
      <c r="AI119" s="753"/>
      <c r="AJ119" s="753"/>
      <c r="AK119" s="753"/>
      <c r="AL119" s="753"/>
      <c r="AM119" s="753"/>
      <c r="AN119" s="753"/>
      <c r="AO119" s="753"/>
      <c r="AP119" s="753"/>
      <c r="AQ119" s="753"/>
      <c r="AR119" s="753"/>
      <c r="AS119" s="753"/>
      <c r="AT119" s="753"/>
      <c r="AU119" s="753"/>
      <c r="AV119" s="753"/>
      <c r="AW119" s="753"/>
      <c r="AX119" s="753"/>
      <c r="AY119" s="753"/>
      <c r="AZ119" s="753"/>
      <c r="BA119" s="753"/>
      <c r="BB119" s="753"/>
      <c r="BC119" s="753"/>
      <c r="BD119" s="753"/>
      <c r="BE119" s="753"/>
      <c r="BF119" s="753"/>
      <c r="BG119" s="753"/>
      <c r="BH119" s="753"/>
      <c r="BI119" s="753"/>
      <c r="BJ119" s="753"/>
      <c r="BK119" s="753"/>
      <c r="BL119" s="753"/>
      <c r="BM119" s="753"/>
      <c r="BN119" s="753"/>
      <c r="BO119" s="753"/>
      <c r="BP119" s="753"/>
      <c r="BQ119" s="753"/>
      <c r="BR119" s="753"/>
      <c r="BS119" s="754"/>
    </row>
    <row r="120" spans="2:71" ht="7.5" customHeight="1" x14ac:dyDescent="0.2">
      <c r="B120" s="752"/>
      <c r="C120" s="753"/>
      <c r="D120" s="753"/>
      <c r="E120" s="753"/>
      <c r="F120" s="753"/>
      <c r="G120" s="753"/>
      <c r="H120" s="753"/>
      <c r="I120" s="753"/>
      <c r="J120" s="753"/>
      <c r="K120" s="753"/>
      <c r="L120" s="753"/>
      <c r="M120" s="753"/>
      <c r="N120" s="753"/>
      <c r="O120" s="753"/>
      <c r="P120" s="753"/>
      <c r="Q120" s="753"/>
      <c r="R120" s="753"/>
      <c r="S120" s="753"/>
      <c r="T120" s="753"/>
      <c r="U120" s="753"/>
      <c r="V120" s="753"/>
      <c r="W120" s="753"/>
      <c r="X120" s="753"/>
      <c r="Y120" s="753"/>
      <c r="Z120" s="753"/>
      <c r="AA120" s="753"/>
      <c r="AB120" s="753"/>
      <c r="AC120" s="753"/>
      <c r="AD120" s="753"/>
      <c r="AE120" s="753"/>
      <c r="AF120" s="753"/>
      <c r="AG120" s="753"/>
      <c r="AH120" s="753"/>
      <c r="AI120" s="753"/>
      <c r="AJ120" s="753"/>
      <c r="AK120" s="753"/>
      <c r="AL120" s="753"/>
      <c r="AM120" s="753"/>
      <c r="AN120" s="753"/>
      <c r="AO120" s="753"/>
      <c r="AP120" s="753"/>
      <c r="AQ120" s="753"/>
      <c r="AR120" s="753"/>
      <c r="AS120" s="753"/>
      <c r="AT120" s="753"/>
      <c r="AU120" s="753"/>
      <c r="AV120" s="753"/>
      <c r="AW120" s="753"/>
      <c r="AX120" s="753"/>
      <c r="AY120" s="753"/>
      <c r="AZ120" s="753"/>
      <c r="BA120" s="753"/>
      <c r="BB120" s="753"/>
      <c r="BC120" s="753"/>
      <c r="BD120" s="753"/>
      <c r="BE120" s="753"/>
      <c r="BF120" s="753"/>
      <c r="BG120" s="753"/>
      <c r="BH120" s="753"/>
      <c r="BI120" s="753"/>
      <c r="BJ120" s="753"/>
      <c r="BK120" s="753"/>
      <c r="BL120" s="753"/>
      <c r="BM120" s="753"/>
      <c r="BN120" s="753"/>
      <c r="BO120" s="753"/>
      <c r="BP120" s="753"/>
      <c r="BQ120" s="753"/>
      <c r="BR120" s="753"/>
      <c r="BS120" s="754"/>
    </row>
    <row r="121" spans="2:71" ht="7.5" customHeight="1" x14ac:dyDescent="0.2">
      <c r="B121" s="752"/>
      <c r="C121" s="753"/>
      <c r="D121" s="753"/>
      <c r="E121" s="753"/>
      <c r="F121" s="753"/>
      <c r="G121" s="753"/>
      <c r="H121" s="753"/>
      <c r="I121" s="753"/>
      <c r="J121" s="753"/>
      <c r="K121" s="753"/>
      <c r="L121" s="753"/>
      <c r="M121" s="753"/>
      <c r="N121" s="753"/>
      <c r="O121" s="753"/>
      <c r="P121" s="753"/>
      <c r="Q121" s="753"/>
      <c r="R121" s="753"/>
      <c r="S121" s="753"/>
      <c r="T121" s="753"/>
      <c r="U121" s="753"/>
      <c r="V121" s="753"/>
      <c r="W121" s="753"/>
      <c r="X121" s="753"/>
      <c r="Y121" s="753"/>
      <c r="Z121" s="753"/>
      <c r="AA121" s="753"/>
      <c r="AB121" s="753"/>
      <c r="AC121" s="753"/>
      <c r="AD121" s="753"/>
      <c r="AE121" s="753"/>
      <c r="AF121" s="753"/>
      <c r="AG121" s="753"/>
      <c r="AH121" s="753"/>
      <c r="AI121" s="753"/>
      <c r="AJ121" s="753"/>
      <c r="AK121" s="753"/>
      <c r="AL121" s="753"/>
      <c r="AM121" s="753"/>
      <c r="AN121" s="753"/>
      <c r="AO121" s="753"/>
      <c r="AP121" s="753"/>
      <c r="AQ121" s="753"/>
      <c r="AR121" s="753"/>
      <c r="AS121" s="753"/>
      <c r="AT121" s="753"/>
      <c r="AU121" s="753"/>
      <c r="AV121" s="753"/>
      <c r="AW121" s="753"/>
      <c r="AX121" s="753"/>
      <c r="AY121" s="753"/>
      <c r="AZ121" s="753"/>
      <c r="BA121" s="753"/>
      <c r="BB121" s="753"/>
      <c r="BC121" s="753"/>
      <c r="BD121" s="753"/>
      <c r="BE121" s="753"/>
      <c r="BF121" s="753"/>
      <c r="BG121" s="753"/>
      <c r="BH121" s="753"/>
      <c r="BI121" s="753"/>
      <c r="BJ121" s="753"/>
      <c r="BK121" s="753"/>
      <c r="BL121" s="753"/>
      <c r="BM121" s="753"/>
      <c r="BN121" s="753"/>
      <c r="BO121" s="753"/>
      <c r="BP121" s="753"/>
      <c r="BQ121" s="753"/>
      <c r="BR121" s="753"/>
      <c r="BS121" s="754"/>
    </row>
    <row r="122" spans="2:71" ht="7.5" customHeight="1" x14ac:dyDescent="0.2">
      <c r="B122" s="752"/>
      <c r="C122" s="753"/>
      <c r="D122" s="753"/>
      <c r="E122" s="753"/>
      <c r="F122" s="753"/>
      <c r="G122" s="753"/>
      <c r="H122" s="753"/>
      <c r="I122" s="753"/>
      <c r="J122" s="753"/>
      <c r="K122" s="753"/>
      <c r="L122" s="753"/>
      <c r="M122" s="753"/>
      <c r="N122" s="753"/>
      <c r="O122" s="753"/>
      <c r="P122" s="753"/>
      <c r="Q122" s="753"/>
      <c r="R122" s="753"/>
      <c r="S122" s="753"/>
      <c r="T122" s="753"/>
      <c r="U122" s="753"/>
      <c r="V122" s="753"/>
      <c r="W122" s="753"/>
      <c r="X122" s="753"/>
      <c r="Y122" s="753"/>
      <c r="Z122" s="753"/>
      <c r="AA122" s="753"/>
      <c r="AB122" s="753"/>
      <c r="AC122" s="753"/>
      <c r="AD122" s="753"/>
      <c r="AE122" s="753"/>
      <c r="AF122" s="753"/>
      <c r="AG122" s="753"/>
      <c r="AH122" s="753"/>
      <c r="AI122" s="753"/>
      <c r="AJ122" s="753"/>
      <c r="AK122" s="753"/>
      <c r="AL122" s="753"/>
      <c r="AM122" s="753"/>
      <c r="AN122" s="753"/>
      <c r="AO122" s="753"/>
      <c r="AP122" s="753"/>
      <c r="AQ122" s="753"/>
      <c r="AR122" s="753"/>
      <c r="AS122" s="753"/>
      <c r="AT122" s="753"/>
      <c r="AU122" s="753"/>
      <c r="AV122" s="753"/>
      <c r="AW122" s="753"/>
      <c r="AX122" s="753"/>
      <c r="AY122" s="753"/>
      <c r="AZ122" s="753"/>
      <c r="BA122" s="753"/>
      <c r="BB122" s="753"/>
      <c r="BC122" s="753"/>
      <c r="BD122" s="753"/>
      <c r="BE122" s="753"/>
      <c r="BF122" s="753"/>
      <c r="BG122" s="753"/>
      <c r="BH122" s="753"/>
      <c r="BI122" s="753"/>
      <c r="BJ122" s="753"/>
      <c r="BK122" s="753"/>
      <c r="BL122" s="753"/>
      <c r="BM122" s="753"/>
      <c r="BN122" s="753"/>
      <c r="BO122" s="753"/>
      <c r="BP122" s="753"/>
      <c r="BQ122" s="753"/>
      <c r="BR122" s="753"/>
      <c r="BS122" s="754"/>
    </row>
    <row r="123" spans="2:71" ht="7.5" customHeight="1" x14ac:dyDescent="0.2">
      <c r="B123" s="752"/>
      <c r="C123" s="753"/>
      <c r="D123" s="753"/>
      <c r="E123" s="753"/>
      <c r="F123" s="753"/>
      <c r="G123" s="753"/>
      <c r="H123" s="753"/>
      <c r="I123" s="753"/>
      <c r="J123" s="753"/>
      <c r="K123" s="753"/>
      <c r="L123" s="753"/>
      <c r="M123" s="753"/>
      <c r="N123" s="753"/>
      <c r="O123" s="753"/>
      <c r="P123" s="753"/>
      <c r="Q123" s="753"/>
      <c r="R123" s="753"/>
      <c r="S123" s="753"/>
      <c r="T123" s="753"/>
      <c r="U123" s="753"/>
      <c r="V123" s="753"/>
      <c r="W123" s="753"/>
      <c r="X123" s="753"/>
      <c r="Y123" s="753"/>
      <c r="Z123" s="753"/>
      <c r="AA123" s="753"/>
      <c r="AB123" s="753"/>
      <c r="AC123" s="753"/>
      <c r="AD123" s="753"/>
      <c r="AE123" s="753"/>
      <c r="AF123" s="753"/>
      <c r="AG123" s="753"/>
      <c r="AH123" s="753"/>
      <c r="AI123" s="753"/>
      <c r="AJ123" s="753"/>
      <c r="AK123" s="753"/>
      <c r="AL123" s="753"/>
      <c r="AM123" s="753"/>
      <c r="AN123" s="753"/>
      <c r="AO123" s="753"/>
      <c r="AP123" s="753"/>
      <c r="AQ123" s="753"/>
      <c r="AR123" s="753"/>
      <c r="AS123" s="753"/>
      <c r="AT123" s="753"/>
      <c r="AU123" s="753"/>
      <c r="AV123" s="753"/>
      <c r="AW123" s="753"/>
      <c r="AX123" s="753"/>
      <c r="AY123" s="753"/>
      <c r="AZ123" s="753"/>
      <c r="BA123" s="753"/>
      <c r="BB123" s="753"/>
      <c r="BC123" s="753"/>
      <c r="BD123" s="753"/>
      <c r="BE123" s="753"/>
      <c r="BF123" s="753"/>
      <c r="BG123" s="753"/>
      <c r="BH123" s="753"/>
      <c r="BI123" s="753"/>
      <c r="BJ123" s="753"/>
      <c r="BK123" s="753"/>
      <c r="BL123" s="753"/>
      <c r="BM123" s="753"/>
      <c r="BN123" s="753"/>
      <c r="BO123" s="753"/>
      <c r="BP123" s="753"/>
      <c r="BQ123" s="753"/>
      <c r="BR123" s="753"/>
      <c r="BS123" s="754"/>
    </row>
    <row r="124" spans="2:71" ht="7.5" customHeight="1" x14ac:dyDescent="0.2">
      <c r="B124" s="752"/>
      <c r="C124" s="753"/>
      <c r="D124" s="753"/>
      <c r="E124" s="753"/>
      <c r="F124" s="753"/>
      <c r="G124" s="753"/>
      <c r="H124" s="753"/>
      <c r="I124" s="753"/>
      <c r="J124" s="753"/>
      <c r="K124" s="753"/>
      <c r="L124" s="753"/>
      <c r="M124" s="753"/>
      <c r="N124" s="753"/>
      <c r="O124" s="753"/>
      <c r="P124" s="753"/>
      <c r="Q124" s="753"/>
      <c r="R124" s="753"/>
      <c r="S124" s="753"/>
      <c r="T124" s="753"/>
      <c r="U124" s="753"/>
      <c r="V124" s="753"/>
      <c r="W124" s="753"/>
      <c r="X124" s="753"/>
      <c r="Y124" s="753"/>
      <c r="Z124" s="753"/>
      <c r="AA124" s="753"/>
      <c r="AB124" s="753"/>
      <c r="AC124" s="753"/>
      <c r="AD124" s="753"/>
      <c r="AE124" s="753"/>
      <c r="AF124" s="753"/>
      <c r="AG124" s="753"/>
      <c r="AH124" s="753"/>
      <c r="AI124" s="753"/>
      <c r="AJ124" s="753"/>
      <c r="AK124" s="753"/>
      <c r="AL124" s="753"/>
      <c r="AM124" s="753"/>
      <c r="AN124" s="753"/>
      <c r="AO124" s="753"/>
      <c r="AP124" s="753"/>
      <c r="AQ124" s="753"/>
      <c r="AR124" s="753"/>
      <c r="AS124" s="753"/>
      <c r="AT124" s="753"/>
      <c r="AU124" s="753"/>
      <c r="AV124" s="753"/>
      <c r="AW124" s="753"/>
      <c r="AX124" s="753"/>
      <c r="AY124" s="753"/>
      <c r="AZ124" s="753"/>
      <c r="BA124" s="753"/>
      <c r="BB124" s="753"/>
      <c r="BC124" s="753"/>
      <c r="BD124" s="753"/>
      <c r="BE124" s="753"/>
      <c r="BF124" s="753"/>
      <c r="BG124" s="753"/>
      <c r="BH124" s="753"/>
      <c r="BI124" s="753"/>
      <c r="BJ124" s="753"/>
      <c r="BK124" s="753"/>
      <c r="BL124" s="753"/>
      <c r="BM124" s="753"/>
      <c r="BN124" s="753"/>
      <c r="BO124" s="753"/>
      <c r="BP124" s="753"/>
      <c r="BQ124" s="753"/>
      <c r="BR124" s="753"/>
      <c r="BS124" s="754"/>
    </row>
    <row r="125" spans="2:71" ht="7.5" customHeight="1" x14ac:dyDescent="0.2">
      <c r="B125" s="752"/>
      <c r="C125" s="753"/>
      <c r="D125" s="753"/>
      <c r="E125" s="753"/>
      <c r="F125" s="753"/>
      <c r="G125" s="753"/>
      <c r="H125" s="753"/>
      <c r="I125" s="753"/>
      <c r="J125" s="753"/>
      <c r="K125" s="753"/>
      <c r="L125" s="753"/>
      <c r="M125" s="753"/>
      <c r="N125" s="753"/>
      <c r="O125" s="753"/>
      <c r="P125" s="753"/>
      <c r="Q125" s="753"/>
      <c r="R125" s="753"/>
      <c r="S125" s="753"/>
      <c r="T125" s="753"/>
      <c r="U125" s="753"/>
      <c r="V125" s="753"/>
      <c r="W125" s="753"/>
      <c r="X125" s="753"/>
      <c r="Y125" s="753"/>
      <c r="Z125" s="753"/>
      <c r="AA125" s="753"/>
      <c r="AB125" s="753"/>
      <c r="AC125" s="753"/>
      <c r="AD125" s="753"/>
      <c r="AE125" s="753"/>
      <c r="AF125" s="753"/>
      <c r="AG125" s="753"/>
      <c r="AH125" s="753"/>
      <c r="AI125" s="753"/>
      <c r="AJ125" s="753"/>
      <c r="AK125" s="753"/>
      <c r="AL125" s="753"/>
      <c r="AM125" s="753"/>
      <c r="AN125" s="753"/>
      <c r="AO125" s="753"/>
      <c r="AP125" s="753"/>
      <c r="AQ125" s="753"/>
      <c r="AR125" s="753"/>
      <c r="AS125" s="753"/>
      <c r="AT125" s="753"/>
      <c r="AU125" s="753"/>
      <c r="AV125" s="753"/>
      <c r="AW125" s="753"/>
      <c r="AX125" s="753"/>
      <c r="AY125" s="753"/>
      <c r="AZ125" s="753"/>
      <c r="BA125" s="753"/>
      <c r="BB125" s="753"/>
      <c r="BC125" s="753"/>
      <c r="BD125" s="753"/>
      <c r="BE125" s="753"/>
      <c r="BF125" s="753"/>
      <c r="BG125" s="753"/>
      <c r="BH125" s="753"/>
      <c r="BI125" s="753"/>
      <c r="BJ125" s="753"/>
      <c r="BK125" s="753"/>
      <c r="BL125" s="753"/>
      <c r="BM125" s="753"/>
      <c r="BN125" s="753"/>
      <c r="BO125" s="753"/>
      <c r="BP125" s="753"/>
      <c r="BQ125" s="753"/>
      <c r="BR125" s="753"/>
      <c r="BS125" s="754"/>
    </row>
    <row r="126" spans="2:71" ht="7.5" customHeight="1" x14ac:dyDescent="0.2">
      <c r="B126" s="752"/>
      <c r="C126" s="753"/>
      <c r="D126" s="753"/>
      <c r="E126" s="753"/>
      <c r="F126" s="753"/>
      <c r="G126" s="753"/>
      <c r="H126" s="753"/>
      <c r="I126" s="753"/>
      <c r="J126" s="753"/>
      <c r="K126" s="753"/>
      <c r="L126" s="753"/>
      <c r="M126" s="753"/>
      <c r="N126" s="753"/>
      <c r="O126" s="753"/>
      <c r="P126" s="753"/>
      <c r="Q126" s="753"/>
      <c r="R126" s="753"/>
      <c r="S126" s="753"/>
      <c r="T126" s="753"/>
      <c r="U126" s="753"/>
      <c r="V126" s="753"/>
      <c r="W126" s="753"/>
      <c r="X126" s="753"/>
      <c r="Y126" s="753"/>
      <c r="Z126" s="753"/>
      <c r="AA126" s="753"/>
      <c r="AB126" s="753"/>
      <c r="AC126" s="753"/>
      <c r="AD126" s="753"/>
      <c r="AE126" s="753"/>
      <c r="AF126" s="753"/>
      <c r="AG126" s="753"/>
      <c r="AH126" s="753"/>
      <c r="AI126" s="753"/>
      <c r="AJ126" s="753"/>
      <c r="AK126" s="753"/>
      <c r="AL126" s="753"/>
      <c r="AM126" s="753"/>
      <c r="AN126" s="753"/>
      <c r="AO126" s="753"/>
      <c r="AP126" s="753"/>
      <c r="AQ126" s="753"/>
      <c r="AR126" s="753"/>
      <c r="AS126" s="753"/>
      <c r="AT126" s="753"/>
      <c r="AU126" s="753"/>
      <c r="AV126" s="753"/>
      <c r="AW126" s="753"/>
      <c r="AX126" s="753"/>
      <c r="AY126" s="753"/>
      <c r="AZ126" s="753"/>
      <c r="BA126" s="753"/>
      <c r="BB126" s="753"/>
      <c r="BC126" s="753"/>
      <c r="BD126" s="753"/>
      <c r="BE126" s="753"/>
      <c r="BF126" s="753"/>
      <c r="BG126" s="753"/>
      <c r="BH126" s="753"/>
      <c r="BI126" s="753"/>
      <c r="BJ126" s="753"/>
      <c r="BK126" s="753"/>
      <c r="BL126" s="753"/>
      <c r="BM126" s="753"/>
      <c r="BN126" s="753"/>
      <c r="BO126" s="753"/>
      <c r="BP126" s="753"/>
      <c r="BQ126" s="753"/>
      <c r="BR126" s="753"/>
      <c r="BS126" s="754"/>
    </row>
    <row r="127" spans="2:71" ht="7.5" customHeight="1" x14ac:dyDescent="0.2">
      <c r="B127" s="752"/>
      <c r="C127" s="753"/>
      <c r="D127" s="753"/>
      <c r="E127" s="753"/>
      <c r="F127" s="753"/>
      <c r="G127" s="753"/>
      <c r="H127" s="753"/>
      <c r="I127" s="753"/>
      <c r="J127" s="753"/>
      <c r="K127" s="753"/>
      <c r="L127" s="753"/>
      <c r="M127" s="753"/>
      <c r="N127" s="753"/>
      <c r="O127" s="753"/>
      <c r="P127" s="753"/>
      <c r="Q127" s="753"/>
      <c r="R127" s="753"/>
      <c r="S127" s="753"/>
      <c r="T127" s="753"/>
      <c r="U127" s="753"/>
      <c r="V127" s="753"/>
      <c r="W127" s="753"/>
      <c r="X127" s="753"/>
      <c r="Y127" s="753"/>
      <c r="Z127" s="753"/>
      <c r="AA127" s="753"/>
      <c r="AB127" s="753"/>
      <c r="AC127" s="753"/>
      <c r="AD127" s="753"/>
      <c r="AE127" s="753"/>
      <c r="AF127" s="753"/>
      <c r="AG127" s="753"/>
      <c r="AH127" s="753"/>
      <c r="AI127" s="753"/>
      <c r="AJ127" s="753"/>
      <c r="AK127" s="753"/>
      <c r="AL127" s="753"/>
      <c r="AM127" s="753"/>
      <c r="AN127" s="753"/>
      <c r="AO127" s="753"/>
      <c r="AP127" s="753"/>
      <c r="AQ127" s="753"/>
      <c r="AR127" s="753"/>
      <c r="AS127" s="753"/>
      <c r="AT127" s="753"/>
      <c r="AU127" s="753"/>
      <c r="AV127" s="753"/>
      <c r="AW127" s="753"/>
      <c r="AX127" s="753"/>
      <c r="AY127" s="753"/>
      <c r="AZ127" s="753"/>
      <c r="BA127" s="753"/>
      <c r="BB127" s="753"/>
      <c r="BC127" s="753"/>
      <c r="BD127" s="753"/>
      <c r="BE127" s="753"/>
      <c r="BF127" s="753"/>
      <c r="BG127" s="753"/>
      <c r="BH127" s="753"/>
      <c r="BI127" s="753"/>
      <c r="BJ127" s="753"/>
      <c r="BK127" s="753"/>
      <c r="BL127" s="753"/>
      <c r="BM127" s="753"/>
      <c r="BN127" s="753"/>
      <c r="BO127" s="753"/>
      <c r="BP127" s="753"/>
      <c r="BQ127" s="753"/>
      <c r="BR127" s="753"/>
      <c r="BS127" s="754"/>
    </row>
    <row r="128" spans="2:71" ht="7.5" customHeight="1" x14ac:dyDescent="0.2">
      <c r="B128" s="752"/>
      <c r="C128" s="753"/>
      <c r="D128" s="753"/>
      <c r="E128" s="753"/>
      <c r="F128" s="753"/>
      <c r="G128" s="753"/>
      <c r="H128" s="753"/>
      <c r="I128" s="753"/>
      <c r="J128" s="753"/>
      <c r="K128" s="753"/>
      <c r="L128" s="753"/>
      <c r="M128" s="753"/>
      <c r="N128" s="753"/>
      <c r="O128" s="753"/>
      <c r="P128" s="753"/>
      <c r="Q128" s="753"/>
      <c r="R128" s="753"/>
      <c r="S128" s="753"/>
      <c r="T128" s="753"/>
      <c r="U128" s="753"/>
      <c r="V128" s="753"/>
      <c r="W128" s="753"/>
      <c r="X128" s="753"/>
      <c r="Y128" s="753"/>
      <c r="Z128" s="753"/>
      <c r="AA128" s="753"/>
      <c r="AB128" s="753"/>
      <c r="AC128" s="753"/>
      <c r="AD128" s="753"/>
      <c r="AE128" s="753"/>
      <c r="AF128" s="753"/>
      <c r="AG128" s="753"/>
      <c r="AH128" s="753"/>
      <c r="AI128" s="753"/>
      <c r="AJ128" s="753"/>
      <c r="AK128" s="753"/>
      <c r="AL128" s="753"/>
      <c r="AM128" s="753"/>
      <c r="AN128" s="753"/>
      <c r="AO128" s="753"/>
      <c r="AP128" s="753"/>
      <c r="AQ128" s="753"/>
      <c r="AR128" s="753"/>
      <c r="AS128" s="753"/>
      <c r="AT128" s="753"/>
      <c r="AU128" s="753"/>
      <c r="AV128" s="753"/>
      <c r="AW128" s="753"/>
      <c r="AX128" s="753"/>
      <c r="AY128" s="753"/>
      <c r="AZ128" s="753"/>
      <c r="BA128" s="753"/>
      <c r="BB128" s="753"/>
      <c r="BC128" s="753"/>
      <c r="BD128" s="753"/>
      <c r="BE128" s="753"/>
      <c r="BF128" s="753"/>
      <c r="BG128" s="753"/>
      <c r="BH128" s="753"/>
      <c r="BI128" s="753"/>
      <c r="BJ128" s="753"/>
      <c r="BK128" s="753"/>
      <c r="BL128" s="753"/>
      <c r="BM128" s="753"/>
      <c r="BN128" s="753"/>
      <c r="BO128" s="753"/>
      <c r="BP128" s="753"/>
      <c r="BQ128" s="753"/>
      <c r="BR128" s="753"/>
      <c r="BS128" s="754"/>
    </row>
    <row r="129" spans="2:71" ht="7.5" customHeight="1" x14ac:dyDescent="0.2">
      <c r="B129" s="752"/>
      <c r="C129" s="753"/>
      <c r="D129" s="753"/>
      <c r="E129" s="753"/>
      <c r="F129" s="753"/>
      <c r="G129" s="753"/>
      <c r="H129" s="753"/>
      <c r="I129" s="753"/>
      <c r="J129" s="753"/>
      <c r="K129" s="753"/>
      <c r="L129" s="753"/>
      <c r="M129" s="753"/>
      <c r="N129" s="753"/>
      <c r="O129" s="753"/>
      <c r="P129" s="753"/>
      <c r="Q129" s="753"/>
      <c r="R129" s="753"/>
      <c r="S129" s="753"/>
      <c r="T129" s="753"/>
      <c r="U129" s="753"/>
      <c r="V129" s="753"/>
      <c r="W129" s="753"/>
      <c r="X129" s="753"/>
      <c r="Y129" s="753"/>
      <c r="Z129" s="753"/>
      <c r="AA129" s="753"/>
      <c r="AB129" s="753"/>
      <c r="AC129" s="753"/>
      <c r="AD129" s="753"/>
      <c r="AE129" s="753"/>
      <c r="AF129" s="753"/>
      <c r="AG129" s="753"/>
      <c r="AH129" s="753"/>
      <c r="AI129" s="753"/>
      <c r="AJ129" s="753"/>
      <c r="AK129" s="753"/>
      <c r="AL129" s="753"/>
      <c r="AM129" s="753"/>
      <c r="AN129" s="753"/>
      <c r="AO129" s="753"/>
      <c r="AP129" s="753"/>
      <c r="AQ129" s="753"/>
      <c r="AR129" s="753"/>
      <c r="AS129" s="753"/>
      <c r="AT129" s="753"/>
      <c r="AU129" s="753"/>
      <c r="AV129" s="753"/>
      <c r="AW129" s="753"/>
      <c r="AX129" s="753"/>
      <c r="AY129" s="753"/>
      <c r="AZ129" s="753"/>
      <c r="BA129" s="753"/>
      <c r="BB129" s="753"/>
      <c r="BC129" s="753"/>
      <c r="BD129" s="753"/>
      <c r="BE129" s="753"/>
      <c r="BF129" s="753"/>
      <c r="BG129" s="753"/>
      <c r="BH129" s="753"/>
      <c r="BI129" s="753"/>
      <c r="BJ129" s="753"/>
      <c r="BK129" s="753"/>
      <c r="BL129" s="753"/>
      <c r="BM129" s="753"/>
      <c r="BN129" s="753"/>
      <c r="BO129" s="753"/>
      <c r="BP129" s="753"/>
      <c r="BQ129" s="753"/>
      <c r="BR129" s="753"/>
      <c r="BS129" s="754"/>
    </row>
    <row r="130" spans="2:71" ht="7.5" customHeight="1" x14ac:dyDescent="0.2">
      <c r="B130" s="752"/>
      <c r="C130" s="753"/>
      <c r="D130" s="753"/>
      <c r="E130" s="753"/>
      <c r="F130" s="753"/>
      <c r="G130" s="753"/>
      <c r="H130" s="753"/>
      <c r="I130" s="753"/>
      <c r="J130" s="753"/>
      <c r="K130" s="753"/>
      <c r="L130" s="753"/>
      <c r="M130" s="753"/>
      <c r="N130" s="753"/>
      <c r="O130" s="753"/>
      <c r="P130" s="753"/>
      <c r="Q130" s="753"/>
      <c r="R130" s="753"/>
      <c r="S130" s="753"/>
      <c r="T130" s="753"/>
      <c r="U130" s="753"/>
      <c r="V130" s="753"/>
      <c r="W130" s="753"/>
      <c r="X130" s="753"/>
      <c r="Y130" s="753"/>
      <c r="Z130" s="753"/>
      <c r="AA130" s="753"/>
      <c r="AB130" s="753"/>
      <c r="AC130" s="753"/>
      <c r="AD130" s="753"/>
      <c r="AE130" s="753"/>
      <c r="AF130" s="753"/>
      <c r="AG130" s="753"/>
      <c r="AH130" s="753"/>
      <c r="AI130" s="753"/>
      <c r="AJ130" s="753"/>
      <c r="AK130" s="753"/>
      <c r="AL130" s="753"/>
      <c r="AM130" s="753"/>
      <c r="AN130" s="753"/>
      <c r="AO130" s="753"/>
      <c r="AP130" s="753"/>
      <c r="AQ130" s="753"/>
      <c r="AR130" s="753"/>
      <c r="AS130" s="753"/>
      <c r="AT130" s="753"/>
      <c r="AU130" s="753"/>
      <c r="AV130" s="753"/>
      <c r="AW130" s="753"/>
      <c r="AX130" s="753"/>
      <c r="AY130" s="753"/>
      <c r="AZ130" s="753"/>
      <c r="BA130" s="753"/>
      <c r="BB130" s="753"/>
      <c r="BC130" s="753"/>
      <c r="BD130" s="753"/>
      <c r="BE130" s="753"/>
      <c r="BF130" s="753"/>
      <c r="BG130" s="753"/>
      <c r="BH130" s="753"/>
      <c r="BI130" s="753"/>
      <c r="BJ130" s="753"/>
      <c r="BK130" s="753"/>
      <c r="BL130" s="753"/>
      <c r="BM130" s="753"/>
      <c r="BN130" s="753"/>
      <c r="BO130" s="753"/>
      <c r="BP130" s="753"/>
      <c r="BQ130" s="753"/>
      <c r="BR130" s="753"/>
      <c r="BS130" s="754"/>
    </row>
    <row r="131" spans="2:71" ht="7.5" customHeight="1" x14ac:dyDescent="0.2">
      <c r="B131" s="752"/>
      <c r="C131" s="753"/>
      <c r="D131" s="753"/>
      <c r="E131" s="753"/>
      <c r="F131" s="753"/>
      <c r="G131" s="753"/>
      <c r="H131" s="753"/>
      <c r="I131" s="753"/>
      <c r="J131" s="753"/>
      <c r="K131" s="753"/>
      <c r="L131" s="753"/>
      <c r="M131" s="753"/>
      <c r="N131" s="753"/>
      <c r="O131" s="753"/>
      <c r="P131" s="753"/>
      <c r="Q131" s="753"/>
      <c r="R131" s="753"/>
      <c r="S131" s="753"/>
      <c r="T131" s="753"/>
      <c r="U131" s="753"/>
      <c r="V131" s="753"/>
      <c r="W131" s="753"/>
      <c r="X131" s="753"/>
      <c r="Y131" s="753"/>
      <c r="Z131" s="753"/>
      <c r="AA131" s="753"/>
      <c r="AB131" s="753"/>
      <c r="AC131" s="753"/>
      <c r="AD131" s="753"/>
      <c r="AE131" s="753"/>
      <c r="AF131" s="753"/>
      <c r="AG131" s="753"/>
      <c r="AH131" s="753"/>
      <c r="AI131" s="753"/>
      <c r="AJ131" s="753"/>
      <c r="AK131" s="753"/>
      <c r="AL131" s="753"/>
      <c r="AM131" s="753"/>
      <c r="AN131" s="753"/>
      <c r="AO131" s="753"/>
      <c r="AP131" s="753"/>
      <c r="AQ131" s="753"/>
      <c r="AR131" s="753"/>
      <c r="AS131" s="753"/>
      <c r="AT131" s="753"/>
      <c r="AU131" s="753"/>
      <c r="AV131" s="753"/>
      <c r="AW131" s="753"/>
      <c r="AX131" s="753"/>
      <c r="AY131" s="753"/>
      <c r="AZ131" s="753"/>
      <c r="BA131" s="753"/>
      <c r="BB131" s="753"/>
      <c r="BC131" s="753"/>
      <c r="BD131" s="753"/>
      <c r="BE131" s="753"/>
      <c r="BF131" s="753"/>
      <c r="BG131" s="753"/>
      <c r="BH131" s="753"/>
      <c r="BI131" s="753"/>
      <c r="BJ131" s="753"/>
      <c r="BK131" s="753"/>
      <c r="BL131" s="753"/>
      <c r="BM131" s="753"/>
      <c r="BN131" s="753"/>
      <c r="BO131" s="753"/>
      <c r="BP131" s="753"/>
      <c r="BQ131" s="753"/>
      <c r="BR131" s="753"/>
      <c r="BS131" s="754"/>
    </row>
    <row r="132" spans="2:71" ht="7.5" customHeight="1" x14ac:dyDescent="0.2">
      <c r="B132" s="752"/>
      <c r="C132" s="753"/>
      <c r="D132" s="753"/>
      <c r="E132" s="753"/>
      <c r="F132" s="753"/>
      <c r="G132" s="753"/>
      <c r="H132" s="753"/>
      <c r="I132" s="753"/>
      <c r="J132" s="753"/>
      <c r="K132" s="753"/>
      <c r="L132" s="753"/>
      <c r="M132" s="753"/>
      <c r="N132" s="753"/>
      <c r="O132" s="753"/>
      <c r="P132" s="753"/>
      <c r="Q132" s="753"/>
      <c r="R132" s="753"/>
      <c r="S132" s="753"/>
      <c r="T132" s="753"/>
      <c r="U132" s="753"/>
      <c r="V132" s="753"/>
      <c r="W132" s="753"/>
      <c r="X132" s="753"/>
      <c r="Y132" s="753"/>
      <c r="Z132" s="753"/>
      <c r="AA132" s="753"/>
      <c r="AB132" s="753"/>
      <c r="AC132" s="753"/>
      <c r="AD132" s="753"/>
      <c r="AE132" s="753"/>
      <c r="AF132" s="753"/>
      <c r="AG132" s="753"/>
      <c r="AH132" s="753"/>
      <c r="AI132" s="753"/>
      <c r="AJ132" s="753"/>
      <c r="AK132" s="753"/>
      <c r="AL132" s="753"/>
      <c r="AM132" s="753"/>
      <c r="AN132" s="753"/>
      <c r="AO132" s="753"/>
      <c r="AP132" s="753"/>
      <c r="AQ132" s="753"/>
      <c r="AR132" s="753"/>
      <c r="AS132" s="753"/>
      <c r="AT132" s="753"/>
      <c r="AU132" s="753"/>
      <c r="AV132" s="753"/>
      <c r="AW132" s="753"/>
      <c r="AX132" s="753"/>
      <c r="AY132" s="753"/>
      <c r="AZ132" s="753"/>
      <c r="BA132" s="753"/>
      <c r="BB132" s="753"/>
      <c r="BC132" s="753"/>
      <c r="BD132" s="753"/>
      <c r="BE132" s="753"/>
      <c r="BF132" s="753"/>
      <c r="BG132" s="753"/>
      <c r="BH132" s="753"/>
      <c r="BI132" s="753"/>
      <c r="BJ132" s="753"/>
      <c r="BK132" s="753"/>
      <c r="BL132" s="753"/>
      <c r="BM132" s="753"/>
      <c r="BN132" s="753"/>
      <c r="BO132" s="753"/>
      <c r="BP132" s="753"/>
      <c r="BQ132" s="753"/>
      <c r="BR132" s="753"/>
      <c r="BS132" s="754"/>
    </row>
    <row r="133" spans="2:71" ht="7.5" customHeight="1" x14ac:dyDescent="0.2">
      <c r="B133" s="752"/>
      <c r="C133" s="753"/>
      <c r="D133" s="753"/>
      <c r="E133" s="753"/>
      <c r="F133" s="753"/>
      <c r="G133" s="753"/>
      <c r="H133" s="753"/>
      <c r="I133" s="753"/>
      <c r="J133" s="753"/>
      <c r="K133" s="753"/>
      <c r="L133" s="753"/>
      <c r="M133" s="753"/>
      <c r="N133" s="753"/>
      <c r="O133" s="753"/>
      <c r="P133" s="753"/>
      <c r="Q133" s="753"/>
      <c r="R133" s="753"/>
      <c r="S133" s="753"/>
      <c r="T133" s="753"/>
      <c r="U133" s="753"/>
      <c r="V133" s="753"/>
      <c r="W133" s="753"/>
      <c r="X133" s="753"/>
      <c r="Y133" s="753"/>
      <c r="Z133" s="753"/>
      <c r="AA133" s="753"/>
      <c r="AB133" s="753"/>
      <c r="AC133" s="753"/>
      <c r="AD133" s="753"/>
      <c r="AE133" s="753"/>
      <c r="AF133" s="753"/>
      <c r="AG133" s="753"/>
      <c r="AH133" s="753"/>
      <c r="AI133" s="753"/>
      <c r="AJ133" s="753"/>
      <c r="AK133" s="753"/>
      <c r="AL133" s="753"/>
      <c r="AM133" s="753"/>
      <c r="AN133" s="753"/>
      <c r="AO133" s="753"/>
      <c r="AP133" s="753"/>
      <c r="AQ133" s="753"/>
      <c r="AR133" s="753"/>
      <c r="AS133" s="753"/>
      <c r="AT133" s="753"/>
      <c r="AU133" s="753"/>
      <c r="AV133" s="753"/>
      <c r="AW133" s="753"/>
      <c r="AX133" s="753"/>
      <c r="AY133" s="753"/>
      <c r="AZ133" s="753"/>
      <c r="BA133" s="753"/>
      <c r="BB133" s="753"/>
      <c r="BC133" s="753"/>
      <c r="BD133" s="753"/>
      <c r="BE133" s="753"/>
      <c r="BF133" s="753"/>
      <c r="BG133" s="753"/>
      <c r="BH133" s="753"/>
      <c r="BI133" s="753"/>
      <c r="BJ133" s="753"/>
      <c r="BK133" s="753"/>
      <c r="BL133" s="753"/>
      <c r="BM133" s="753"/>
      <c r="BN133" s="753"/>
      <c r="BO133" s="753"/>
      <c r="BP133" s="753"/>
      <c r="BQ133" s="753"/>
      <c r="BR133" s="753"/>
      <c r="BS133" s="754"/>
    </row>
    <row r="134" spans="2:71" ht="7.5" customHeight="1" x14ac:dyDescent="0.2">
      <c r="B134" s="755"/>
      <c r="C134" s="756"/>
      <c r="D134" s="756"/>
      <c r="E134" s="756"/>
      <c r="F134" s="756"/>
      <c r="G134" s="756"/>
      <c r="H134" s="756"/>
      <c r="I134" s="756"/>
      <c r="J134" s="756"/>
      <c r="K134" s="756"/>
      <c r="L134" s="756"/>
      <c r="M134" s="756"/>
      <c r="N134" s="756"/>
      <c r="O134" s="756"/>
      <c r="P134" s="756"/>
      <c r="Q134" s="756"/>
      <c r="R134" s="756"/>
      <c r="S134" s="756"/>
      <c r="T134" s="756"/>
      <c r="U134" s="756"/>
      <c r="V134" s="756"/>
      <c r="W134" s="756"/>
      <c r="X134" s="756"/>
      <c r="Y134" s="756"/>
      <c r="Z134" s="756"/>
      <c r="AA134" s="756"/>
      <c r="AB134" s="756"/>
      <c r="AC134" s="756"/>
      <c r="AD134" s="756"/>
      <c r="AE134" s="756"/>
      <c r="AF134" s="756"/>
      <c r="AG134" s="756"/>
      <c r="AH134" s="756"/>
      <c r="AI134" s="756"/>
      <c r="AJ134" s="756"/>
      <c r="AK134" s="756"/>
      <c r="AL134" s="756"/>
      <c r="AM134" s="756"/>
      <c r="AN134" s="756"/>
      <c r="AO134" s="756"/>
      <c r="AP134" s="756"/>
      <c r="AQ134" s="756"/>
      <c r="AR134" s="756"/>
      <c r="AS134" s="756"/>
      <c r="AT134" s="756"/>
      <c r="AU134" s="756"/>
      <c r="AV134" s="756"/>
      <c r="AW134" s="756"/>
      <c r="AX134" s="756"/>
      <c r="AY134" s="756"/>
      <c r="AZ134" s="756"/>
      <c r="BA134" s="756"/>
      <c r="BB134" s="756"/>
      <c r="BC134" s="756"/>
      <c r="BD134" s="756"/>
      <c r="BE134" s="756"/>
      <c r="BF134" s="756"/>
      <c r="BG134" s="756"/>
      <c r="BH134" s="756"/>
      <c r="BI134" s="756"/>
      <c r="BJ134" s="756"/>
      <c r="BK134" s="756"/>
      <c r="BL134" s="756"/>
      <c r="BM134" s="756"/>
      <c r="BN134" s="756"/>
      <c r="BO134" s="756"/>
      <c r="BP134" s="756"/>
      <c r="BQ134" s="756"/>
      <c r="BR134" s="756"/>
      <c r="BS134" s="757"/>
    </row>
    <row r="135" spans="2:71" ht="7.5" customHeight="1" x14ac:dyDescent="0.2">
      <c r="B135" s="761"/>
      <c r="C135" s="761"/>
      <c r="D135" s="761"/>
      <c r="E135" s="761"/>
      <c r="F135" s="761"/>
      <c r="G135" s="761"/>
      <c r="H135" s="761"/>
      <c r="I135" s="761"/>
      <c r="J135" s="761"/>
      <c r="K135" s="761"/>
      <c r="L135" s="761"/>
      <c r="M135" s="761"/>
      <c r="N135" s="761"/>
      <c r="O135" s="761"/>
      <c r="P135" s="761"/>
      <c r="Q135" s="761"/>
      <c r="R135" s="761"/>
      <c r="S135" s="761"/>
      <c r="T135" s="761"/>
      <c r="U135" s="761"/>
      <c r="V135" s="761"/>
      <c r="W135" s="761"/>
      <c r="X135" s="761"/>
      <c r="Y135" s="761"/>
      <c r="Z135" s="761"/>
      <c r="AA135" s="761"/>
      <c r="AB135" s="761"/>
      <c r="AC135" s="761"/>
      <c r="AD135" s="761"/>
      <c r="AE135" s="761"/>
      <c r="AF135" s="761"/>
      <c r="AG135" s="761"/>
      <c r="AH135" s="761"/>
      <c r="AI135" s="761"/>
      <c r="AJ135" s="761"/>
      <c r="AK135" s="761"/>
      <c r="AL135" s="761"/>
      <c r="AM135" s="761"/>
      <c r="AN135" s="761"/>
      <c r="AO135" s="761"/>
      <c r="AP135" s="761"/>
      <c r="AQ135" s="761"/>
      <c r="AR135" s="761"/>
      <c r="AS135" s="761"/>
      <c r="AT135" s="761"/>
      <c r="AU135" s="761"/>
      <c r="AV135" s="761"/>
      <c r="AW135" s="761"/>
      <c r="AX135" s="761"/>
      <c r="AY135" s="761"/>
      <c r="AZ135" s="761"/>
      <c r="BA135" s="761"/>
      <c r="BB135" s="761"/>
      <c r="BC135" s="761"/>
      <c r="BD135" s="761"/>
      <c r="BE135" s="761"/>
      <c r="BF135" s="761"/>
      <c r="BG135" s="761"/>
      <c r="BH135" s="761"/>
      <c r="BI135" s="761"/>
      <c r="BJ135" s="761"/>
      <c r="BK135" s="761"/>
      <c r="BL135" s="761"/>
      <c r="BM135" s="761"/>
      <c r="BN135" s="761"/>
      <c r="BO135" s="761"/>
      <c r="BP135" s="761"/>
      <c r="BQ135" s="761"/>
      <c r="BR135" s="761"/>
      <c r="BS135" s="761"/>
    </row>
    <row r="136" spans="2:71" ht="7.5" customHeight="1" x14ac:dyDescent="0.2">
      <c r="B136" s="760" t="s">
        <v>633</v>
      </c>
      <c r="C136" s="760"/>
      <c r="D136" s="760"/>
      <c r="E136" s="760"/>
      <c r="F136" s="760"/>
      <c r="G136" s="760"/>
      <c r="H136" s="760"/>
      <c r="I136" s="760"/>
      <c r="J136" s="760"/>
      <c r="K136" s="760"/>
      <c r="L136" s="760"/>
      <c r="M136" s="760"/>
      <c r="N136" s="760"/>
      <c r="O136" s="760"/>
      <c r="P136" s="760"/>
      <c r="Q136" s="760"/>
      <c r="R136" s="760"/>
      <c r="S136" s="760"/>
      <c r="T136" s="760"/>
      <c r="U136" s="760"/>
      <c r="V136" s="760"/>
      <c r="W136" s="760"/>
      <c r="X136" s="760"/>
      <c r="Y136" s="760"/>
      <c r="Z136" s="760"/>
      <c r="AA136" s="760"/>
      <c r="AB136" s="760"/>
      <c r="AC136" s="760"/>
      <c r="AD136" s="760"/>
      <c r="AE136" s="760"/>
      <c r="AF136" s="760"/>
      <c r="AG136" s="760"/>
      <c r="AH136" s="760"/>
      <c r="AI136" s="760"/>
      <c r="AJ136" s="760"/>
      <c r="AK136" s="760"/>
      <c r="AL136" s="760"/>
      <c r="AM136" s="760"/>
      <c r="AN136" s="760"/>
      <c r="AO136" s="760"/>
      <c r="AP136" s="760"/>
      <c r="AQ136" s="760"/>
      <c r="AR136" s="760"/>
      <c r="AS136" s="760"/>
      <c r="AT136" s="760"/>
      <c r="AU136" s="760"/>
      <c r="AV136" s="760"/>
      <c r="AW136" s="760"/>
      <c r="AX136" s="760"/>
      <c r="AY136" s="760"/>
      <c r="AZ136" s="760"/>
      <c r="BA136" s="760"/>
      <c r="BB136" s="760"/>
      <c r="BC136" s="760"/>
      <c r="BD136" s="760"/>
      <c r="BE136" s="760"/>
      <c r="BF136" s="760"/>
      <c r="BG136" s="760"/>
      <c r="BH136" s="760"/>
      <c r="BI136" s="760"/>
      <c r="BJ136" s="760"/>
      <c r="BK136" s="760"/>
      <c r="BL136" s="760"/>
      <c r="BM136" s="760"/>
      <c r="BN136" s="760"/>
      <c r="BO136" s="760"/>
      <c r="BP136" s="760"/>
      <c r="BQ136" s="760"/>
      <c r="BR136" s="760"/>
      <c r="BS136" s="760"/>
    </row>
    <row r="137" spans="2:71" ht="7.5" customHeight="1" x14ac:dyDescent="0.2">
      <c r="B137" s="760"/>
      <c r="C137" s="760"/>
      <c r="D137" s="760"/>
      <c r="E137" s="760"/>
      <c r="F137" s="760"/>
      <c r="G137" s="760"/>
      <c r="H137" s="760"/>
      <c r="I137" s="760"/>
      <c r="J137" s="760"/>
      <c r="K137" s="760"/>
      <c r="L137" s="760"/>
      <c r="M137" s="760"/>
      <c r="N137" s="760"/>
      <c r="O137" s="760"/>
      <c r="P137" s="760"/>
      <c r="Q137" s="760"/>
      <c r="R137" s="760"/>
      <c r="S137" s="760"/>
      <c r="T137" s="760"/>
      <c r="U137" s="760"/>
      <c r="V137" s="760"/>
      <c r="W137" s="760"/>
      <c r="X137" s="760"/>
      <c r="Y137" s="760"/>
      <c r="Z137" s="760"/>
      <c r="AA137" s="760"/>
      <c r="AB137" s="760"/>
      <c r="AC137" s="760"/>
      <c r="AD137" s="760"/>
      <c r="AE137" s="760"/>
      <c r="AF137" s="760"/>
      <c r="AG137" s="760"/>
      <c r="AH137" s="760"/>
      <c r="AI137" s="760"/>
      <c r="AJ137" s="760"/>
      <c r="AK137" s="760"/>
      <c r="AL137" s="760"/>
      <c r="AM137" s="760"/>
      <c r="AN137" s="760"/>
      <c r="AO137" s="760"/>
      <c r="AP137" s="760"/>
      <c r="AQ137" s="760"/>
      <c r="AR137" s="760"/>
      <c r="AS137" s="760"/>
      <c r="AT137" s="760"/>
      <c r="AU137" s="760"/>
      <c r="AV137" s="760"/>
      <c r="AW137" s="760"/>
      <c r="AX137" s="760"/>
      <c r="AY137" s="760"/>
      <c r="AZ137" s="760"/>
      <c r="BA137" s="760"/>
      <c r="BB137" s="760"/>
      <c r="BC137" s="760"/>
      <c r="BD137" s="760"/>
      <c r="BE137" s="760"/>
      <c r="BF137" s="760"/>
      <c r="BG137" s="760"/>
      <c r="BH137" s="760"/>
      <c r="BI137" s="760"/>
      <c r="BJ137" s="760"/>
      <c r="BK137" s="760"/>
      <c r="BL137" s="760"/>
      <c r="BM137" s="760"/>
      <c r="BN137" s="760"/>
      <c r="BO137" s="760"/>
      <c r="BP137" s="760"/>
      <c r="BQ137" s="760"/>
      <c r="BR137" s="760"/>
      <c r="BS137" s="760"/>
    </row>
    <row r="138" spans="2:71" ht="7.5" customHeight="1" x14ac:dyDescent="0.2">
      <c r="B138" s="760"/>
      <c r="C138" s="760"/>
      <c r="D138" s="760"/>
      <c r="E138" s="760"/>
      <c r="F138" s="760"/>
      <c r="G138" s="760"/>
      <c r="H138" s="760"/>
      <c r="I138" s="760"/>
      <c r="J138" s="760"/>
      <c r="K138" s="760"/>
      <c r="L138" s="760"/>
      <c r="M138" s="760"/>
      <c r="N138" s="760"/>
      <c r="O138" s="760"/>
      <c r="P138" s="760"/>
      <c r="Q138" s="760"/>
      <c r="R138" s="760"/>
      <c r="S138" s="760"/>
      <c r="T138" s="760"/>
      <c r="U138" s="760"/>
      <c r="V138" s="760"/>
      <c r="W138" s="760"/>
      <c r="X138" s="760"/>
      <c r="Y138" s="760"/>
      <c r="Z138" s="760"/>
      <c r="AA138" s="760"/>
      <c r="AB138" s="760"/>
      <c r="AC138" s="760"/>
      <c r="AD138" s="760"/>
      <c r="AE138" s="760"/>
      <c r="AF138" s="760"/>
      <c r="AG138" s="760"/>
      <c r="AH138" s="760"/>
      <c r="AI138" s="760"/>
      <c r="AJ138" s="760"/>
      <c r="AK138" s="760"/>
      <c r="AL138" s="760"/>
      <c r="AM138" s="760"/>
      <c r="AN138" s="760"/>
      <c r="AO138" s="760"/>
      <c r="AP138" s="760"/>
      <c r="AQ138" s="760"/>
      <c r="AR138" s="760"/>
      <c r="AS138" s="760"/>
      <c r="AT138" s="760"/>
      <c r="AU138" s="760"/>
      <c r="AV138" s="760"/>
      <c r="AW138" s="760"/>
      <c r="AX138" s="760"/>
      <c r="AY138" s="760"/>
      <c r="AZ138" s="760"/>
      <c r="BA138" s="760"/>
      <c r="BB138" s="760"/>
      <c r="BC138" s="760"/>
      <c r="BD138" s="760"/>
      <c r="BE138" s="760"/>
      <c r="BF138" s="760"/>
      <c r="BG138" s="760"/>
      <c r="BH138" s="760"/>
      <c r="BI138" s="760"/>
      <c r="BJ138" s="760"/>
      <c r="BK138" s="760"/>
      <c r="BL138" s="760"/>
      <c r="BM138" s="760"/>
      <c r="BN138" s="760"/>
      <c r="BO138" s="760"/>
      <c r="BP138" s="760"/>
      <c r="BQ138" s="760"/>
      <c r="BR138" s="760"/>
      <c r="BS138" s="760"/>
    </row>
    <row r="139" spans="2:71" ht="7.5" customHeight="1" x14ac:dyDescent="0.2">
      <c r="B139" s="759" t="s">
        <v>692</v>
      </c>
      <c r="C139" s="750"/>
      <c r="D139" s="750"/>
      <c r="E139" s="750"/>
      <c r="F139" s="750"/>
      <c r="G139" s="750"/>
      <c r="H139" s="750"/>
      <c r="I139" s="750"/>
      <c r="J139" s="750"/>
      <c r="K139" s="750"/>
      <c r="L139" s="750"/>
      <c r="M139" s="750"/>
      <c r="N139" s="750"/>
      <c r="O139" s="750"/>
      <c r="P139" s="750"/>
      <c r="Q139" s="750"/>
      <c r="R139" s="750"/>
      <c r="S139" s="750"/>
      <c r="T139" s="750"/>
      <c r="U139" s="750"/>
      <c r="V139" s="750"/>
      <c r="W139" s="750"/>
      <c r="X139" s="750"/>
      <c r="Y139" s="750"/>
      <c r="Z139" s="750"/>
      <c r="AA139" s="750"/>
      <c r="AB139" s="750"/>
      <c r="AC139" s="750"/>
      <c r="AD139" s="750"/>
      <c r="AE139" s="750"/>
      <c r="AF139" s="750"/>
      <c r="AG139" s="750"/>
      <c r="AH139" s="750"/>
      <c r="AI139" s="750"/>
      <c r="AJ139" s="750"/>
      <c r="AK139" s="750"/>
      <c r="AL139" s="750"/>
      <c r="AM139" s="750"/>
      <c r="AN139" s="750"/>
      <c r="AO139" s="750"/>
      <c r="AP139" s="750"/>
      <c r="AQ139" s="750"/>
      <c r="AR139" s="750"/>
      <c r="AS139" s="750"/>
      <c r="AT139" s="750"/>
      <c r="AU139" s="750"/>
      <c r="AV139" s="750"/>
      <c r="AW139" s="750"/>
      <c r="AX139" s="750"/>
      <c r="AY139" s="750"/>
      <c r="AZ139" s="750"/>
      <c r="BA139" s="750"/>
      <c r="BB139" s="750"/>
      <c r="BC139" s="750"/>
      <c r="BD139" s="750"/>
      <c r="BE139" s="750"/>
      <c r="BF139" s="750"/>
      <c r="BG139" s="750"/>
      <c r="BH139" s="750"/>
      <c r="BI139" s="750"/>
      <c r="BJ139" s="750"/>
      <c r="BK139" s="750"/>
      <c r="BL139" s="750"/>
      <c r="BM139" s="750"/>
      <c r="BN139" s="750"/>
      <c r="BO139" s="750"/>
      <c r="BP139" s="750"/>
      <c r="BQ139" s="750"/>
      <c r="BR139" s="750"/>
      <c r="BS139" s="751"/>
    </row>
    <row r="140" spans="2:71" ht="7.5" customHeight="1" x14ac:dyDescent="0.2">
      <c r="B140" s="752"/>
      <c r="C140" s="753"/>
      <c r="D140" s="753"/>
      <c r="E140" s="753"/>
      <c r="F140" s="753"/>
      <c r="G140" s="753"/>
      <c r="H140" s="753"/>
      <c r="I140" s="753"/>
      <c r="J140" s="753"/>
      <c r="K140" s="753"/>
      <c r="L140" s="753"/>
      <c r="M140" s="753"/>
      <c r="N140" s="753"/>
      <c r="O140" s="753"/>
      <c r="P140" s="753"/>
      <c r="Q140" s="753"/>
      <c r="R140" s="753"/>
      <c r="S140" s="753"/>
      <c r="T140" s="753"/>
      <c r="U140" s="753"/>
      <c r="V140" s="753"/>
      <c r="W140" s="753"/>
      <c r="X140" s="753"/>
      <c r="Y140" s="753"/>
      <c r="Z140" s="753"/>
      <c r="AA140" s="753"/>
      <c r="AB140" s="753"/>
      <c r="AC140" s="753"/>
      <c r="AD140" s="753"/>
      <c r="AE140" s="753"/>
      <c r="AF140" s="753"/>
      <c r="AG140" s="753"/>
      <c r="AH140" s="753"/>
      <c r="AI140" s="753"/>
      <c r="AJ140" s="753"/>
      <c r="AK140" s="753"/>
      <c r="AL140" s="753"/>
      <c r="AM140" s="753"/>
      <c r="AN140" s="753"/>
      <c r="AO140" s="753"/>
      <c r="AP140" s="753"/>
      <c r="AQ140" s="753"/>
      <c r="AR140" s="753"/>
      <c r="AS140" s="753"/>
      <c r="AT140" s="753"/>
      <c r="AU140" s="753"/>
      <c r="AV140" s="753"/>
      <c r="AW140" s="753"/>
      <c r="AX140" s="753"/>
      <c r="AY140" s="753"/>
      <c r="AZ140" s="753"/>
      <c r="BA140" s="753"/>
      <c r="BB140" s="753"/>
      <c r="BC140" s="753"/>
      <c r="BD140" s="753"/>
      <c r="BE140" s="753"/>
      <c r="BF140" s="753"/>
      <c r="BG140" s="753"/>
      <c r="BH140" s="753"/>
      <c r="BI140" s="753"/>
      <c r="BJ140" s="753"/>
      <c r="BK140" s="753"/>
      <c r="BL140" s="753"/>
      <c r="BM140" s="753"/>
      <c r="BN140" s="753"/>
      <c r="BO140" s="753"/>
      <c r="BP140" s="753"/>
      <c r="BQ140" s="753"/>
      <c r="BR140" s="753"/>
      <c r="BS140" s="754"/>
    </row>
    <row r="141" spans="2:71" ht="7.5" customHeight="1" x14ac:dyDescent="0.2">
      <c r="B141" s="752"/>
      <c r="C141" s="753"/>
      <c r="D141" s="753"/>
      <c r="E141" s="753"/>
      <c r="F141" s="753"/>
      <c r="G141" s="753"/>
      <c r="H141" s="753"/>
      <c r="I141" s="753"/>
      <c r="J141" s="753"/>
      <c r="K141" s="753"/>
      <c r="L141" s="753"/>
      <c r="M141" s="753"/>
      <c r="N141" s="753"/>
      <c r="O141" s="753"/>
      <c r="P141" s="753"/>
      <c r="Q141" s="753"/>
      <c r="R141" s="753"/>
      <c r="S141" s="753"/>
      <c r="T141" s="753"/>
      <c r="U141" s="753"/>
      <c r="V141" s="753"/>
      <c r="W141" s="753"/>
      <c r="X141" s="753"/>
      <c r="Y141" s="753"/>
      <c r="Z141" s="753"/>
      <c r="AA141" s="753"/>
      <c r="AB141" s="753"/>
      <c r="AC141" s="753"/>
      <c r="AD141" s="753"/>
      <c r="AE141" s="753"/>
      <c r="AF141" s="753"/>
      <c r="AG141" s="753"/>
      <c r="AH141" s="753"/>
      <c r="AI141" s="753"/>
      <c r="AJ141" s="753"/>
      <c r="AK141" s="753"/>
      <c r="AL141" s="753"/>
      <c r="AM141" s="753"/>
      <c r="AN141" s="753"/>
      <c r="AO141" s="753"/>
      <c r="AP141" s="753"/>
      <c r="AQ141" s="753"/>
      <c r="AR141" s="753"/>
      <c r="AS141" s="753"/>
      <c r="AT141" s="753"/>
      <c r="AU141" s="753"/>
      <c r="AV141" s="753"/>
      <c r="AW141" s="753"/>
      <c r="AX141" s="753"/>
      <c r="AY141" s="753"/>
      <c r="AZ141" s="753"/>
      <c r="BA141" s="753"/>
      <c r="BB141" s="753"/>
      <c r="BC141" s="753"/>
      <c r="BD141" s="753"/>
      <c r="BE141" s="753"/>
      <c r="BF141" s="753"/>
      <c r="BG141" s="753"/>
      <c r="BH141" s="753"/>
      <c r="BI141" s="753"/>
      <c r="BJ141" s="753"/>
      <c r="BK141" s="753"/>
      <c r="BL141" s="753"/>
      <c r="BM141" s="753"/>
      <c r="BN141" s="753"/>
      <c r="BO141" s="753"/>
      <c r="BP141" s="753"/>
      <c r="BQ141" s="753"/>
      <c r="BR141" s="753"/>
      <c r="BS141" s="754"/>
    </row>
    <row r="142" spans="2:71" ht="7.5" customHeight="1" x14ac:dyDescent="0.2">
      <c r="B142" s="752"/>
      <c r="C142" s="753"/>
      <c r="D142" s="753"/>
      <c r="E142" s="753"/>
      <c r="F142" s="753"/>
      <c r="G142" s="753"/>
      <c r="H142" s="753"/>
      <c r="I142" s="753"/>
      <c r="J142" s="753"/>
      <c r="K142" s="753"/>
      <c r="L142" s="753"/>
      <c r="M142" s="753"/>
      <c r="N142" s="753"/>
      <c r="O142" s="753"/>
      <c r="P142" s="753"/>
      <c r="Q142" s="753"/>
      <c r="R142" s="753"/>
      <c r="S142" s="753"/>
      <c r="T142" s="753"/>
      <c r="U142" s="753"/>
      <c r="V142" s="753"/>
      <c r="W142" s="753"/>
      <c r="X142" s="753"/>
      <c r="Y142" s="753"/>
      <c r="Z142" s="753"/>
      <c r="AA142" s="753"/>
      <c r="AB142" s="753"/>
      <c r="AC142" s="753"/>
      <c r="AD142" s="753"/>
      <c r="AE142" s="753"/>
      <c r="AF142" s="753"/>
      <c r="AG142" s="753"/>
      <c r="AH142" s="753"/>
      <c r="AI142" s="753"/>
      <c r="AJ142" s="753"/>
      <c r="AK142" s="753"/>
      <c r="AL142" s="753"/>
      <c r="AM142" s="753"/>
      <c r="AN142" s="753"/>
      <c r="AO142" s="753"/>
      <c r="AP142" s="753"/>
      <c r="AQ142" s="753"/>
      <c r="AR142" s="753"/>
      <c r="AS142" s="753"/>
      <c r="AT142" s="753"/>
      <c r="AU142" s="753"/>
      <c r="AV142" s="753"/>
      <c r="AW142" s="753"/>
      <c r="AX142" s="753"/>
      <c r="AY142" s="753"/>
      <c r="AZ142" s="753"/>
      <c r="BA142" s="753"/>
      <c r="BB142" s="753"/>
      <c r="BC142" s="753"/>
      <c r="BD142" s="753"/>
      <c r="BE142" s="753"/>
      <c r="BF142" s="753"/>
      <c r="BG142" s="753"/>
      <c r="BH142" s="753"/>
      <c r="BI142" s="753"/>
      <c r="BJ142" s="753"/>
      <c r="BK142" s="753"/>
      <c r="BL142" s="753"/>
      <c r="BM142" s="753"/>
      <c r="BN142" s="753"/>
      <c r="BO142" s="753"/>
      <c r="BP142" s="753"/>
      <c r="BQ142" s="753"/>
      <c r="BR142" s="753"/>
      <c r="BS142" s="754"/>
    </row>
    <row r="143" spans="2:71" ht="7.5" customHeight="1" x14ac:dyDescent="0.2">
      <c r="B143" s="752"/>
      <c r="C143" s="753"/>
      <c r="D143" s="753"/>
      <c r="E143" s="753"/>
      <c r="F143" s="753"/>
      <c r="G143" s="753"/>
      <c r="H143" s="753"/>
      <c r="I143" s="753"/>
      <c r="J143" s="753"/>
      <c r="K143" s="753"/>
      <c r="L143" s="753"/>
      <c r="M143" s="753"/>
      <c r="N143" s="753"/>
      <c r="O143" s="753"/>
      <c r="P143" s="753"/>
      <c r="Q143" s="753"/>
      <c r="R143" s="753"/>
      <c r="S143" s="753"/>
      <c r="T143" s="753"/>
      <c r="U143" s="753"/>
      <c r="V143" s="753"/>
      <c r="W143" s="753"/>
      <c r="X143" s="753"/>
      <c r="Y143" s="753"/>
      <c r="Z143" s="753"/>
      <c r="AA143" s="753"/>
      <c r="AB143" s="753"/>
      <c r="AC143" s="753"/>
      <c r="AD143" s="753"/>
      <c r="AE143" s="753"/>
      <c r="AF143" s="753"/>
      <c r="AG143" s="753"/>
      <c r="AH143" s="753"/>
      <c r="AI143" s="753"/>
      <c r="AJ143" s="753"/>
      <c r="AK143" s="753"/>
      <c r="AL143" s="753"/>
      <c r="AM143" s="753"/>
      <c r="AN143" s="753"/>
      <c r="AO143" s="753"/>
      <c r="AP143" s="753"/>
      <c r="AQ143" s="753"/>
      <c r="AR143" s="753"/>
      <c r="AS143" s="753"/>
      <c r="AT143" s="753"/>
      <c r="AU143" s="753"/>
      <c r="AV143" s="753"/>
      <c r="AW143" s="753"/>
      <c r="AX143" s="753"/>
      <c r="AY143" s="753"/>
      <c r="AZ143" s="753"/>
      <c r="BA143" s="753"/>
      <c r="BB143" s="753"/>
      <c r="BC143" s="753"/>
      <c r="BD143" s="753"/>
      <c r="BE143" s="753"/>
      <c r="BF143" s="753"/>
      <c r="BG143" s="753"/>
      <c r="BH143" s="753"/>
      <c r="BI143" s="753"/>
      <c r="BJ143" s="753"/>
      <c r="BK143" s="753"/>
      <c r="BL143" s="753"/>
      <c r="BM143" s="753"/>
      <c r="BN143" s="753"/>
      <c r="BO143" s="753"/>
      <c r="BP143" s="753"/>
      <c r="BQ143" s="753"/>
      <c r="BR143" s="753"/>
      <c r="BS143" s="754"/>
    </row>
    <row r="144" spans="2:71" ht="7.5" customHeight="1" x14ac:dyDescent="0.2">
      <c r="B144" s="752"/>
      <c r="C144" s="753"/>
      <c r="D144" s="753"/>
      <c r="E144" s="753"/>
      <c r="F144" s="753"/>
      <c r="G144" s="753"/>
      <c r="H144" s="753"/>
      <c r="I144" s="753"/>
      <c r="J144" s="753"/>
      <c r="K144" s="753"/>
      <c r="L144" s="753"/>
      <c r="M144" s="753"/>
      <c r="N144" s="753"/>
      <c r="O144" s="753"/>
      <c r="P144" s="753"/>
      <c r="Q144" s="753"/>
      <c r="R144" s="753"/>
      <c r="S144" s="753"/>
      <c r="T144" s="753"/>
      <c r="U144" s="753"/>
      <c r="V144" s="753"/>
      <c r="W144" s="753"/>
      <c r="X144" s="753"/>
      <c r="Y144" s="753"/>
      <c r="Z144" s="753"/>
      <c r="AA144" s="753"/>
      <c r="AB144" s="753"/>
      <c r="AC144" s="753"/>
      <c r="AD144" s="753"/>
      <c r="AE144" s="753"/>
      <c r="AF144" s="753"/>
      <c r="AG144" s="753"/>
      <c r="AH144" s="753"/>
      <c r="AI144" s="753"/>
      <c r="AJ144" s="753"/>
      <c r="AK144" s="753"/>
      <c r="AL144" s="753"/>
      <c r="AM144" s="753"/>
      <c r="AN144" s="753"/>
      <c r="AO144" s="753"/>
      <c r="AP144" s="753"/>
      <c r="AQ144" s="753"/>
      <c r="AR144" s="753"/>
      <c r="AS144" s="753"/>
      <c r="AT144" s="753"/>
      <c r="AU144" s="753"/>
      <c r="AV144" s="753"/>
      <c r="AW144" s="753"/>
      <c r="AX144" s="753"/>
      <c r="AY144" s="753"/>
      <c r="AZ144" s="753"/>
      <c r="BA144" s="753"/>
      <c r="BB144" s="753"/>
      <c r="BC144" s="753"/>
      <c r="BD144" s="753"/>
      <c r="BE144" s="753"/>
      <c r="BF144" s="753"/>
      <c r="BG144" s="753"/>
      <c r="BH144" s="753"/>
      <c r="BI144" s="753"/>
      <c r="BJ144" s="753"/>
      <c r="BK144" s="753"/>
      <c r="BL144" s="753"/>
      <c r="BM144" s="753"/>
      <c r="BN144" s="753"/>
      <c r="BO144" s="753"/>
      <c r="BP144" s="753"/>
      <c r="BQ144" s="753"/>
      <c r="BR144" s="753"/>
      <c r="BS144" s="754"/>
    </row>
    <row r="145" spans="2:71" ht="7.5" customHeight="1" x14ac:dyDescent="0.2">
      <c r="B145" s="752"/>
      <c r="C145" s="753"/>
      <c r="D145" s="753"/>
      <c r="E145" s="753"/>
      <c r="F145" s="753"/>
      <c r="G145" s="753"/>
      <c r="H145" s="753"/>
      <c r="I145" s="753"/>
      <c r="J145" s="753"/>
      <c r="K145" s="753"/>
      <c r="L145" s="753"/>
      <c r="M145" s="753"/>
      <c r="N145" s="753"/>
      <c r="O145" s="753"/>
      <c r="P145" s="753"/>
      <c r="Q145" s="753"/>
      <c r="R145" s="753"/>
      <c r="S145" s="753"/>
      <c r="T145" s="753"/>
      <c r="U145" s="753"/>
      <c r="V145" s="753"/>
      <c r="W145" s="753"/>
      <c r="X145" s="753"/>
      <c r="Y145" s="753"/>
      <c r="Z145" s="753"/>
      <c r="AA145" s="753"/>
      <c r="AB145" s="753"/>
      <c r="AC145" s="753"/>
      <c r="AD145" s="753"/>
      <c r="AE145" s="753"/>
      <c r="AF145" s="753"/>
      <c r="AG145" s="753"/>
      <c r="AH145" s="753"/>
      <c r="AI145" s="753"/>
      <c r="AJ145" s="753"/>
      <c r="AK145" s="753"/>
      <c r="AL145" s="753"/>
      <c r="AM145" s="753"/>
      <c r="AN145" s="753"/>
      <c r="AO145" s="753"/>
      <c r="AP145" s="753"/>
      <c r="AQ145" s="753"/>
      <c r="AR145" s="753"/>
      <c r="AS145" s="753"/>
      <c r="AT145" s="753"/>
      <c r="AU145" s="753"/>
      <c r="AV145" s="753"/>
      <c r="AW145" s="753"/>
      <c r="AX145" s="753"/>
      <c r="AY145" s="753"/>
      <c r="AZ145" s="753"/>
      <c r="BA145" s="753"/>
      <c r="BB145" s="753"/>
      <c r="BC145" s="753"/>
      <c r="BD145" s="753"/>
      <c r="BE145" s="753"/>
      <c r="BF145" s="753"/>
      <c r="BG145" s="753"/>
      <c r="BH145" s="753"/>
      <c r="BI145" s="753"/>
      <c r="BJ145" s="753"/>
      <c r="BK145" s="753"/>
      <c r="BL145" s="753"/>
      <c r="BM145" s="753"/>
      <c r="BN145" s="753"/>
      <c r="BO145" s="753"/>
      <c r="BP145" s="753"/>
      <c r="BQ145" s="753"/>
      <c r="BR145" s="753"/>
      <c r="BS145" s="754"/>
    </row>
    <row r="146" spans="2:71" ht="7.5" customHeight="1" x14ac:dyDescent="0.2">
      <c r="B146" s="752"/>
      <c r="C146" s="753"/>
      <c r="D146" s="753"/>
      <c r="E146" s="753"/>
      <c r="F146" s="753"/>
      <c r="G146" s="753"/>
      <c r="H146" s="753"/>
      <c r="I146" s="753"/>
      <c r="J146" s="753"/>
      <c r="K146" s="753"/>
      <c r="L146" s="753"/>
      <c r="M146" s="753"/>
      <c r="N146" s="753"/>
      <c r="O146" s="753"/>
      <c r="P146" s="753"/>
      <c r="Q146" s="753"/>
      <c r="R146" s="753"/>
      <c r="S146" s="753"/>
      <c r="T146" s="753"/>
      <c r="U146" s="753"/>
      <c r="V146" s="753"/>
      <c r="W146" s="753"/>
      <c r="X146" s="753"/>
      <c r="Y146" s="753"/>
      <c r="Z146" s="753"/>
      <c r="AA146" s="753"/>
      <c r="AB146" s="753"/>
      <c r="AC146" s="753"/>
      <c r="AD146" s="753"/>
      <c r="AE146" s="753"/>
      <c r="AF146" s="753"/>
      <c r="AG146" s="753"/>
      <c r="AH146" s="753"/>
      <c r="AI146" s="753"/>
      <c r="AJ146" s="753"/>
      <c r="AK146" s="753"/>
      <c r="AL146" s="753"/>
      <c r="AM146" s="753"/>
      <c r="AN146" s="753"/>
      <c r="AO146" s="753"/>
      <c r="AP146" s="753"/>
      <c r="AQ146" s="753"/>
      <c r="AR146" s="753"/>
      <c r="AS146" s="753"/>
      <c r="AT146" s="753"/>
      <c r="AU146" s="753"/>
      <c r="AV146" s="753"/>
      <c r="AW146" s="753"/>
      <c r="AX146" s="753"/>
      <c r="AY146" s="753"/>
      <c r="AZ146" s="753"/>
      <c r="BA146" s="753"/>
      <c r="BB146" s="753"/>
      <c r="BC146" s="753"/>
      <c r="BD146" s="753"/>
      <c r="BE146" s="753"/>
      <c r="BF146" s="753"/>
      <c r="BG146" s="753"/>
      <c r="BH146" s="753"/>
      <c r="BI146" s="753"/>
      <c r="BJ146" s="753"/>
      <c r="BK146" s="753"/>
      <c r="BL146" s="753"/>
      <c r="BM146" s="753"/>
      <c r="BN146" s="753"/>
      <c r="BO146" s="753"/>
      <c r="BP146" s="753"/>
      <c r="BQ146" s="753"/>
      <c r="BR146" s="753"/>
      <c r="BS146" s="754"/>
    </row>
    <row r="147" spans="2:71" ht="7.5" customHeight="1" x14ac:dyDescent="0.2">
      <c r="B147" s="752"/>
      <c r="C147" s="753"/>
      <c r="D147" s="753"/>
      <c r="E147" s="753"/>
      <c r="F147" s="753"/>
      <c r="G147" s="753"/>
      <c r="H147" s="753"/>
      <c r="I147" s="753"/>
      <c r="J147" s="753"/>
      <c r="K147" s="753"/>
      <c r="L147" s="753"/>
      <c r="M147" s="753"/>
      <c r="N147" s="753"/>
      <c r="O147" s="753"/>
      <c r="P147" s="753"/>
      <c r="Q147" s="753"/>
      <c r="R147" s="753"/>
      <c r="S147" s="753"/>
      <c r="T147" s="753"/>
      <c r="U147" s="753"/>
      <c r="V147" s="753"/>
      <c r="W147" s="753"/>
      <c r="X147" s="753"/>
      <c r="Y147" s="753"/>
      <c r="Z147" s="753"/>
      <c r="AA147" s="753"/>
      <c r="AB147" s="753"/>
      <c r="AC147" s="753"/>
      <c r="AD147" s="753"/>
      <c r="AE147" s="753"/>
      <c r="AF147" s="753"/>
      <c r="AG147" s="753"/>
      <c r="AH147" s="753"/>
      <c r="AI147" s="753"/>
      <c r="AJ147" s="753"/>
      <c r="AK147" s="753"/>
      <c r="AL147" s="753"/>
      <c r="AM147" s="753"/>
      <c r="AN147" s="753"/>
      <c r="AO147" s="753"/>
      <c r="AP147" s="753"/>
      <c r="AQ147" s="753"/>
      <c r="AR147" s="753"/>
      <c r="AS147" s="753"/>
      <c r="AT147" s="753"/>
      <c r="AU147" s="753"/>
      <c r="AV147" s="753"/>
      <c r="AW147" s="753"/>
      <c r="AX147" s="753"/>
      <c r="AY147" s="753"/>
      <c r="AZ147" s="753"/>
      <c r="BA147" s="753"/>
      <c r="BB147" s="753"/>
      <c r="BC147" s="753"/>
      <c r="BD147" s="753"/>
      <c r="BE147" s="753"/>
      <c r="BF147" s="753"/>
      <c r="BG147" s="753"/>
      <c r="BH147" s="753"/>
      <c r="BI147" s="753"/>
      <c r="BJ147" s="753"/>
      <c r="BK147" s="753"/>
      <c r="BL147" s="753"/>
      <c r="BM147" s="753"/>
      <c r="BN147" s="753"/>
      <c r="BO147" s="753"/>
      <c r="BP147" s="753"/>
      <c r="BQ147" s="753"/>
      <c r="BR147" s="753"/>
      <c r="BS147" s="754"/>
    </row>
    <row r="148" spans="2:71" ht="7.5" customHeight="1" x14ac:dyDescent="0.2">
      <c r="B148" s="752"/>
      <c r="C148" s="753"/>
      <c r="D148" s="753"/>
      <c r="E148" s="753"/>
      <c r="F148" s="753"/>
      <c r="G148" s="753"/>
      <c r="H148" s="753"/>
      <c r="I148" s="753"/>
      <c r="J148" s="753"/>
      <c r="K148" s="753"/>
      <c r="L148" s="753"/>
      <c r="M148" s="753"/>
      <c r="N148" s="753"/>
      <c r="O148" s="753"/>
      <c r="P148" s="753"/>
      <c r="Q148" s="753"/>
      <c r="R148" s="753"/>
      <c r="S148" s="753"/>
      <c r="T148" s="753"/>
      <c r="U148" s="753"/>
      <c r="V148" s="753"/>
      <c r="W148" s="753"/>
      <c r="X148" s="753"/>
      <c r="Y148" s="753"/>
      <c r="Z148" s="753"/>
      <c r="AA148" s="753"/>
      <c r="AB148" s="753"/>
      <c r="AC148" s="753"/>
      <c r="AD148" s="753"/>
      <c r="AE148" s="753"/>
      <c r="AF148" s="753"/>
      <c r="AG148" s="753"/>
      <c r="AH148" s="753"/>
      <c r="AI148" s="753"/>
      <c r="AJ148" s="753"/>
      <c r="AK148" s="753"/>
      <c r="AL148" s="753"/>
      <c r="AM148" s="753"/>
      <c r="AN148" s="753"/>
      <c r="AO148" s="753"/>
      <c r="AP148" s="753"/>
      <c r="AQ148" s="753"/>
      <c r="AR148" s="753"/>
      <c r="AS148" s="753"/>
      <c r="AT148" s="753"/>
      <c r="AU148" s="753"/>
      <c r="AV148" s="753"/>
      <c r="AW148" s="753"/>
      <c r="AX148" s="753"/>
      <c r="AY148" s="753"/>
      <c r="AZ148" s="753"/>
      <c r="BA148" s="753"/>
      <c r="BB148" s="753"/>
      <c r="BC148" s="753"/>
      <c r="BD148" s="753"/>
      <c r="BE148" s="753"/>
      <c r="BF148" s="753"/>
      <c r="BG148" s="753"/>
      <c r="BH148" s="753"/>
      <c r="BI148" s="753"/>
      <c r="BJ148" s="753"/>
      <c r="BK148" s="753"/>
      <c r="BL148" s="753"/>
      <c r="BM148" s="753"/>
      <c r="BN148" s="753"/>
      <c r="BO148" s="753"/>
      <c r="BP148" s="753"/>
      <c r="BQ148" s="753"/>
      <c r="BR148" s="753"/>
      <c r="BS148" s="754"/>
    </row>
    <row r="149" spans="2:71" ht="7.5" customHeight="1" x14ac:dyDescent="0.2">
      <c r="B149" s="752"/>
      <c r="C149" s="753"/>
      <c r="D149" s="753"/>
      <c r="E149" s="753"/>
      <c r="F149" s="753"/>
      <c r="G149" s="753"/>
      <c r="H149" s="753"/>
      <c r="I149" s="753"/>
      <c r="J149" s="753"/>
      <c r="K149" s="753"/>
      <c r="L149" s="753"/>
      <c r="M149" s="753"/>
      <c r="N149" s="753"/>
      <c r="O149" s="753"/>
      <c r="P149" s="753"/>
      <c r="Q149" s="753"/>
      <c r="R149" s="753"/>
      <c r="S149" s="753"/>
      <c r="T149" s="753"/>
      <c r="U149" s="753"/>
      <c r="V149" s="753"/>
      <c r="W149" s="753"/>
      <c r="X149" s="753"/>
      <c r="Y149" s="753"/>
      <c r="Z149" s="753"/>
      <c r="AA149" s="753"/>
      <c r="AB149" s="753"/>
      <c r="AC149" s="753"/>
      <c r="AD149" s="753"/>
      <c r="AE149" s="753"/>
      <c r="AF149" s="753"/>
      <c r="AG149" s="753"/>
      <c r="AH149" s="753"/>
      <c r="AI149" s="753"/>
      <c r="AJ149" s="753"/>
      <c r="AK149" s="753"/>
      <c r="AL149" s="753"/>
      <c r="AM149" s="753"/>
      <c r="AN149" s="753"/>
      <c r="AO149" s="753"/>
      <c r="AP149" s="753"/>
      <c r="AQ149" s="753"/>
      <c r="AR149" s="753"/>
      <c r="AS149" s="753"/>
      <c r="AT149" s="753"/>
      <c r="AU149" s="753"/>
      <c r="AV149" s="753"/>
      <c r="AW149" s="753"/>
      <c r="AX149" s="753"/>
      <c r="AY149" s="753"/>
      <c r="AZ149" s="753"/>
      <c r="BA149" s="753"/>
      <c r="BB149" s="753"/>
      <c r="BC149" s="753"/>
      <c r="BD149" s="753"/>
      <c r="BE149" s="753"/>
      <c r="BF149" s="753"/>
      <c r="BG149" s="753"/>
      <c r="BH149" s="753"/>
      <c r="BI149" s="753"/>
      <c r="BJ149" s="753"/>
      <c r="BK149" s="753"/>
      <c r="BL149" s="753"/>
      <c r="BM149" s="753"/>
      <c r="BN149" s="753"/>
      <c r="BO149" s="753"/>
      <c r="BP149" s="753"/>
      <c r="BQ149" s="753"/>
      <c r="BR149" s="753"/>
      <c r="BS149" s="754"/>
    </row>
    <row r="150" spans="2:71" ht="7.5" customHeight="1" x14ac:dyDescent="0.2">
      <c r="B150" s="752"/>
      <c r="C150" s="753"/>
      <c r="D150" s="753"/>
      <c r="E150" s="753"/>
      <c r="F150" s="753"/>
      <c r="G150" s="753"/>
      <c r="H150" s="753"/>
      <c r="I150" s="753"/>
      <c r="J150" s="753"/>
      <c r="K150" s="753"/>
      <c r="L150" s="753"/>
      <c r="M150" s="753"/>
      <c r="N150" s="753"/>
      <c r="O150" s="753"/>
      <c r="P150" s="753"/>
      <c r="Q150" s="753"/>
      <c r="R150" s="753"/>
      <c r="S150" s="753"/>
      <c r="T150" s="753"/>
      <c r="U150" s="753"/>
      <c r="V150" s="753"/>
      <c r="W150" s="753"/>
      <c r="X150" s="753"/>
      <c r="Y150" s="753"/>
      <c r="Z150" s="753"/>
      <c r="AA150" s="753"/>
      <c r="AB150" s="753"/>
      <c r="AC150" s="753"/>
      <c r="AD150" s="753"/>
      <c r="AE150" s="753"/>
      <c r="AF150" s="753"/>
      <c r="AG150" s="753"/>
      <c r="AH150" s="753"/>
      <c r="AI150" s="753"/>
      <c r="AJ150" s="753"/>
      <c r="AK150" s="753"/>
      <c r="AL150" s="753"/>
      <c r="AM150" s="753"/>
      <c r="AN150" s="753"/>
      <c r="AO150" s="753"/>
      <c r="AP150" s="753"/>
      <c r="AQ150" s="753"/>
      <c r="AR150" s="753"/>
      <c r="AS150" s="753"/>
      <c r="AT150" s="753"/>
      <c r="AU150" s="753"/>
      <c r="AV150" s="753"/>
      <c r="AW150" s="753"/>
      <c r="AX150" s="753"/>
      <c r="AY150" s="753"/>
      <c r="AZ150" s="753"/>
      <c r="BA150" s="753"/>
      <c r="BB150" s="753"/>
      <c r="BC150" s="753"/>
      <c r="BD150" s="753"/>
      <c r="BE150" s="753"/>
      <c r="BF150" s="753"/>
      <c r="BG150" s="753"/>
      <c r="BH150" s="753"/>
      <c r="BI150" s="753"/>
      <c r="BJ150" s="753"/>
      <c r="BK150" s="753"/>
      <c r="BL150" s="753"/>
      <c r="BM150" s="753"/>
      <c r="BN150" s="753"/>
      <c r="BO150" s="753"/>
      <c r="BP150" s="753"/>
      <c r="BQ150" s="753"/>
      <c r="BR150" s="753"/>
      <c r="BS150" s="754"/>
    </row>
    <row r="151" spans="2:71" ht="7.5" customHeight="1" x14ac:dyDescent="0.2">
      <c r="B151" s="752"/>
      <c r="C151" s="753"/>
      <c r="D151" s="753"/>
      <c r="E151" s="753"/>
      <c r="F151" s="753"/>
      <c r="G151" s="753"/>
      <c r="H151" s="753"/>
      <c r="I151" s="753"/>
      <c r="J151" s="753"/>
      <c r="K151" s="753"/>
      <c r="L151" s="753"/>
      <c r="M151" s="753"/>
      <c r="N151" s="753"/>
      <c r="O151" s="753"/>
      <c r="P151" s="753"/>
      <c r="Q151" s="753"/>
      <c r="R151" s="753"/>
      <c r="S151" s="753"/>
      <c r="T151" s="753"/>
      <c r="U151" s="753"/>
      <c r="V151" s="753"/>
      <c r="W151" s="753"/>
      <c r="X151" s="753"/>
      <c r="Y151" s="753"/>
      <c r="Z151" s="753"/>
      <c r="AA151" s="753"/>
      <c r="AB151" s="753"/>
      <c r="AC151" s="753"/>
      <c r="AD151" s="753"/>
      <c r="AE151" s="753"/>
      <c r="AF151" s="753"/>
      <c r="AG151" s="753"/>
      <c r="AH151" s="753"/>
      <c r="AI151" s="753"/>
      <c r="AJ151" s="753"/>
      <c r="AK151" s="753"/>
      <c r="AL151" s="753"/>
      <c r="AM151" s="753"/>
      <c r="AN151" s="753"/>
      <c r="AO151" s="753"/>
      <c r="AP151" s="753"/>
      <c r="AQ151" s="753"/>
      <c r="AR151" s="753"/>
      <c r="AS151" s="753"/>
      <c r="AT151" s="753"/>
      <c r="AU151" s="753"/>
      <c r="AV151" s="753"/>
      <c r="AW151" s="753"/>
      <c r="AX151" s="753"/>
      <c r="AY151" s="753"/>
      <c r="AZ151" s="753"/>
      <c r="BA151" s="753"/>
      <c r="BB151" s="753"/>
      <c r="BC151" s="753"/>
      <c r="BD151" s="753"/>
      <c r="BE151" s="753"/>
      <c r="BF151" s="753"/>
      <c r="BG151" s="753"/>
      <c r="BH151" s="753"/>
      <c r="BI151" s="753"/>
      <c r="BJ151" s="753"/>
      <c r="BK151" s="753"/>
      <c r="BL151" s="753"/>
      <c r="BM151" s="753"/>
      <c r="BN151" s="753"/>
      <c r="BO151" s="753"/>
      <c r="BP151" s="753"/>
      <c r="BQ151" s="753"/>
      <c r="BR151" s="753"/>
      <c r="BS151" s="754"/>
    </row>
    <row r="152" spans="2:71" ht="7.5" customHeight="1" x14ac:dyDescent="0.2">
      <c r="B152" s="752"/>
      <c r="C152" s="753"/>
      <c r="D152" s="753"/>
      <c r="E152" s="753"/>
      <c r="F152" s="753"/>
      <c r="G152" s="753"/>
      <c r="H152" s="753"/>
      <c r="I152" s="753"/>
      <c r="J152" s="753"/>
      <c r="K152" s="753"/>
      <c r="L152" s="753"/>
      <c r="M152" s="753"/>
      <c r="N152" s="753"/>
      <c r="O152" s="753"/>
      <c r="P152" s="753"/>
      <c r="Q152" s="753"/>
      <c r="R152" s="753"/>
      <c r="S152" s="753"/>
      <c r="T152" s="753"/>
      <c r="U152" s="753"/>
      <c r="V152" s="753"/>
      <c r="W152" s="753"/>
      <c r="X152" s="753"/>
      <c r="Y152" s="753"/>
      <c r="Z152" s="753"/>
      <c r="AA152" s="753"/>
      <c r="AB152" s="753"/>
      <c r="AC152" s="753"/>
      <c r="AD152" s="753"/>
      <c r="AE152" s="753"/>
      <c r="AF152" s="753"/>
      <c r="AG152" s="753"/>
      <c r="AH152" s="753"/>
      <c r="AI152" s="753"/>
      <c r="AJ152" s="753"/>
      <c r="AK152" s="753"/>
      <c r="AL152" s="753"/>
      <c r="AM152" s="753"/>
      <c r="AN152" s="753"/>
      <c r="AO152" s="753"/>
      <c r="AP152" s="753"/>
      <c r="AQ152" s="753"/>
      <c r="AR152" s="753"/>
      <c r="AS152" s="753"/>
      <c r="AT152" s="753"/>
      <c r="AU152" s="753"/>
      <c r="AV152" s="753"/>
      <c r="AW152" s="753"/>
      <c r="AX152" s="753"/>
      <c r="AY152" s="753"/>
      <c r="AZ152" s="753"/>
      <c r="BA152" s="753"/>
      <c r="BB152" s="753"/>
      <c r="BC152" s="753"/>
      <c r="BD152" s="753"/>
      <c r="BE152" s="753"/>
      <c r="BF152" s="753"/>
      <c r="BG152" s="753"/>
      <c r="BH152" s="753"/>
      <c r="BI152" s="753"/>
      <c r="BJ152" s="753"/>
      <c r="BK152" s="753"/>
      <c r="BL152" s="753"/>
      <c r="BM152" s="753"/>
      <c r="BN152" s="753"/>
      <c r="BO152" s="753"/>
      <c r="BP152" s="753"/>
      <c r="BQ152" s="753"/>
      <c r="BR152" s="753"/>
      <c r="BS152" s="754"/>
    </row>
    <row r="153" spans="2:71" ht="7.5" customHeight="1" x14ac:dyDescent="0.2">
      <c r="B153" s="752"/>
      <c r="C153" s="753"/>
      <c r="D153" s="753"/>
      <c r="E153" s="753"/>
      <c r="F153" s="753"/>
      <c r="G153" s="753"/>
      <c r="H153" s="753"/>
      <c r="I153" s="753"/>
      <c r="J153" s="753"/>
      <c r="K153" s="753"/>
      <c r="L153" s="753"/>
      <c r="M153" s="753"/>
      <c r="N153" s="753"/>
      <c r="O153" s="753"/>
      <c r="P153" s="753"/>
      <c r="Q153" s="753"/>
      <c r="R153" s="753"/>
      <c r="S153" s="753"/>
      <c r="T153" s="753"/>
      <c r="U153" s="753"/>
      <c r="V153" s="753"/>
      <c r="W153" s="753"/>
      <c r="X153" s="753"/>
      <c r="Y153" s="753"/>
      <c r="Z153" s="753"/>
      <c r="AA153" s="753"/>
      <c r="AB153" s="753"/>
      <c r="AC153" s="753"/>
      <c r="AD153" s="753"/>
      <c r="AE153" s="753"/>
      <c r="AF153" s="753"/>
      <c r="AG153" s="753"/>
      <c r="AH153" s="753"/>
      <c r="AI153" s="753"/>
      <c r="AJ153" s="753"/>
      <c r="AK153" s="753"/>
      <c r="AL153" s="753"/>
      <c r="AM153" s="753"/>
      <c r="AN153" s="753"/>
      <c r="AO153" s="753"/>
      <c r="AP153" s="753"/>
      <c r="AQ153" s="753"/>
      <c r="AR153" s="753"/>
      <c r="AS153" s="753"/>
      <c r="AT153" s="753"/>
      <c r="AU153" s="753"/>
      <c r="AV153" s="753"/>
      <c r="AW153" s="753"/>
      <c r="AX153" s="753"/>
      <c r="AY153" s="753"/>
      <c r="AZ153" s="753"/>
      <c r="BA153" s="753"/>
      <c r="BB153" s="753"/>
      <c r="BC153" s="753"/>
      <c r="BD153" s="753"/>
      <c r="BE153" s="753"/>
      <c r="BF153" s="753"/>
      <c r="BG153" s="753"/>
      <c r="BH153" s="753"/>
      <c r="BI153" s="753"/>
      <c r="BJ153" s="753"/>
      <c r="BK153" s="753"/>
      <c r="BL153" s="753"/>
      <c r="BM153" s="753"/>
      <c r="BN153" s="753"/>
      <c r="BO153" s="753"/>
      <c r="BP153" s="753"/>
      <c r="BQ153" s="753"/>
      <c r="BR153" s="753"/>
      <c r="BS153" s="754"/>
    </row>
    <row r="154" spans="2:71" ht="7.5" customHeight="1" x14ac:dyDescent="0.2">
      <c r="B154" s="752"/>
      <c r="C154" s="753"/>
      <c r="D154" s="753"/>
      <c r="E154" s="753"/>
      <c r="F154" s="753"/>
      <c r="G154" s="753"/>
      <c r="H154" s="753"/>
      <c r="I154" s="753"/>
      <c r="J154" s="753"/>
      <c r="K154" s="753"/>
      <c r="L154" s="753"/>
      <c r="M154" s="753"/>
      <c r="N154" s="753"/>
      <c r="O154" s="753"/>
      <c r="P154" s="753"/>
      <c r="Q154" s="753"/>
      <c r="R154" s="753"/>
      <c r="S154" s="753"/>
      <c r="T154" s="753"/>
      <c r="U154" s="753"/>
      <c r="V154" s="753"/>
      <c r="W154" s="753"/>
      <c r="X154" s="753"/>
      <c r="Y154" s="753"/>
      <c r="Z154" s="753"/>
      <c r="AA154" s="753"/>
      <c r="AB154" s="753"/>
      <c r="AC154" s="753"/>
      <c r="AD154" s="753"/>
      <c r="AE154" s="753"/>
      <c r="AF154" s="753"/>
      <c r="AG154" s="753"/>
      <c r="AH154" s="753"/>
      <c r="AI154" s="753"/>
      <c r="AJ154" s="753"/>
      <c r="AK154" s="753"/>
      <c r="AL154" s="753"/>
      <c r="AM154" s="753"/>
      <c r="AN154" s="753"/>
      <c r="AO154" s="753"/>
      <c r="AP154" s="753"/>
      <c r="AQ154" s="753"/>
      <c r="AR154" s="753"/>
      <c r="AS154" s="753"/>
      <c r="AT154" s="753"/>
      <c r="AU154" s="753"/>
      <c r="AV154" s="753"/>
      <c r="AW154" s="753"/>
      <c r="AX154" s="753"/>
      <c r="AY154" s="753"/>
      <c r="AZ154" s="753"/>
      <c r="BA154" s="753"/>
      <c r="BB154" s="753"/>
      <c r="BC154" s="753"/>
      <c r="BD154" s="753"/>
      <c r="BE154" s="753"/>
      <c r="BF154" s="753"/>
      <c r="BG154" s="753"/>
      <c r="BH154" s="753"/>
      <c r="BI154" s="753"/>
      <c r="BJ154" s="753"/>
      <c r="BK154" s="753"/>
      <c r="BL154" s="753"/>
      <c r="BM154" s="753"/>
      <c r="BN154" s="753"/>
      <c r="BO154" s="753"/>
      <c r="BP154" s="753"/>
      <c r="BQ154" s="753"/>
      <c r="BR154" s="753"/>
      <c r="BS154" s="754"/>
    </row>
    <row r="155" spans="2:71" ht="7.5" customHeight="1" x14ac:dyDescent="0.2">
      <c r="B155" s="752"/>
      <c r="C155" s="753"/>
      <c r="D155" s="753"/>
      <c r="E155" s="753"/>
      <c r="F155" s="753"/>
      <c r="G155" s="753"/>
      <c r="H155" s="753"/>
      <c r="I155" s="753"/>
      <c r="J155" s="753"/>
      <c r="K155" s="753"/>
      <c r="L155" s="753"/>
      <c r="M155" s="753"/>
      <c r="N155" s="753"/>
      <c r="O155" s="753"/>
      <c r="P155" s="753"/>
      <c r="Q155" s="753"/>
      <c r="R155" s="753"/>
      <c r="S155" s="753"/>
      <c r="T155" s="753"/>
      <c r="U155" s="753"/>
      <c r="V155" s="753"/>
      <c r="W155" s="753"/>
      <c r="X155" s="753"/>
      <c r="Y155" s="753"/>
      <c r="Z155" s="753"/>
      <c r="AA155" s="753"/>
      <c r="AB155" s="753"/>
      <c r="AC155" s="753"/>
      <c r="AD155" s="753"/>
      <c r="AE155" s="753"/>
      <c r="AF155" s="753"/>
      <c r="AG155" s="753"/>
      <c r="AH155" s="753"/>
      <c r="AI155" s="753"/>
      <c r="AJ155" s="753"/>
      <c r="AK155" s="753"/>
      <c r="AL155" s="753"/>
      <c r="AM155" s="753"/>
      <c r="AN155" s="753"/>
      <c r="AO155" s="753"/>
      <c r="AP155" s="753"/>
      <c r="AQ155" s="753"/>
      <c r="AR155" s="753"/>
      <c r="AS155" s="753"/>
      <c r="AT155" s="753"/>
      <c r="AU155" s="753"/>
      <c r="AV155" s="753"/>
      <c r="AW155" s="753"/>
      <c r="AX155" s="753"/>
      <c r="AY155" s="753"/>
      <c r="AZ155" s="753"/>
      <c r="BA155" s="753"/>
      <c r="BB155" s="753"/>
      <c r="BC155" s="753"/>
      <c r="BD155" s="753"/>
      <c r="BE155" s="753"/>
      <c r="BF155" s="753"/>
      <c r="BG155" s="753"/>
      <c r="BH155" s="753"/>
      <c r="BI155" s="753"/>
      <c r="BJ155" s="753"/>
      <c r="BK155" s="753"/>
      <c r="BL155" s="753"/>
      <c r="BM155" s="753"/>
      <c r="BN155" s="753"/>
      <c r="BO155" s="753"/>
      <c r="BP155" s="753"/>
      <c r="BQ155" s="753"/>
      <c r="BR155" s="753"/>
      <c r="BS155" s="754"/>
    </row>
    <row r="156" spans="2:71" ht="7.5" customHeight="1" x14ac:dyDescent="0.2">
      <c r="B156" s="752"/>
      <c r="C156" s="753"/>
      <c r="D156" s="753"/>
      <c r="E156" s="753"/>
      <c r="F156" s="753"/>
      <c r="G156" s="753"/>
      <c r="H156" s="753"/>
      <c r="I156" s="753"/>
      <c r="J156" s="753"/>
      <c r="K156" s="753"/>
      <c r="L156" s="753"/>
      <c r="M156" s="753"/>
      <c r="N156" s="753"/>
      <c r="O156" s="753"/>
      <c r="P156" s="753"/>
      <c r="Q156" s="753"/>
      <c r="R156" s="753"/>
      <c r="S156" s="753"/>
      <c r="T156" s="753"/>
      <c r="U156" s="753"/>
      <c r="V156" s="753"/>
      <c r="W156" s="753"/>
      <c r="X156" s="753"/>
      <c r="Y156" s="753"/>
      <c r="Z156" s="753"/>
      <c r="AA156" s="753"/>
      <c r="AB156" s="753"/>
      <c r="AC156" s="753"/>
      <c r="AD156" s="753"/>
      <c r="AE156" s="753"/>
      <c r="AF156" s="753"/>
      <c r="AG156" s="753"/>
      <c r="AH156" s="753"/>
      <c r="AI156" s="753"/>
      <c r="AJ156" s="753"/>
      <c r="AK156" s="753"/>
      <c r="AL156" s="753"/>
      <c r="AM156" s="753"/>
      <c r="AN156" s="753"/>
      <c r="AO156" s="753"/>
      <c r="AP156" s="753"/>
      <c r="AQ156" s="753"/>
      <c r="AR156" s="753"/>
      <c r="AS156" s="753"/>
      <c r="AT156" s="753"/>
      <c r="AU156" s="753"/>
      <c r="AV156" s="753"/>
      <c r="AW156" s="753"/>
      <c r="AX156" s="753"/>
      <c r="AY156" s="753"/>
      <c r="AZ156" s="753"/>
      <c r="BA156" s="753"/>
      <c r="BB156" s="753"/>
      <c r="BC156" s="753"/>
      <c r="BD156" s="753"/>
      <c r="BE156" s="753"/>
      <c r="BF156" s="753"/>
      <c r="BG156" s="753"/>
      <c r="BH156" s="753"/>
      <c r="BI156" s="753"/>
      <c r="BJ156" s="753"/>
      <c r="BK156" s="753"/>
      <c r="BL156" s="753"/>
      <c r="BM156" s="753"/>
      <c r="BN156" s="753"/>
      <c r="BO156" s="753"/>
      <c r="BP156" s="753"/>
      <c r="BQ156" s="753"/>
      <c r="BR156" s="753"/>
      <c r="BS156" s="754"/>
    </row>
    <row r="157" spans="2:71" ht="7.5" customHeight="1" x14ac:dyDescent="0.2">
      <c r="B157" s="752"/>
      <c r="C157" s="753"/>
      <c r="D157" s="753"/>
      <c r="E157" s="753"/>
      <c r="F157" s="753"/>
      <c r="G157" s="753"/>
      <c r="H157" s="753"/>
      <c r="I157" s="753"/>
      <c r="J157" s="753"/>
      <c r="K157" s="753"/>
      <c r="L157" s="753"/>
      <c r="M157" s="753"/>
      <c r="N157" s="753"/>
      <c r="O157" s="753"/>
      <c r="P157" s="753"/>
      <c r="Q157" s="753"/>
      <c r="R157" s="753"/>
      <c r="S157" s="753"/>
      <c r="T157" s="753"/>
      <c r="U157" s="753"/>
      <c r="V157" s="753"/>
      <c r="W157" s="753"/>
      <c r="X157" s="753"/>
      <c r="Y157" s="753"/>
      <c r="Z157" s="753"/>
      <c r="AA157" s="753"/>
      <c r="AB157" s="753"/>
      <c r="AC157" s="753"/>
      <c r="AD157" s="753"/>
      <c r="AE157" s="753"/>
      <c r="AF157" s="753"/>
      <c r="AG157" s="753"/>
      <c r="AH157" s="753"/>
      <c r="AI157" s="753"/>
      <c r="AJ157" s="753"/>
      <c r="AK157" s="753"/>
      <c r="AL157" s="753"/>
      <c r="AM157" s="753"/>
      <c r="AN157" s="753"/>
      <c r="AO157" s="753"/>
      <c r="AP157" s="753"/>
      <c r="AQ157" s="753"/>
      <c r="AR157" s="753"/>
      <c r="AS157" s="753"/>
      <c r="AT157" s="753"/>
      <c r="AU157" s="753"/>
      <c r="AV157" s="753"/>
      <c r="AW157" s="753"/>
      <c r="AX157" s="753"/>
      <c r="AY157" s="753"/>
      <c r="AZ157" s="753"/>
      <c r="BA157" s="753"/>
      <c r="BB157" s="753"/>
      <c r="BC157" s="753"/>
      <c r="BD157" s="753"/>
      <c r="BE157" s="753"/>
      <c r="BF157" s="753"/>
      <c r="BG157" s="753"/>
      <c r="BH157" s="753"/>
      <c r="BI157" s="753"/>
      <c r="BJ157" s="753"/>
      <c r="BK157" s="753"/>
      <c r="BL157" s="753"/>
      <c r="BM157" s="753"/>
      <c r="BN157" s="753"/>
      <c r="BO157" s="753"/>
      <c r="BP157" s="753"/>
      <c r="BQ157" s="753"/>
      <c r="BR157" s="753"/>
      <c r="BS157" s="754"/>
    </row>
    <row r="158" spans="2:71" ht="7.5" customHeight="1" x14ac:dyDescent="0.2">
      <c r="B158" s="752"/>
      <c r="C158" s="753"/>
      <c r="D158" s="753"/>
      <c r="E158" s="753"/>
      <c r="F158" s="753"/>
      <c r="G158" s="753"/>
      <c r="H158" s="753"/>
      <c r="I158" s="753"/>
      <c r="J158" s="753"/>
      <c r="K158" s="753"/>
      <c r="L158" s="753"/>
      <c r="M158" s="753"/>
      <c r="N158" s="753"/>
      <c r="O158" s="753"/>
      <c r="P158" s="753"/>
      <c r="Q158" s="753"/>
      <c r="R158" s="753"/>
      <c r="S158" s="753"/>
      <c r="T158" s="753"/>
      <c r="U158" s="753"/>
      <c r="V158" s="753"/>
      <c r="W158" s="753"/>
      <c r="X158" s="753"/>
      <c r="Y158" s="753"/>
      <c r="Z158" s="753"/>
      <c r="AA158" s="753"/>
      <c r="AB158" s="753"/>
      <c r="AC158" s="753"/>
      <c r="AD158" s="753"/>
      <c r="AE158" s="753"/>
      <c r="AF158" s="753"/>
      <c r="AG158" s="753"/>
      <c r="AH158" s="753"/>
      <c r="AI158" s="753"/>
      <c r="AJ158" s="753"/>
      <c r="AK158" s="753"/>
      <c r="AL158" s="753"/>
      <c r="AM158" s="753"/>
      <c r="AN158" s="753"/>
      <c r="AO158" s="753"/>
      <c r="AP158" s="753"/>
      <c r="AQ158" s="753"/>
      <c r="AR158" s="753"/>
      <c r="AS158" s="753"/>
      <c r="AT158" s="753"/>
      <c r="AU158" s="753"/>
      <c r="AV158" s="753"/>
      <c r="AW158" s="753"/>
      <c r="AX158" s="753"/>
      <c r="AY158" s="753"/>
      <c r="AZ158" s="753"/>
      <c r="BA158" s="753"/>
      <c r="BB158" s="753"/>
      <c r="BC158" s="753"/>
      <c r="BD158" s="753"/>
      <c r="BE158" s="753"/>
      <c r="BF158" s="753"/>
      <c r="BG158" s="753"/>
      <c r="BH158" s="753"/>
      <c r="BI158" s="753"/>
      <c r="BJ158" s="753"/>
      <c r="BK158" s="753"/>
      <c r="BL158" s="753"/>
      <c r="BM158" s="753"/>
      <c r="BN158" s="753"/>
      <c r="BO158" s="753"/>
      <c r="BP158" s="753"/>
      <c r="BQ158" s="753"/>
      <c r="BR158" s="753"/>
      <c r="BS158" s="754"/>
    </row>
    <row r="159" spans="2:71" ht="7.5" customHeight="1" x14ac:dyDescent="0.2">
      <c r="B159" s="752"/>
      <c r="C159" s="753"/>
      <c r="D159" s="753"/>
      <c r="E159" s="753"/>
      <c r="F159" s="753"/>
      <c r="G159" s="753"/>
      <c r="H159" s="753"/>
      <c r="I159" s="753"/>
      <c r="J159" s="753"/>
      <c r="K159" s="753"/>
      <c r="L159" s="753"/>
      <c r="M159" s="753"/>
      <c r="N159" s="753"/>
      <c r="O159" s="753"/>
      <c r="P159" s="753"/>
      <c r="Q159" s="753"/>
      <c r="R159" s="753"/>
      <c r="S159" s="753"/>
      <c r="T159" s="753"/>
      <c r="U159" s="753"/>
      <c r="V159" s="753"/>
      <c r="W159" s="753"/>
      <c r="X159" s="753"/>
      <c r="Y159" s="753"/>
      <c r="Z159" s="753"/>
      <c r="AA159" s="753"/>
      <c r="AB159" s="753"/>
      <c r="AC159" s="753"/>
      <c r="AD159" s="753"/>
      <c r="AE159" s="753"/>
      <c r="AF159" s="753"/>
      <c r="AG159" s="753"/>
      <c r="AH159" s="753"/>
      <c r="AI159" s="753"/>
      <c r="AJ159" s="753"/>
      <c r="AK159" s="753"/>
      <c r="AL159" s="753"/>
      <c r="AM159" s="753"/>
      <c r="AN159" s="753"/>
      <c r="AO159" s="753"/>
      <c r="AP159" s="753"/>
      <c r="AQ159" s="753"/>
      <c r="AR159" s="753"/>
      <c r="AS159" s="753"/>
      <c r="AT159" s="753"/>
      <c r="AU159" s="753"/>
      <c r="AV159" s="753"/>
      <c r="AW159" s="753"/>
      <c r="AX159" s="753"/>
      <c r="AY159" s="753"/>
      <c r="AZ159" s="753"/>
      <c r="BA159" s="753"/>
      <c r="BB159" s="753"/>
      <c r="BC159" s="753"/>
      <c r="BD159" s="753"/>
      <c r="BE159" s="753"/>
      <c r="BF159" s="753"/>
      <c r="BG159" s="753"/>
      <c r="BH159" s="753"/>
      <c r="BI159" s="753"/>
      <c r="BJ159" s="753"/>
      <c r="BK159" s="753"/>
      <c r="BL159" s="753"/>
      <c r="BM159" s="753"/>
      <c r="BN159" s="753"/>
      <c r="BO159" s="753"/>
      <c r="BP159" s="753"/>
      <c r="BQ159" s="753"/>
      <c r="BR159" s="753"/>
      <c r="BS159" s="754"/>
    </row>
    <row r="160" spans="2:71" ht="7.5" customHeight="1" x14ac:dyDescent="0.2">
      <c r="B160" s="752"/>
      <c r="C160" s="753"/>
      <c r="D160" s="753"/>
      <c r="E160" s="753"/>
      <c r="F160" s="753"/>
      <c r="G160" s="753"/>
      <c r="H160" s="753"/>
      <c r="I160" s="753"/>
      <c r="J160" s="753"/>
      <c r="K160" s="753"/>
      <c r="L160" s="753"/>
      <c r="M160" s="753"/>
      <c r="N160" s="753"/>
      <c r="O160" s="753"/>
      <c r="P160" s="753"/>
      <c r="Q160" s="753"/>
      <c r="R160" s="753"/>
      <c r="S160" s="753"/>
      <c r="T160" s="753"/>
      <c r="U160" s="753"/>
      <c r="V160" s="753"/>
      <c r="W160" s="753"/>
      <c r="X160" s="753"/>
      <c r="Y160" s="753"/>
      <c r="Z160" s="753"/>
      <c r="AA160" s="753"/>
      <c r="AB160" s="753"/>
      <c r="AC160" s="753"/>
      <c r="AD160" s="753"/>
      <c r="AE160" s="753"/>
      <c r="AF160" s="753"/>
      <c r="AG160" s="753"/>
      <c r="AH160" s="753"/>
      <c r="AI160" s="753"/>
      <c r="AJ160" s="753"/>
      <c r="AK160" s="753"/>
      <c r="AL160" s="753"/>
      <c r="AM160" s="753"/>
      <c r="AN160" s="753"/>
      <c r="AO160" s="753"/>
      <c r="AP160" s="753"/>
      <c r="AQ160" s="753"/>
      <c r="AR160" s="753"/>
      <c r="AS160" s="753"/>
      <c r="AT160" s="753"/>
      <c r="AU160" s="753"/>
      <c r="AV160" s="753"/>
      <c r="AW160" s="753"/>
      <c r="AX160" s="753"/>
      <c r="AY160" s="753"/>
      <c r="AZ160" s="753"/>
      <c r="BA160" s="753"/>
      <c r="BB160" s="753"/>
      <c r="BC160" s="753"/>
      <c r="BD160" s="753"/>
      <c r="BE160" s="753"/>
      <c r="BF160" s="753"/>
      <c r="BG160" s="753"/>
      <c r="BH160" s="753"/>
      <c r="BI160" s="753"/>
      <c r="BJ160" s="753"/>
      <c r="BK160" s="753"/>
      <c r="BL160" s="753"/>
      <c r="BM160" s="753"/>
      <c r="BN160" s="753"/>
      <c r="BO160" s="753"/>
      <c r="BP160" s="753"/>
      <c r="BQ160" s="753"/>
      <c r="BR160" s="753"/>
      <c r="BS160" s="754"/>
    </row>
    <row r="161" spans="2:71" ht="7.5" customHeight="1" x14ac:dyDescent="0.2">
      <c r="B161" s="752"/>
      <c r="C161" s="753"/>
      <c r="D161" s="753"/>
      <c r="E161" s="753"/>
      <c r="F161" s="753"/>
      <c r="G161" s="753"/>
      <c r="H161" s="753"/>
      <c r="I161" s="753"/>
      <c r="J161" s="753"/>
      <c r="K161" s="753"/>
      <c r="L161" s="753"/>
      <c r="M161" s="753"/>
      <c r="N161" s="753"/>
      <c r="O161" s="753"/>
      <c r="P161" s="753"/>
      <c r="Q161" s="753"/>
      <c r="R161" s="753"/>
      <c r="S161" s="753"/>
      <c r="T161" s="753"/>
      <c r="U161" s="753"/>
      <c r="V161" s="753"/>
      <c r="W161" s="753"/>
      <c r="X161" s="753"/>
      <c r="Y161" s="753"/>
      <c r="Z161" s="753"/>
      <c r="AA161" s="753"/>
      <c r="AB161" s="753"/>
      <c r="AC161" s="753"/>
      <c r="AD161" s="753"/>
      <c r="AE161" s="753"/>
      <c r="AF161" s="753"/>
      <c r="AG161" s="753"/>
      <c r="AH161" s="753"/>
      <c r="AI161" s="753"/>
      <c r="AJ161" s="753"/>
      <c r="AK161" s="753"/>
      <c r="AL161" s="753"/>
      <c r="AM161" s="753"/>
      <c r="AN161" s="753"/>
      <c r="AO161" s="753"/>
      <c r="AP161" s="753"/>
      <c r="AQ161" s="753"/>
      <c r="AR161" s="753"/>
      <c r="AS161" s="753"/>
      <c r="AT161" s="753"/>
      <c r="AU161" s="753"/>
      <c r="AV161" s="753"/>
      <c r="AW161" s="753"/>
      <c r="AX161" s="753"/>
      <c r="AY161" s="753"/>
      <c r="AZ161" s="753"/>
      <c r="BA161" s="753"/>
      <c r="BB161" s="753"/>
      <c r="BC161" s="753"/>
      <c r="BD161" s="753"/>
      <c r="BE161" s="753"/>
      <c r="BF161" s="753"/>
      <c r="BG161" s="753"/>
      <c r="BH161" s="753"/>
      <c r="BI161" s="753"/>
      <c r="BJ161" s="753"/>
      <c r="BK161" s="753"/>
      <c r="BL161" s="753"/>
      <c r="BM161" s="753"/>
      <c r="BN161" s="753"/>
      <c r="BO161" s="753"/>
      <c r="BP161" s="753"/>
      <c r="BQ161" s="753"/>
      <c r="BR161" s="753"/>
      <c r="BS161" s="754"/>
    </row>
    <row r="162" spans="2:71" ht="7.5" customHeight="1" x14ac:dyDescent="0.2">
      <c r="B162" s="752"/>
      <c r="C162" s="753"/>
      <c r="D162" s="753"/>
      <c r="E162" s="753"/>
      <c r="F162" s="753"/>
      <c r="G162" s="753"/>
      <c r="H162" s="753"/>
      <c r="I162" s="753"/>
      <c r="J162" s="753"/>
      <c r="K162" s="753"/>
      <c r="L162" s="753"/>
      <c r="M162" s="753"/>
      <c r="N162" s="753"/>
      <c r="O162" s="753"/>
      <c r="P162" s="753"/>
      <c r="Q162" s="753"/>
      <c r="R162" s="753"/>
      <c r="S162" s="753"/>
      <c r="T162" s="753"/>
      <c r="U162" s="753"/>
      <c r="V162" s="753"/>
      <c r="W162" s="753"/>
      <c r="X162" s="753"/>
      <c r="Y162" s="753"/>
      <c r="Z162" s="753"/>
      <c r="AA162" s="753"/>
      <c r="AB162" s="753"/>
      <c r="AC162" s="753"/>
      <c r="AD162" s="753"/>
      <c r="AE162" s="753"/>
      <c r="AF162" s="753"/>
      <c r="AG162" s="753"/>
      <c r="AH162" s="753"/>
      <c r="AI162" s="753"/>
      <c r="AJ162" s="753"/>
      <c r="AK162" s="753"/>
      <c r="AL162" s="753"/>
      <c r="AM162" s="753"/>
      <c r="AN162" s="753"/>
      <c r="AO162" s="753"/>
      <c r="AP162" s="753"/>
      <c r="AQ162" s="753"/>
      <c r="AR162" s="753"/>
      <c r="AS162" s="753"/>
      <c r="AT162" s="753"/>
      <c r="AU162" s="753"/>
      <c r="AV162" s="753"/>
      <c r="AW162" s="753"/>
      <c r="AX162" s="753"/>
      <c r="AY162" s="753"/>
      <c r="AZ162" s="753"/>
      <c r="BA162" s="753"/>
      <c r="BB162" s="753"/>
      <c r="BC162" s="753"/>
      <c r="BD162" s="753"/>
      <c r="BE162" s="753"/>
      <c r="BF162" s="753"/>
      <c r="BG162" s="753"/>
      <c r="BH162" s="753"/>
      <c r="BI162" s="753"/>
      <c r="BJ162" s="753"/>
      <c r="BK162" s="753"/>
      <c r="BL162" s="753"/>
      <c r="BM162" s="753"/>
      <c r="BN162" s="753"/>
      <c r="BO162" s="753"/>
      <c r="BP162" s="753"/>
      <c r="BQ162" s="753"/>
      <c r="BR162" s="753"/>
      <c r="BS162" s="754"/>
    </row>
    <row r="163" spans="2:71" ht="7.5" customHeight="1" x14ac:dyDescent="0.2">
      <c r="B163" s="752"/>
      <c r="C163" s="753"/>
      <c r="D163" s="753"/>
      <c r="E163" s="753"/>
      <c r="F163" s="753"/>
      <c r="G163" s="753"/>
      <c r="H163" s="753"/>
      <c r="I163" s="753"/>
      <c r="J163" s="753"/>
      <c r="K163" s="753"/>
      <c r="L163" s="753"/>
      <c r="M163" s="753"/>
      <c r="N163" s="753"/>
      <c r="O163" s="753"/>
      <c r="P163" s="753"/>
      <c r="Q163" s="753"/>
      <c r="R163" s="753"/>
      <c r="S163" s="753"/>
      <c r="T163" s="753"/>
      <c r="U163" s="753"/>
      <c r="V163" s="753"/>
      <c r="W163" s="753"/>
      <c r="X163" s="753"/>
      <c r="Y163" s="753"/>
      <c r="Z163" s="753"/>
      <c r="AA163" s="753"/>
      <c r="AB163" s="753"/>
      <c r="AC163" s="753"/>
      <c r="AD163" s="753"/>
      <c r="AE163" s="753"/>
      <c r="AF163" s="753"/>
      <c r="AG163" s="753"/>
      <c r="AH163" s="753"/>
      <c r="AI163" s="753"/>
      <c r="AJ163" s="753"/>
      <c r="AK163" s="753"/>
      <c r="AL163" s="753"/>
      <c r="AM163" s="753"/>
      <c r="AN163" s="753"/>
      <c r="AO163" s="753"/>
      <c r="AP163" s="753"/>
      <c r="AQ163" s="753"/>
      <c r="AR163" s="753"/>
      <c r="AS163" s="753"/>
      <c r="AT163" s="753"/>
      <c r="AU163" s="753"/>
      <c r="AV163" s="753"/>
      <c r="AW163" s="753"/>
      <c r="AX163" s="753"/>
      <c r="AY163" s="753"/>
      <c r="AZ163" s="753"/>
      <c r="BA163" s="753"/>
      <c r="BB163" s="753"/>
      <c r="BC163" s="753"/>
      <c r="BD163" s="753"/>
      <c r="BE163" s="753"/>
      <c r="BF163" s="753"/>
      <c r="BG163" s="753"/>
      <c r="BH163" s="753"/>
      <c r="BI163" s="753"/>
      <c r="BJ163" s="753"/>
      <c r="BK163" s="753"/>
      <c r="BL163" s="753"/>
      <c r="BM163" s="753"/>
      <c r="BN163" s="753"/>
      <c r="BO163" s="753"/>
      <c r="BP163" s="753"/>
      <c r="BQ163" s="753"/>
      <c r="BR163" s="753"/>
      <c r="BS163" s="754"/>
    </row>
    <row r="164" spans="2:71" ht="7.5" customHeight="1" x14ac:dyDescent="0.2">
      <c r="B164" s="752"/>
      <c r="C164" s="753"/>
      <c r="D164" s="753"/>
      <c r="E164" s="753"/>
      <c r="F164" s="753"/>
      <c r="G164" s="753"/>
      <c r="H164" s="753"/>
      <c r="I164" s="753"/>
      <c r="J164" s="753"/>
      <c r="K164" s="753"/>
      <c r="L164" s="753"/>
      <c r="M164" s="753"/>
      <c r="N164" s="753"/>
      <c r="O164" s="753"/>
      <c r="P164" s="753"/>
      <c r="Q164" s="753"/>
      <c r="R164" s="753"/>
      <c r="S164" s="753"/>
      <c r="T164" s="753"/>
      <c r="U164" s="753"/>
      <c r="V164" s="753"/>
      <c r="W164" s="753"/>
      <c r="X164" s="753"/>
      <c r="Y164" s="753"/>
      <c r="Z164" s="753"/>
      <c r="AA164" s="753"/>
      <c r="AB164" s="753"/>
      <c r="AC164" s="753"/>
      <c r="AD164" s="753"/>
      <c r="AE164" s="753"/>
      <c r="AF164" s="753"/>
      <c r="AG164" s="753"/>
      <c r="AH164" s="753"/>
      <c r="AI164" s="753"/>
      <c r="AJ164" s="753"/>
      <c r="AK164" s="753"/>
      <c r="AL164" s="753"/>
      <c r="AM164" s="753"/>
      <c r="AN164" s="753"/>
      <c r="AO164" s="753"/>
      <c r="AP164" s="753"/>
      <c r="AQ164" s="753"/>
      <c r="AR164" s="753"/>
      <c r="AS164" s="753"/>
      <c r="AT164" s="753"/>
      <c r="AU164" s="753"/>
      <c r="AV164" s="753"/>
      <c r="AW164" s="753"/>
      <c r="AX164" s="753"/>
      <c r="AY164" s="753"/>
      <c r="AZ164" s="753"/>
      <c r="BA164" s="753"/>
      <c r="BB164" s="753"/>
      <c r="BC164" s="753"/>
      <c r="BD164" s="753"/>
      <c r="BE164" s="753"/>
      <c r="BF164" s="753"/>
      <c r="BG164" s="753"/>
      <c r="BH164" s="753"/>
      <c r="BI164" s="753"/>
      <c r="BJ164" s="753"/>
      <c r="BK164" s="753"/>
      <c r="BL164" s="753"/>
      <c r="BM164" s="753"/>
      <c r="BN164" s="753"/>
      <c r="BO164" s="753"/>
      <c r="BP164" s="753"/>
      <c r="BQ164" s="753"/>
      <c r="BR164" s="753"/>
      <c r="BS164" s="754"/>
    </row>
    <row r="165" spans="2:71" ht="7.5" customHeight="1" x14ac:dyDescent="0.2">
      <c r="B165" s="752"/>
      <c r="C165" s="753"/>
      <c r="D165" s="753"/>
      <c r="E165" s="753"/>
      <c r="F165" s="753"/>
      <c r="G165" s="753"/>
      <c r="H165" s="753"/>
      <c r="I165" s="753"/>
      <c r="J165" s="753"/>
      <c r="K165" s="753"/>
      <c r="L165" s="753"/>
      <c r="M165" s="753"/>
      <c r="N165" s="753"/>
      <c r="O165" s="753"/>
      <c r="P165" s="753"/>
      <c r="Q165" s="753"/>
      <c r="R165" s="753"/>
      <c r="S165" s="753"/>
      <c r="T165" s="753"/>
      <c r="U165" s="753"/>
      <c r="V165" s="753"/>
      <c r="W165" s="753"/>
      <c r="X165" s="753"/>
      <c r="Y165" s="753"/>
      <c r="Z165" s="753"/>
      <c r="AA165" s="753"/>
      <c r="AB165" s="753"/>
      <c r="AC165" s="753"/>
      <c r="AD165" s="753"/>
      <c r="AE165" s="753"/>
      <c r="AF165" s="753"/>
      <c r="AG165" s="753"/>
      <c r="AH165" s="753"/>
      <c r="AI165" s="753"/>
      <c r="AJ165" s="753"/>
      <c r="AK165" s="753"/>
      <c r="AL165" s="753"/>
      <c r="AM165" s="753"/>
      <c r="AN165" s="753"/>
      <c r="AO165" s="753"/>
      <c r="AP165" s="753"/>
      <c r="AQ165" s="753"/>
      <c r="AR165" s="753"/>
      <c r="AS165" s="753"/>
      <c r="AT165" s="753"/>
      <c r="AU165" s="753"/>
      <c r="AV165" s="753"/>
      <c r="AW165" s="753"/>
      <c r="AX165" s="753"/>
      <c r="AY165" s="753"/>
      <c r="AZ165" s="753"/>
      <c r="BA165" s="753"/>
      <c r="BB165" s="753"/>
      <c r="BC165" s="753"/>
      <c r="BD165" s="753"/>
      <c r="BE165" s="753"/>
      <c r="BF165" s="753"/>
      <c r="BG165" s="753"/>
      <c r="BH165" s="753"/>
      <c r="BI165" s="753"/>
      <c r="BJ165" s="753"/>
      <c r="BK165" s="753"/>
      <c r="BL165" s="753"/>
      <c r="BM165" s="753"/>
      <c r="BN165" s="753"/>
      <c r="BO165" s="753"/>
      <c r="BP165" s="753"/>
      <c r="BQ165" s="753"/>
      <c r="BR165" s="753"/>
      <c r="BS165" s="754"/>
    </row>
    <row r="166" spans="2:71" ht="7.5" customHeight="1" x14ac:dyDescent="0.2">
      <c r="B166" s="752"/>
      <c r="C166" s="753"/>
      <c r="D166" s="753"/>
      <c r="E166" s="753"/>
      <c r="F166" s="753"/>
      <c r="G166" s="753"/>
      <c r="H166" s="753"/>
      <c r="I166" s="753"/>
      <c r="J166" s="753"/>
      <c r="K166" s="753"/>
      <c r="L166" s="753"/>
      <c r="M166" s="753"/>
      <c r="N166" s="753"/>
      <c r="O166" s="753"/>
      <c r="P166" s="753"/>
      <c r="Q166" s="753"/>
      <c r="R166" s="753"/>
      <c r="S166" s="753"/>
      <c r="T166" s="753"/>
      <c r="U166" s="753"/>
      <c r="V166" s="753"/>
      <c r="W166" s="753"/>
      <c r="X166" s="753"/>
      <c r="Y166" s="753"/>
      <c r="Z166" s="753"/>
      <c r="AA166" s="753"/>
      <c r="AB166" s="753"/>
      <c r="AC166" s="753"/>
      <c r="AD166" s="753"/>
      <c r="AE166" s="753"/>
      <c r="AF166" s="753"/>
      <c r="AG166" s="753"/>
      <c r="AH166" s="753"/>
      <c r="AI166" s="753"/>
      <c r="AJ166" s="753"/>
      <c r="AK166" s="753"/>
      <c r="AL166" s="753"/>
      <c r="AM166" s="753"/>
      <c r="AN166" s="753"/>
      <c r="AO166" s="753"/>
      <c r="AP166" s="753"/>
      <c r="AQ166" s="753"/>
      <c r="AR166" s="753"/>
      <c r="AS166" s="753"/>
      <c r="AT166" s="753"/>
      <c r="AU166" s="753"/>
      <c r="AV166" s="753"/>
      <c r="AW166" s="753"/>
      <c r="AX166" s="753"/>
      <c r="AY166" s="753"/>
      <c r="AZ166" s="753"/>
      <c r="BA166" s="753"/>
      <c r="BB166" s="753"/>
      <c r="BC166" s="753"/>
      <c r="BD166" s="753"/>
      <c r="BE166" s="753"/>
      <c r="BF166" s="753"/>
      <c r="BG166" s="753"/>
      <c r="BH166" s="753"/>
      <c r="BI166" s="753"/>
      <c r="BJ166" s="753"/>
      <c r="BK166" s="753"/>
      <c r="BL166" s="753"/>
      <c r="BM166" s="753"/>
      <c r="BN166" s="753"/>
      <c r="BO166" s="753"/>
      <c r="BP166" s="753"/>
      <c r="BQ166" s="753"/>
      <c r="BR166" s="753"/>
      <c r="BS166" s="754"/>
    </row>
    <row r="167" spans="2:71" ht="7.5" customHeight="1" x14ac:dyDescent="0.2">
      <c r="B167" s="752"/>
      <c r="C167" s="753"/>
      <c r="D167" s="753"/>
      <c r="E167" s="753"/>
      <c r="F167" s="753"/>
      <c r="G167" s="753"/>
      <c r="H167" s="753"/>
      <c r="I167" s="753"/>
      <c r="J167" s="753"/>
      <c r="K167" s="753"/>
      <c r="L167" s="753"/>
      <c r="M167" s="753"/>
      <c r="N167" s="753"/>
      <c r="O167" s="753"/>
      <c r="P167" s="753"/>
      <c r="Q167" s="753"/>
      <c r="R167" s="753"/>
      <c r="S167" s="753"/>
      <c r="T167" s="753"/>
      <c r="U167" s="753"/>
      <c r="V167" s="753"/>
      <c r="W167" s="753"/>
      <c r="X167" s="753"/>
      <c r="Y167" s="753"/>
      <c r="Z167" s="753"/>
      <c r="AA167" s="753"/>
      <c r="AB167" s="753"/>
      <c r="AC167" s="753"/>
      <c r="AD167" s="753"/>
      <c r="AE167" s="753"/>
      <c r="AF167" s="753"/>
      <c r="AG167" s="753"/>
      <c r="AH167" s="753"/>
      <c r="AI167" s="753"/>
      <c r="AJ167" s="753"/>
      <c r="AK167" s="753"/>
      <c r="AL167" s="753"/>
      <c r="AM167" s="753"/>
      <c r="AN167" s="753"/>
      <c r="AO167" s="753"/>
      <c r="AP167" s="753"/>
      <c r="AQ167" s="753"/>
      <c r="AR167" s="753"/>
      <c r="AS167" s="753"/>
      <c r="AT167" s="753"/>
      <c r="AU167" s="753"/>
      <c r="AV167" s="753"/>
      <c r="AW167" s="753"/>
      <c r="AX167" s="753"/>
      <c r="AY167" s="753"/>
      <c r="AZ167" s="753"/>
      <c r="BA167" s="753"/>
      <c r="BB167" s="753"/>
      <c r="BC167" s="753"/>
      <c r="BD167" s="753"/>
      <c r="BE167" s="753"/>
      <c r="BF167" s="753"/>
      <c r="BG167" s="753"/>
      <c r="BH167" s="753"/>
      <c r="BI167" s="753"/>
      <c r="BJ167" s="753"/>
      <c r="BK167" s="753"/>
      <c r="BL167" s="753"/>
      <c r="BM167" s="753"/>
      <c r="BN167" s="753"/>
      <c r="BO167" s="753"/>
      <c r="BP167" s="753"/>
      <c r="BQ167" s="753"/>
      <c r="BR167" s="753"/>
      <c r="BS167" s="754"/>
    </row>
    <row r="168" spans="2:71" ht="7.5" customHeight="1" x14ac:dyDescent="0.2">
      <c r="B168" s="752"/>
      <c r="C168" s="753"/>
      <c r="D168" s="753"/>
      <c r="E168" s="753"/>
      <c r="F168" s="753"/>
      <c r="G168" s="753"/>
      <c r="H168" s="753"/>
      <c r="I168" s="753"/>
      <c r="J168" s="753"/>
      <c r="K168" s="753"/>
      <c r="L168" s="753"/>
      <c r="M168" s="753"/>
      <c r="N168" s="753"/>
      <c r="O168" s="753"/>
      <c r="P168" s="753"/>
      <c r="Q168" s="753"/>
      <c r="R168" s="753"/>
      <c r="S168" s="753"/>
      <c r="T168" s="753"/>
      <c r="U168" s="753"/>
      <c r="V168" s="753"/>
      <c r="W168" s="753"/>
      <c r="X168" s="753"/>
      <c r="Y168" s="753"/>
      <c r="Z168" s="753"/>
      <c r="AA168" s="753"/>
      <c r="AB168" s="753"/>
      <c r="AC168" s="753"/>
      <c r="AD168" s="753"/>
      <c r="AE168" s="753"/>
      <c r="AF168" s="753"/>
      <c r="AG168" s="753"/>
      <c r="AH168" s="753"/>
      <c r="AI168" s="753"/>
      <c r="AJ168" s="753"/>
      <c r="AK168" s="753"/>
      <c r="AL168" s="753"/>
      <c r="AM168" s="753"/>
      <c r="AN168" s="753"/>
      <c r="AO168" s="753"/>
      <c r="AP168" s="753"/>
      <c r="AQ168" s="753"/>
      <c r="AR168" s="753"/>
      <c r="AS168" s="753"/>
      <c r="AT168" s="753"/>
      <c r="AU168" s="753"/>
      <c r="AV168" s="753"/>
      <c r="AW168" s="753"/>
      <c r="AX168" s="753"/>
      <c r="AY168" s="753"/>
      <c r="AZ168" s="753"/>
      <c r="BA168" s="753"/>
      <c r="BB168" s="753"/>
      <c r="BC168" s="753"/>
      <c r="BD168" s="753"/>
      <c r="BE168" s="753"/>
      <c r="BF168" s="753"/>
      <c r="BG168" s="753"/>
      <c r="BH168" s="753"/>
      <c r="BI168" s="753"/>
      <c r="BJ168" s="753"/>
      <c r="BK168" s="753"/>
      <c r="BL168" s="753"/>
      <c r="BM168" s="753"/>
      <c r="BN168" s="753"/>
      <c r="BO168" s="753"/>
      <c r="BP168" s="753"/>
      <c r="BQ168" s="753"/>
      <c r="BR168" s="753"/>
      <c r="BS168" s="754"/>
    </row>
    <row r="169" spans="2:71" ht="7.5" customHeight="1" x14ac:dyDescent="0.2">
      <c r="B169" s="752"/>
      <c r="C169" s="753"/>
      <c r="D169" s="753"/>
      <c r="E169" s="753"/>
      <c r="F169" s="753"/>
      <c r="G169" s="753"/>
      <c r="H169" s="753"/>
      <c r="I169" s="753"/>
      <c r="J169" s="753"/>
      <c r="K169" s="753"/>
      <c r="L169" s="753"/>
      <c r="M169" s="753"/>
      <c r="N169" s="753"/>
      <c r="O169" s="753"/>
      <c r="P169" s="753"/>
      <c r="Q169" s="753"/>
      <c r="R169" s="753"/>
      <c r="S169" s="753"/>
      <c r="T169" s="753"/>
      <c r="U169" s="753"/>
      <c r="V169" s="753"/>
      <c r="W169" s="753"/>
      <c r="X169" s="753"/>
      <c r="Y169" s="753"/>
      <c r="Z169" s="753"/>
      <c r="AA169" s="753"/>
      <c r="AB169" s="753"/>
      <c r="AC169" s="753"/>
      <c r="AD169" s="753"/>
      <c r="AE169" s="753"/>
      <c r="AF169" s="753"/>
      <c r="AG169" s="753"/>
      <c r="AH169" s="753"/>
      <c r="AI169" s="753"/>
      <c r="AJ169" s="753"/>
      <c r="AK169" s="753"/>
      <c r="AL169" s="753"/>
      <c r="AM169" s="753"/>
      <c r="AN169" s="753"/>
      <c r="AO169" s="753"/>
      <c r="AP169" s="753"/>
      <c r="AQ169" s="753"/>
      <c r="AR169" s="753"/>
      <c r="AS169" s="753"/>
      <c r="AT169" s="753"/>
      <c r="AU169" s="753"/>
      <c r="AV169" s="753"/>
      <c r="AW169" s="753"/>
      <c r="AX169" s="753"/>
      <c r="AY169" s="753"/>
      <c r="AZ169" s="753"/>
      <c r="BA169" s="753"/>
      <c r="BB169" s="753"/>
      <c r="BC169" s="753"/>
      <c r="BD169" s="753"/>
      <c r="BE169" s="753"/>
      <c r="BF169" s="753"/>
      <c r="BG169" s="753"/>
      <c r="BH169" s="753"/>
      <c r="BI169" s="753"/>
      <c r="BJ169" s="753"/>
      <c r="BK169" s="753"/>
      <c r="BL169" s="753"/>
      <c r="BM169" s="753"/>
      <c r="BN169" s="753"/>
      <c r="BO169" s="753"/>
      <c r="BP169" s="753"/>
      <c r="BQ169" s="753"/>
      <c r="BR169" s="753"/>
      <c r="BS169" s="754"/>
    </row>
    <row r="170" spans="2:71" ht="7.5" customHeight="1" x14ac:dyDescent="0.2">
      <c r="B170" s="752"/>
      <c r="C170" s="753"/>
      <c r="D170" s="753"/>
      <c r="E170" s="753"/>
      <c r="F170" s="753"/>
      <c r="G170" s="753"/>
      <c r="H170" s="753"/>
      <c r="I170" s="753"/>
      <c r="J170" s="753"/>
      <c r="K170" s="753"/>
      <c r="L170" s="753"/>
      <c r="M170" s="753"/>
      <c r="N170" s="753"/>
      <c r="O170" s="753"/>
      <c r="P170" s="753"/>
      <c r="Q170" s="753"/>
      <c r="R170" s="753"/>
      <c r="S170" s="753"/>
      <c r="T170" s="753"/>
      <c r="U170" s="753"/>
      <c r="V170" s="753"/>
      <c r="W170" s="753"/>
      <c r="X170" s="753"/>
      <c r="Y170" s="753"/>
      <c r="Z170" s="753"/>
      <c r="AA170" s="753"/>
      <c r="AB170" s="753"/>
      <c r="AC170" s="753"/>
      <c r="AD170" s="753"/>
      <c r="AE170" s="753"/>
      <c r="AF170" s="753"/>
      <c r="AG170" s="753"/>
      <c r="AH170" s="753"/>
      <c r="AI170" s="753"/>
      <c r="AJ170" s="753"/>
      <c r="AK170" s="753"/>
      <c r="AL170" s="753"/>
      <c r="AM170" s="753"/>
      <c r="AN170" s="753"/>
      <c r="AO170" s="753"/>
      <c r="AP170" s="753"/>
      <c r="AQ170" s="753"/>
      <c r="AR170" s="753"/>
      <c r="AS170" s="753"/>
      <c r="AT170" s="753"/>
      <c r="AU170" s="753"/>
      <c r="AV170" s="753"/>
      <c r="AW170" s="753"/>
      <c r="AX170" s="753"/>
      <c r="AY170" s="753"/>
      <c r="AZ170" s="753"/>
      <c r="BA170" s="753"/>
      <c r="BB170" s="753"/>
      <c r="BC170" s="753"/>
      <c r="BD170" s="753"/>
      <c r="BE170" s="753"/>
      <c r="BF170" s="753"/>
      <c r="BG170" s="753"/>
      <c r="BH170" s="753"/>
      <c r="BI170" s="753"/>
      <c r="BJ170" s="753"/>
      <c r="BK170" s="753"/>
      <c r="BL170" s="753"/>
      <c r="BM170" s="753"/>
      <c r="BN170" s="753"/>
      <c r="BO170" s="753"/>
      <c r="BP170" s="753"/>
      <c r="BQ170" s="753"/>
      <c r="BR170" s="753"/>
      <c r="BS170" s="754"/>
    </row>
    <row r="171" spans="2:71" ht="7.5" customHeight="1" x14ac:dyDescent="0.2">
      <c r="B171" s="752"/>
      <c r="C171" s="753"/>
      <c r="D171" s="753"/>
      <c r="E171" s="753"/>
      <c r="F171" s="753"/>
      <c r="G171" s="753"/>
      <c r="H171" s="753"/>
      <c r="I171" s="753"/>
      <c r="J171" s="753"/>
      <c r="K171" s="753"/>
      <c r="L171" s="753"/>
      <c r="M171" s="753"/>
      <c r="N171" s="753"/>
      <c r="O171" s="753"/>
      <c r="P171" s="753"/>
      <c r="Q171" s="753"/>
      <c r="R171" s="753"/>
      <c r="S171" s="753"/>
      <c r="T171" s="753"/>
      <c r="U171" s="753"/>
      <c r="V171" s="753"/>
      <c r="W171" s="753"/>
      <c r="X171" s="753"/>
      <c r="Y171" s="753"/>
      <c r="Z171" s="753"/>
      <c r="AA171" s="753"/>
      <c r="AB171" s="753"/>
      <c r="AC171" s="753"/>
      <c r="AD171" s="753"/>
      <c r="AE171" s="753"/>
      <c r="AF171" s="753"/>
      <c r="AG171" s="753"/>
      <c r="AH171" s="753"/>
      <c r="AI171" s="753"/>
      <c r="AJ171" s="753"/>
      <c r="AK171" s="753"/>
      <c r="AL171" s="753"/>
      <c r="AM171" s="753"/>
      <c r="AN171" s="753"/>
      <c r="AO171" s="753"/>
      <c r="AP171" s="753"/>
      <c r="AQ171" s="753"/>
      <c r="AR171" s="753"/>
      <c r="AS171" s="753"/>
      <c r="AT171" s="753"/>
      <c r="AU171" s="753"/>
      <c r="AV171" s="753"/>
      <c r="AW171" s="753"/>
      <c r="AX171" s="753"/>
      <c r="AY171" s="753"/>
      <c r="AZ171" s="753"/>
      <c r="BA171" s="753"/>
      <c r="BB171" s="753"/>
      <c r="BC171" s="753"/>
      <c r="BD171" s="753"/>
      <c r="BE171" s="753"/>
      <c r="BF171" s="753"/>
      <c r="BG171" s="753"/>
      <c r="BH171" s="753"/>
      <c r="BI171" s="753"/>
      <c r="BJ171" s="753"/>
      <c r="BK171" s="753"/>
      <c r="BL171" s="753"/>
      <c r="BM171" s="753"/>
      <c r="BN171" s="753"/>
      <c r="BO171" s="753"/>
      <c r="BP171" s="753"/>
      <c r="BQ171" s="753"/>
      <c r="BR171" s="753"/>
      <c r="BS171" s="754"/>
    </row>
    <row r="172" spans="2:71" ht="7.5" customHeight="1" x14ac:dyDescent="0.2">
      <c r="B172" s="752"/>
      <c r="C172" s="753"/>
      <c r="D172" s="753"/>
      <c r="E172" s="753"/>
      <c r="F172" s="753"/>
      <c r="G172" s="753"/>
      <c r="H172" s="753"/>
      <c r="I172" s="753"/>
      <c r="J172" s="753"/>
      <c r="K172" s="753"/>
      <c r="L172" s="753"/>
      <c r="M172" s="753"/>
      <c r="N172" s="753"/>
      <c r="O172" s="753"/>
      <c r="P172" s="753"/>
      <c r="Q172" s="753"/>
      <c r="R172" s="753"/>
      <c r="S172" s="753"/>
      <c r="T172" s="753"/>
      <c r="U172" s="753"/>
      <c r="V172" s="753"/>
      <c r="W172" s="753"/>
      <c r="X172" s="753"/>
      <c r="Y172" s="753"/>
      <c r="Z172" s="753"/>
      <c r="AA172" s="753"/>
      <c r="AB172" s="753"/>
      <c r="AC172" s="753"/>
      <c r="AD172" s="753"/>
      <c r="AE172" s="753"/>
      <c r="AF172" s="753"/>
      <c r="AG172" s="753"/>
      <c r="AH172" s="753"/>
      <c r="AI172" s="753"/>
      <c r="AJ172" s="753"/>
      <c r="AK172" s="753"/>
      <c r="AL172" s="753"/>
      <c r="AM172" s="753"/>
      <c r="AN172" s="753"/>
      <c r="AO172" s="753"/>
      <c r="AP172" s="753"/>
      <c r="AQ172" s="753"/>
      <c r="AR172" s="753"/>
      <c r="AS172" s="753"/>
      <c r="AT172" s="753"/>
      <c r="AU172" s="753"/>
      <c r="AV172" s="753"/>
      <c r="AW172" s="753"/>
      <c r="AX172" s="753"/>
      <c r="AY172" s="753"/>
      <c r="AZ172" s="753"/>
      <c r="BA172" s="753"/>
      <c r="BB172" s="753"/>
      <c r="BC172" s="753"/>
      <c r="BD172" s="753"/>
      <c r="BE172" s="753"/>
      <c r="BF172" s="753"/>
      <c r="BG172" s="753"/>
      <c r="BH172" s="753"/>
      <c r="BI172" s="753"/>
      <c r="BJ172" s="753"/>
      <c r="BK172" s="753"/>
      <c r="BL172" s="753"/>
      <c r="BM172" s="753"/>
      <c r="BN172" s="753"/>
      <c r="BO172" s="753"/>
      <c r="BP172" s="753"/>
      <c r="BQ172" s="753"/>
      <c r="BR172" s="753"/>
      <c r="BS172" s="754"/>
    </row>
    <row r="173" spans="2:71" ht="7.5" customHeight="1" x14ac:dyDescent="0.2">
      <c r="B173" s="752"/>
      <c r="C173" s="753"/>
      <c r="D173" s="753"/>
      <c r="E173" s="753"/>
      <c r="F173" s="753"/>
      <c r="G173" s="753"/>
      <c r="H173" s="753"/>
      <c r="I173" s="753"/>
      <c r="J173" s="753"/>
      <c r="K173" s="753"/>
      <c r="L173" s="753"/>
      <c r="M173" s="753"/>
      <c r="N173" s="753"/>
      <c r="O173" s="753"/>
      <c r="P173" s="753"/>
      <c r="Q173" s="753"/>
      <c r="R173" s="753"/>
      <c r="S173" s="753"/>
      <c r="T173" s="753"/>
      <c r="U173" s="753"/>
      <c r="V173" s="753"/>
      <c r="W173" s="753"/>
      <c r="X173" s="753"/>
      <c r="Y173" s="753"/>
      <c r="Z173" s="753"/>
      <c r="AA173" s="753"/>
      <c r="AB173" s="753"/>
      <c r="AC173" s="753"/>
      <c r="AD173" s="753"/>
      <c r="AE173" s="753"/>
      <c r="AF173" s="753"/>
      <c r="AG173" s="753"/>
      <c r="AH173" s="753"/>
      <c r="AI173" s="753"/>
      <c r="AJ173" s="753"/>
      <c r="AK173" s="753"/>
      <c r="AL173" s="753"/>
      <c r="AM173" s="753"/>
      <c r="AN173" s="753"/>
      <c r="AO173" s="753"/>
      <c r="AP173" s="753"/>
      <c r="AQ173" s="753"/>
      <c r="AR173" s="753"/>
      <c r="AS173" s="753"/>
      <c r="AT173" s="753"/>
      <c r="AU173" s="753"/>
      <c r="AV173" s="753"/>
      <c r="AW173" s="753"/>
      <c r="AX173" s="753"/>
      <c r="AY173" s="753"/>
      <c r="AZ173" s="753"/>
      <c r="BA173" s="753"/>
      <c r="BB173" s="753"/>
      <c r="BC173" s="753"/>
      <c r="BD173" s="753"/>
      <c r="BE173" s="753"/>
      <c r="BF173" s="753"/>
      <c r="BG173" s="753"/>
      <c r="BH173" s="753"/>
      <c r="BI173" s="753"/>
      <c r="BJ173" s="753"/>
      <c r="BK173" s="753"/>
      <c r="BL173" s="753"/>
      <c r="BM173" s="753"/>
      <c r="BN173" s="753"/>
      <c r="BO173" s="753"/>
      <c r="BP173" s="753"/>
      <c r="BQ173" s="753"/>
      <c r="BR173" s="753"/>
      <c r="BS173" s="754"/>
    </row>
    <row r="174" spans="2:71" ht="7.5" customHeight="1" x14ac:dyDescent="0.2">
      <c r="B174" s="752"/>
      <c r="C174" s="753"/>
      <c r="D174" s="753"/>
      <c r="E174" s="753"/>
      <c r="F174" s="753"/>
      <c r="G174" s="753"/>
      <c r="H174" s="753"/>
      <c r="I174" s="753"/>
      <c r="J174" s="753"/>
      <c r="K174" s="753"/>
      <c r="L174" s="753"/>
      <c r="M174" s="753"/>
      <c r="N174" s="753"/>
      <c r="O174" s="753"/>
      <c r="P174" s="753"/>
      <c r="Q174" s="753"/>
      <c r="R174" s="753"/>
      <c r="S174" s="753"/>
      <c r="T174" s="753"/>
      <c r="U174" s="753"/>
      <c r="V174" s="753"/>
      <c r="W174" s="753"/>
      <c r="X174" s="753"/>
      <c r="Y174" s="753"/>
      <c r="Z174" s="753"/>
      <c r="AA174" s="753"/>
      <c r="AB174" s="753"/>
      <c r="AC174" s="753"/>
      <c r="AD174" s="753"/>
      <c r="AE174" s="753"/>
      <c r="AF174" s="753"/>
      <c r="AG174" s="753"/>
      <c r="AH174" s="753"/>
      <c r="AI174" s="753"/>
      <c r="AJ174" s="753"/>
      <c r="AK174" s="753"/>
      <c r="AL174" s="753"/>
      <c r="AM174" s="753"/>
      <c r="AN174" s="753"/>
      <c r="AO174" s="753"/>
      <c r="AP174" s="753"/>
      <c r="AQ174" s="753"/>
      <c r="AR174" s="753"/>
      <c r="AS174" s="753"/>
      <c r="AT174" s="753"/>
      <c r="AU174" s="753"/>
      <c r="AV174" s="753"/>
      <c r="AW174" s="753"/>
      <c r="AX174" s="753"/>
      <c r="AY174" s="753"/>
      <c r="AZ174" s="753"/>
      <c r="BA174" s="753"/>
      <c r="BB174" s="753"/>
      <c r="BC174" s="753"/>
      <c r="BD174" s="753"/>
      <c r="BE174" s="753"/>
      <c r="BF174" s="753"/>
      <c r="BG174" s="753"/>
      <c r="BH174" s="753"/>
      <c r="BI174" s="753"/>
      <c r="BJ174" s="753"/>
      <c r="BK174" s="753"/>
      <c r="BL174" s="753"/>
      <c r="BM174" s="753"/>
      <c r="BN174" s="753"/>
      <c r="BO174" s="753"/>
      <c r="BP174" s="753"/>
      <c r="BQ174" s="753"/>
      <c r="BR174" s="753"/>
      <c r="BS174" s="754"/>
    </row>
    <row r="175" spans="2:71" ht="7.5" customHeight="1" x14ac:dyDescent="0.2">
      <c r="B175" s="752"/>
      <c r="C175" s="753"/>
      <c r="D175" s="753"/>
      <c r="E175" s="753"/>
      <c r="F175" s="753"/>
      <c r="G175" s="753"/>
      <c r="H175" s="753"/>
      <c r="I175" s="753"/>
      <c r="J175" s="753"/>
      <c r="K175" s="753"/>
      <c r="L175" s="753"/>
      <c r="M175" s="753"/>
      <c r="N175" s="753"/>
      <c r="O175" s="753"/>
      <c r="P175" s="753"/>
      <c r="Q175" s="753"/>
      <c r="R175" s="753"/>
      <c r="S175" s="753"/>
      <c r="T175" s="753"/>
      <c r="U175" s="753"/>
      <c r="V175" s="753"/>
      <c r="W175" s="753"/>
      <c r="X175" s="753"/>
      <c r="Y175" s="753"/>
      <c r="Z175" s="753"/>
      <c r="AA175" s="753"/>
      <c r="AB175" s="753"/>
      <c r="AC175" s="753"/>
      <c r="AD175" s="753"/>
      <c r="AE175" s="753"/>
      <c r="AF175" s="753"/>
      <c r="AG175" s="753"/>
      <c r="AH175" s="753"/>
      <c r="AI175" s="753"/>
      <c r="AJ175" s="753"/>
      <c r="AK175" s="753"/>
      <c r="AL175" s="753"/>
      <c r="AM175" s="753"/>
      <c r="AN175" s="753"/>
      <c r="AO175" s="753"/>
      <c r="AP175" s="753"/>
      <c r="AQ175" s="753"/>
      <c r="AR175" s="753"/>
      <c r="AS175" s="753"/>
      <c r="AT175" s="753"/>
      <c r="AU175" s="753"/>
      <c r="AV175" s="753"/>
      <c r="AW175" s="753"/>
      <c r="AX175" s="753"/>
      <c r="AY175" s="753"/>
      <c r="AZ175" s="753"/>
      <c r="BA175" s="753"/>
      <c r="BB175" s="753"/>
      <c r="BC175" s="753"/>
      <c r="BD175" s="753"/>
      <c r="BE175" s="753"/>
      <c r="BF175" s="753"/>
      <c r="BG175" s="753"/>
      <c r="BH175" s="753"/>
      <c r="BI175" s="753"/>
      <c r="BJ175" s="753"/>
      <c r="BK175" s="753"/>
      <c r="BL175" s="753"/>
      <c r="BM175" s="753"/>
      <c r="BN175" s="753"/>
      <c r="BO175" s="753"/>
      <c r="BP175" s="753"/>
      <c r="BQ175" s="753"/>
      <c r="BR175" s="753"/>
      <c r="BS175" s="754"/>
    </row>
    <row r="176" spans="2:71" ht="7.5" customHeight="1" x14ac:dyDescent="0.2">
      <c r="B176" s="752"/>
      <c r="C176" s="753"/>
      <c r="D176" s="753"/>
      <c r="E176" s="753"/>
      <c r="F176" s="753"/>
      <c r="G176" s="753"/>
      <c r="H176" s="753"/>
      <c r="I176" s="753"/>
      <c r="J176" s="753"/>
      <c r="K176" s="753"/>
      <c r="L176" s="753"/>
      <c r="M176" s="753"/>
      <c r="N176" s="753"/>
      <c r="O176" s="753"/>
      <c r="P176" s="753"/>
      <c r="Q176" s="753"/>
      <c r="R176" s="753"/>
      <c r="S176" s="753"/>
      <c r="T176" s="753"/>
      <c r="U176" s="753"/>
      <c r="V176" s="753"/>
      <c r="W176" s="753"/>
      <c r="X176" s="753"/>
      <c r="Y176" s="753"/>
      <c r="Z176" s="753"/>
      <c r="AA176" s="753"/>
      <c r="AB176" s="753"/>
      <c r="AC176" s="753"/>
      <c r="AD176" s="753"/>
      <c r="AE176" s="753"/>
      <c r="AF176" s="753"/>
      <c r="AG176" s="753"/>
      <c r="AH176" s="753"/>
      <c r="AI176" s="753"/>
      <c r="AJ176" s="753"/>
      <c r="AK176" s="753"/>
      <c r="AL176" s="753"/>
      <c r="AM176" s="753"/>
      <c r="AN176" s="753"/>
      <c r="AO176" s="753"/>
      <c r="AP176" s="753"/>
      <c r="AQ176" s="753"/>
      <c r="AR176" s="753"/>
      <c r="AS176" s="753"/>
      <c r="AT176" s="753"/>
      <c r="AU176" s="753"/>
      <c r="AV176" s="753"/>
      <c r="AW176" s="753"/>
      <c r="AX176" s="753"/>
      <c r="AY176" s="753"/>
      <c r="AZ176" s="753"/>
      <c r="BA176" s="753"/>
      <c r="BB176" s="753"/>
      <c r="BC176" s="753"/>
      <c r="BD176" s="753"/>
      <c r="BE176" s="753"/>
      <c r="BF176" s="753"/>
      <c r="BG176" s="753"/>
      <c r="BH176" s="753"/>
      <c r="BI176" s="753"/>
      <c r="BJ176" s="753"/>
      <c r="BK176" s="753"/>
      <c r="BL176" s="753"/>
      <c r="BM176" s="753"/>
      <c r="BN176" s="753"/>
      <c r="BO176" s="753"/>
      <c r="BP176" s="753"/>
      <c r="BQ176" s="753"/>
      <c r="BR176" s="753"/>
      <c r="BS176" s="754"/>
    </row>
    <row r="177" spans="2:71" ht="7.5" customHeight="1" x14ac:dyDescent="0.2">
      <c r="B177" s="752"/>
      <c r="C177" s="753"/>
      <c r="D177" s="753"/>
      <c r="E177" s="753"/>
      <c r="F177" s="753"/>
      <c r="G177" s="753"/>
      <c r="H177" s="753"/>
      <c r="I177" s="753"/>
      <c r="J177" s="753"/>
      <c r="K177" s="753"/>
      <c r="L177" s="753"/>
      <c r="M177" s="753"/>
      <c r="N177" s="753"/>
      <c r="O177" s="753"/>
      <c r="P177" s="753"/>
      <c r="Q177" s="753"/>
      <c r="R177" s="753"/>
      <c r="S177" s="753"/>
      <c r="T177" s="753"/>
      <c r="U177" s="753"/>
      <c r="V177" s="753"/>
      <c r="W177" s="753"/>
      <c r="X177" s="753"/>
      <c r="Y177" s="753"/>
      <c r="Z177" s="753"/>
      <c r="AA177" s="753"/>
      <c r="AB177" s="753"/>
      <c r="AC177" s="753"/>
      <c r="AD177" s="753"/>
      <c r="AE177" s="753"/>
      <c r="AF177" s="753"/>
      <c r="AG177" s="753"/>
      <c r="AH177" s="753"/>
      <c r="AI177" s="753"/>
      <c r="AJ177" s="753"/>
      <c r="AK177" s="753"/>
      <c r="AL177" s="753"/>
      <c r="AM177" s="753"/>
      <c r="AN177" s="753"/>
      <c r="AO177" s="753"/>
      <c r="AP177" s="753"/>
      <c r="AQ177" s="753"/>
      <c r="AR177" s="753"/>
      <c r="AS177" s="753"/>
      <c r="AT177" s="753"/>
      <c r="AU177" s="753"/>
      <c r="AV177" s="753"/>
      <c r="AW177" s="753"/>
      <c r="AX177" s="753"/>
      <c r="AY177" s="753"/>
      <c r="AZ177" s="753"/>
      <c r="BA177" s="753"/>
      <c r="BB177" s="753"/>
      <c r="BC177" s="753"/>
      <c r="BD177" s="753"/>
      <c r="BE177" s="753"/>
      <c r="BF177" s="753"/>
      <c r="BG177" s="753"/>
      <c r="BH177" s="753"/>
      <c r="BI177" s="753"/>
      <c r="BJ177" s="753"/>
      <c r="BK177" s="753"/>
      <c r="BL177" s="753"/>
      <c r="BM177" s="753"/>
      <c r="BN177" s="753"/>
      <c r="BO177" s="753"/>
      <c r="BP177" s="753"/>
      <c r="BQ177" s="753"/>
      <c r="BR177" s="753"/>
      <c r="BS177" s="754"/>
    </row>
    <row r="178" spans="2:71" ht="7.5" customHeight="1" x14ac:dyDescent="0.2">
      <c r="B178" s="752"/>
      <c r="C178" s="753"/>
      <c r="D178" s="753"/>
      <c r="E178" s="753"/>
      <c r="F178" s="753"/>
      <c r="G178" s="753"/>
      <c r="H178" s="753"/>
      <c r="I178" s="753"/>
      <c r="J178" s="753"/>
      <c r="K178" s="753"/>
      <c r="L178" s="753"/>
      <c r="M178" s="753"/>
      <c r="N178" s="753"/>
      <c r="O178" s="753"/>
      <c r="P178" s="753"/>
      <c r="Q178" s="753"/>
      <c r="R178" s="753"/>
      <c r="S178" s="753"/>
      <c r="T178" s="753"/>
      <c r="U178" s="753"/>
      <c r="V178" s="753"/>
      <c r="W178" s="753"/>
      <c r="X178" s="753"/>
      <c r="Y178" s="753"/>
      <c r="Z178" s="753"/>
      <c r="AA178" s="753"/>
      <c r="AB178" s="753"/>
      <c r="AC178" s="753"/>
      <c r="AD178" s="753"/>
      <c r="AE178" s="753"/>
      <c r="AF178" s="753"/>
      <c r="AG178" s="753"/>
      <c r="AH178" s="753"/>
      <c r="AI178" s="753"/>
      <c r="AJ178" s="753"/>
      <c r="AK178" s="753"/>
      <c r="AL178" s="753"/>
      <c r="AM178" s="753"/>
      <c r="AN178" s="753"/>
      <c r="AO178" s="753"/>
      <c r="AP178" s="753"/>
      <c r="AQ178" s="753"/>
      <c r="AR178" s="753"/>
      <c r="AS178" s="753"/>
      <c r="AT178" s="753"/>
      <c r="AU178" s="753"/>
      <c r="AV178" s="753"/>
      <c r="AW178" s="753"/>
      <c r="AX178" s="753"/>
      <c r="AY178" s="753"/>
      <c r="AZ178" s="753"/>
      <c r="BA178" s="753"/>
      <c r="BB178" s="753"/>
      <c r="BC178" s="753"/>
      <c r="BD178" s="753"/>
      <c r="BE178" s="753"/>
      <c r="BF178" s="753"/>
      <c r="BG178" s="753"/>
      <c r="BH178" s="753"/>
      <c r="BI178" s="753"/>
      <c r="BJ178" s="753"/>
      <c r="BK178" s="753"/>
      <c r="BL178" s="753"/>
      <c r="BM178" s="753"/>
      <c r="BN178" s="753"/>
      <c r="BO178" s="753"/>
      <c r="BP178" s="753"/>
      <c r="BQ178" s="753"/>
      <c r="BR178" s="753"/>
      <c r="BS178" s="754"/>
    </row>
    <row r="179" spans="2:71" ht="7.5" customHeight="1" x14ac:dyDescent="0.2">
      <c r="B179" s="752"/>
      <c r="C179" s="753"/>
      <c r="D179" s="753"/>
      <c r="E179" s="753"/>
      <c r="F179" s="753"/>
      <c r="G179" s="753"/>
      <c r="H179" s="753"/>
      <c r="I179" s="753"/>
      <c r="J179" s="753"/>
      <c r="K179" s="753"/>
      <c r="L179" s="753"/>
      <c r="M179" s="753"/>
      <c r="N179" s="753"/>
      <c r="O179" s="753"/>
      <c r="P179" s="753"/>
      <c r="Q179" s="753"/>
      <c r="R179" s="753"/>
      <c r="S179" s="753"/>
      <c r="T179" s="753"/>
      <c r="U179" s="753"/>
      <c r="V179" s="753"/>
      <c r="W179" s="753"/>
      <c r="X179" s="753"/>
      <c r="Y179" s="753"/>
      <c r="Z179" s="753"/>
      <c r="AA179" s="753"/>
      <c r="AB179" s="753"/>
      <c r="AC179" s="753"/>
      <c r="AD179" s="753"/>
      <c r="AE179" s="753"/>
      <c r="AF179" s="753"/>
      <c r="AG179" s="753"/>
      <c r="AH179" s="753"/>
      <c r="AI179" s="753"/>
      <c r="AJ179" s="753"/>
      <c r="AK179" s="753"/>
      <c r="AL179" s="753"/>
      <c r="AM179" s="753"/>
      <c r="AN179" s="753"/>
      <c r="AO179" s="753"/>
      <c r="AP179" s="753"/>
      <c r="AQ179" s="753"/>
      <c r="AR179" s="753"/>
      <c r="AS179" s="753"/>
      <c r="AT179" s="753"/>
      <c r="AU179" s="753"/>
      <c r="AV179" s="753"/>
      <c r="AW179" s="753"/>
      <c r="AX179" s="753"/>
      <c r="AY179" s="753"/>
      <c r="AZ179" s="753"/>
      <c r="BA179" s="753"/>
      <c r="BB179" s="753"/>
      <c r="BC179" s="753"/>
      <c r="BD179" s="753"/>
      <c r="BE179" s="753"/>
      <c r="BF179" s="753"/>
      <c r="BG179" s="753"/>
      <c r="BH179" s="753"/>
      <c r="BI179" s="753"/>
      <c r="BJ179" s="753"/>
      <c r="BK179" s="753"/>
      <c r="BL179" s="753"/>
      <c r="BM179" s="753"/>
      <c r="BN179" s="753"/>
      <c r="BO179" s="753"/>
      <c r="BP179" s="753"/>
      <c r="BQ179" s="753"/>
      <c r="BR179" s="753"/>
      <c r="BS179" s="754"/>
    </row>
    <row r="180" spans="2:71" ht="7.5" customHeight="1" x14ac:dyDescent="0.2">
      <c r="B180" s="752"/>
      <c r="C180" s="753"/>
      <c r="D180" s="753"/>
      <c r="E180" s="753"/>
      <c r="F180" s="753"/>
      <c r="G180" s="753"/>
      <c r="H180" s="753"/>
      <c r="I180" s="753"/>
      <c r="J180" s="753"/>
      <c r="K180" s="753"/>
      <c r="L180" s="753"/>
      <c r="M180" s="753"/>
      <c r="N180" s="753"/>
      <c r="O180" s="753"/>
      <c r="P180" s="753"/>
      <c r="Q180" s="753"/>
      <c r="R180" s="753"/>
      <c r="S180" s="753"/>
      <c r="T180" s="753"/>
      <c r="U180" s="753"/>
      <c r="V180" s="753"/>
      <c r="W180" s="753"/>
      <c r="X180" s="753"/>
      <c r="Y180" s="753"/>
      <c r="Z180" s="753"/>
      <c r="AA180" s="753"/>
      <c r="AB180" s="753"/>
      <c r="AC180" s="753"/>
      <c r="AD180" s="753"/>
      <c r="AE180" s="753"/>
      <c r="AF180" s="753"/>
      <c r="AG180" s="753"/>
      <c r="AH180" s="753"/>
      <c r="AI180" s="753"/>
      <c r="AJ180" s="753"/>
      <c r="AK180" s="753"/>
      <c r="AL180" s="753"/>
      <c r="AM180" s="753"/>
      <c r="AN180" s="753"/>
      <c r="AO180" s="753"/>
      <c r="AP180" s="753"/>
      <c r="AQ180" s="753"/>
      <c r="AR180" s="753"/>
      <c r="AS180" s="753"/>
      <c r="AT180" s="753"/>
      <c r="AU180" s="753"/>
      <c r="AV180" s="753"/>
      <c r="AW180" s="753"/>
      <c r="AX180" s="753"/>
      <c r="AY180" s="753"/>
      <c r="AZ180" s="753"/>
      <c r="BA180" s="753"/>
      <c r="BB180" s="753"/>
      <c r="BC180" s="753"/>
      <c r="BD180" s="753"/>
      <c r="BE180" s="753"/>
      <c r="BF180" s="753"/>
      <c r="BG180" s="753"/>
      <c r="BH180" s="753"/>
      <c r="BI180" s="753"/>
      <c r="BJ180" s="753"/>
      <c r="BK180" s="753"/>
      <c r="BL180" s="753"/>
      <c r="BM180" s="753"/>
      <c r="BN180" s="753"/>
      <c r="BO180" s="753"/>
      <c r="BP180" s="753"/>
      <c r="BQ180" s="753"/>
      <c r="BR180" s="753"/>
      <c r="BS180" s="754"/>
    </row>
    <row r="181" spans="2:71" ht="7.5" customHeight="1" x14ac:dyDescent="0.2">
      <c r="B181" s="752"/>
      <c r="C181" s="753"/>
      <c r="D181" s="753"/>
      <c r="E181" s="753"/>
      <c r="F181" s="753"/>
      <c r="G181" s="753"/>
      <c r="H181" s="753"/>
      <c r="I181" s="753"/>
      <c r="J181" s="753"/>
      <c r="K181" s="753"/>
      <c r="L181" s="753"/>
      <c r="M181" s="753"/>
      <c r="N181" s="753"/>
      <c r="O181" s="753"/>
      <c r="P181" s="753"/>
      <c r="Q181" s="753"/>
      <c r="R181" s="753"/>
      <c r="S181" s="753"/>
      <c r="T181" s="753"/>
      <c r="U181" s="753"/>
      <c r="V181" s="753"/>
      <c r="W181" s="753"/>
      <c r="X181" s="753"/>
      <c r="Y181" s="753"/>
      <c r="Z181" s="753"/>
      <c r="AA181" s="753"/>
      <c r="AB181" s="753"/>
      <c r="AC181" s="753"/>
      <c r="AD181" s="753"/>
      <c r="AE181" s="753"/>
      <c r="AF181" s="753"/>
      <c r="AG181" s="753"/>
      <c r="AH181" s="753"/>
      <c r="AI181" s="753"/>
      <c r="AJ181" s="753"/>
      <c r="AK181" s="753"/>
      <c r="AL181" s="753"/>
      <c r="AM181" s="753"/>
      <c r="AN181" s="753"/>
      <c r="AO181" s="753"/>
      <c r="AP181" s="753"/>
      <c r="AQ181" s="753"/>
      <c r="AR181" s="753"/>
      <c r="AS181" s="753"/>
      <c r="AT181" s="753"/>
      <c r="AU181" s="753"/>
      <c r="AV181" s="753"/>
      <c r="AW181" s="753"/>
      <c r="AX181" s="753"/>
      <c r="AY181" s="753"/>
      <c r="AZ181" s="753"/>
      <c r="BA181" s="753"/>
      <c r="BB181" s="753"/>
      <c r="BC181" s="753"/>
      <c r="BD181" s="753"/>
      <c r="BE181" s="753"/>
      <c r="BF181" s="753"/>
      <c r="BG181" s="753"/>
      <c r="BH181" s="753"/>
      <c r="BI181" s="753"/>
      <c r="BJ181" s="753"/>
      <c r="BK181" s="753"/>
      <c r="BL181" s="753"/>
      <c r="BM181" s="753"/>
      <c r="BN181" s="753"/>
      <c r="BO181" s="753"/>
      <c r="BP181" s="753"/>
      <c r="BQ181" s="753"/>
      <c r="BR181" s="753"/>
      <c r="BS181" s="754"/>
    </row>
    <row r="182" spans="2:71" ht="7.5" customHeight="1" x14ac:dyDescent="0.2">
      <c r="B182" s="752"/>
      <c r="C182" s="753"/>
      <c r="D182" s="753"/>
      <c r="E182" s="753"/>
      <c r="F182" s="753"/>
      <c r="G182" s="753"/>
      <c r="H182" s="753"/>
      <c r="I182" s="753"/>
      <c r="J182" s="753"/>
      <c r="K182" s="753"/>
      <c r="L182" s="753"/>
      <c r="M182" s="753"/>
      <c r="N182" s="753"/>
      <c r="O182" s="753"/>
      <c r="P182" s="753"/>
      <c r="Q182" s="753"/>
      <c r="R182" s="753"/>
      <c r="S182" s="753"/>
      <c r="T182" s="753"/>
      <c r="U182" s="753"/>
      <c r="V182" s="753"/>
      <c r="W182" s="753"/>
      <c r="X182" s="753"/>
      <c r="Y182" s="753"/>
      <c r="Z182" s="753"/>
      <c r="AA182" s="753"/>
      <c r="AB182" s="753"/>
      <c r="AC182" s="753"/>
      <c r="AD182" s="753"/>
      <c r="AE182" s="753"/>
      <c r="AF182" s="753"/>
      <c r="AG182" s="753"/>
      <c r="AH182" s="753"/>
      <c r="AI182" s="753"/>
      <c r="AJ182" s="753"/>
      <c r="AK182" s="753"/>
      <c r="AL182" s="753"/>
      <c r="AM182" s="753"/>
      <c r="AN182" s="753"/>
      <c r="AO182" s="753"/>
      <c r="AP182" s="753"/>
      <c r="AQ182" s="753"/>
      <c r="AR182" s="753"/>
      <c r="AS182" s="753"/>
      <c r="AT182" s="753"/>
      <c r="AU182" s="753"/>
      <c r="AV182" s="753"/>
      <c r="AW182" s="753"/>
      <c r="AX182" s="753"/>
      <c r="AY182" s="753"/>
      <c r="AZ182" s="753"/>
      <c r="BA182" s="753"/>
      <c r="BB182" s="753"/>
      <c r="BC182" s="753"/>
      <c r="BD182" s="753"/>
      <c r="BE182" s="753"/>
      <c r="BF182" s="753"/>
      <c r="BG182" s="753"/>
      <c r="BH182" s="753"/>
      <c r="BI182" s="753"/>
      <c r="BJ182" s="753"/>
      <c r="BK182" s="753"/>
      <c r="BL182" s="753"/>
      <c r="BM182" s="753"/>
      <c r="BN182" s="753"/>
      <c r="BO182" s="753"/>
      <c r="BP182" s="753"/>
      <c r="BQ182" s="753"/>
      <c r="BR182" s="753"/>
      <c r="BS182" s="754"/>
    </row>
    <row r="183" spans="2:71" ht="7.5" customHeight="1" x14ac:dyDescent="0.2">
      <c r="B183" s="752"/>
      <c r="C183" s="753"/>
      <c r="D183" s="753"/>
      <c r="E183" s="753"/>
      <c r="F183" s="753"/>
      <c r="G183" s="753"/>
      <c r="H183" s="753"/>
      <c r="I183" s="753"/>
      <c r="J183" s="753"/>
      <c r="K183" s="753"/>
      <c r="L183" s="753"/>
      <c r="M183" s="753"/>
      <c r="N183" s="753"/>
      <c r="O183" s="753"/>
      <c r="P183" s="753"/>
      <c r="Q183" s="753"/>
      <c r="R183" s="753"/>
      <c r="S183" s="753"/>
      <c r="T183" s="753"/>
      <c r="U183" s="753"/>
      <c r="V183" s="753"/>
      <c r="W183" s="753"/>
      <c r="X183" s="753"/>
      <c r="Y183" s="753"/>
      <c r="Z183" s="753"/>
      <c r="AA183" s="753"/>
      <c r="AB183" s="753"/>
      <c r="AC183" s="753"/>
      <c r="AD183" s="753"/>
      <c r="AE183" s="753"/>
      <c r="AF183" s="753"/>
      <c r="AG183" s="753"/>
      <c r="AH183" s="753"/>
      <c r="AI183" s="753"/>
      <c r="AJ183" s="753"/>
      <c r="AK183" s="753"/>
      <c r="AL183" s="753"/>
      <c r="AM183" s="753"/>
      <c r="AN183" s="753"/>
      <c r="AO183" s="753"/>
      <c r="AP183" s="753"/>
      <c r="AQ183" s="753"/>
      <c r="AR183" s="753"/>
      <c r="AS183" s="753"/>
      <c r="AT183" s="753"/>
      <c r="AU183" s="753"/>
      <c r="AV183" s="753"/>
      <c r="AW183" s="753"/>
      <c r="AX183" s="753"/>
      <c r="AY183" s="753"/>
      <c r="AZ183" s="753"/>
      <c r="BA183" s="753"/>
      <c r="BB183" s="753"/>
      <c r="BC183" s="753"/>
      <c r="BD183" s="753"/>
      <c r="BE183" s="753"/>
      <c r="BF183" s="753"/>
      <c r="BG183" s="753"/>
      <c r="BH183" s="753"/>
      <c r="BI183" s="753"/>
      <c r="BJ183" s="753"/>
      <c r="BK183" s="753"/>
      <c r="BL183" s="753"/>
      <c r="BM183" s="753"/>
      <c r="BN183" s="753"/>
      <c r="BO183" s="753"/>
      <c r="BP183" s="753"/>
      <c r="BQ183" s="753"/>
      <c r="BR183" s="753"/>
      <c r="BS183" s="754"/>
    </row>
    <row r="184" spans="2:71" ht="7.5" customHeight="1" x14ac:dyDescent="0.2">
      <c r="B184" s="752"/>
      <c r="C184" s="753"/>
      <c r="D184" s="753"/>
      <c r="E184" s="753"/>
      <c r="F184" s="753"/>
      <c r="G184" s="753"/>
      <c r="H184" s="753"/>
      <c r="I184" s="753"/>
      <c r="J184" s="753"/>
      <c r="K184" s="753"/>
      <c r="L184" s="753"/>
      <c r="M184" s="753"/>
      <c r="N184" s="753"/>
      <c r="O184" s="753"/>
      <c r="P184" s="753"/>
      <c r="Q184" s="753"/>
      <c r="R184" s="753"/>
      <c r="S184" s="753"/>
      <c r="T184" s="753"/>
      <c r="U184" s="753"/>
      <c r="V184" s="753"/>
      <c r="W184" s="753"/>
      <c r="X184" s="753"/>
      <c r="Y184" s="753"/>
      <c r="Z184" s="753"/>
      <c r="AA184" s="753"/>
      <c r="AB184" s="753"/>
      <c r="AC184" s="753"/>
      <c r="AD184" s="753"/>
      <c r="AE184" s="753"/>
      <c r="AF184" s="753"/>
      <c r="AG184" s="753"/>
      <c r="AH184" s="753"/>
      <c r="AI184" s="753"/>
      <c r="AJ184" s="753"/>
      <c r="AK184" s="753"/>
      <c r="AL184" s="753"/>
      <c r="AM184" s="753"/>
      <c r="AN184" s="753"/>
      <c r="AO184" s="753"/>
      <c r="AP184" s="753"/>
      <c r="AQ184" s="753"/>
      <c r="AR184" s="753"/>
      <c r="AS184" s="753"/>
      <c r="AT184" s="753"/>
      <c r="AU184" s="753"/>
      <c r="AV184" s="753"/>
      <c r="AW184" s="753"/>
      <c r="AX184" s="753"/>
      <c r="AY184" s="753"/>
      <c r="AZ184" s="753"/>
      <c r="BA184" s="753"/>
      <c r="BB184" s="753"/>
      <c r="BC184" s="753"/>
      <c r="BD184" s="753"/>
      <c r="BE184" s="753"/>
      <c r="BF184" s="753"/>
      <c r="BG184" s="753"/>
      <c r="BH184" s="753"/>
      <c r="BI184" s="753"/>
      <c r="BJ184" s="753"/>
      <c r="BK184" s="753"/>
      <c r="BL184" s="753"/>
      <c r="BM184" s="753"/>
      <c r="BN184" s="753"/>
      <c r="BO184" s="753"/>
      <c r="BP184" s="753"/>
      <c r="BQ184" s="753"/>
      <c r="BR184" s="753"/>
      <c r="BS184" s="754"/>
    </row>
    <row r="185" spans="2:71" ht="7.5" customHeight="1" x14ac:dyDescent="0.2">
      <c r="B185" s="752"/>
      <c r="C185" s="753"/>
      <c r="D185" s="753"/>
      <c r="E185" s="753"/>
      <c r="F185" s="753"/>
      <c r="G185" s="753"/>
      <c r="H185" s="753"/>
      <c r="I185" s="753"/>
      <c r="J185" s="753"/>
      <c r="K185" s="753"/>
      <c r="L185" s="753"/>
      <c r="M185" s="753"/>
      <c r="N185" s="753"/>
      <c r="O185" s="753"/>
      <c r="P185" s="753"/>
      <c r="Q185" s="753"/>
      <c r="R185" s="753"/>
      <c r="S185" s="753"/>
      <c r="T185" s="753"/>
      <c r="U185" s="753"/>
      <c r="V185" s="753"/>
      <c r="W185" s="753"/>
      <c r="X185" s="753"/>
      <c r="Y185" s="753"/>
      <c r="Z185" s="753"/>
      <c r="AA185" s="753"/>
      <c r="AB185" s="753"/>
      <c r="AC185" s="753"/>
      <c r="AD185" s="753"/>
      <c r="AE185" s="753"/>
      <c r="AF185" s="753"/>
      <c r="AG185" s="753"/>
      <c r="AH185" s="753"/>
      <c r="AI185" s="753"/>
      <c r="AJ185" s="753"/>
      <c r="AK185" s="753"/>
      <c r="AL185" s="753"/>
      <c r="AM185" s="753"/>
      <c r="AN185" s="753"/>
      <c r="AO185" s="753"/>
      <c r="AP185" s="753"/>
      <c r="AQ185" s="753"/>
      <c r="AR185" s="753"/>
      <c r="AS185" s="753"/>
      <c r="AT185" s="753"/>
      <c r="AU185" s="753"/>
      <c r="AV185" s="753"/>
      <c r="AW185" s="753"/>
      <c r="AX185" s="753"/>
      <c r="AY185" s="753"/>
      <c r="AZ185" s="753"/>
      <c r="BA185" s="753"/>
      <c r="BB185" s="753"/>
      <c r="BC185" s="753"/>
      <c r="BD185" s="753"/>
      <c r="BE185" s="753"/>
      <c r="BF185" s="753"/>
      <c r="BG185" s="753"/>
      <c r="BH185" s="753"/>
      <c r="BI185" s="753"/>
      <c r="BJ185" s="753"/>
      <c r="BK185" s="753"/>
      <c r="BL185" s="753"/>
      <c r="BM185" s="753"/>
      <c r="BN185" s="753"/>
      <c r="BO185" s="753"/>
      <c r="BP185" s="753"/>
      <c r="BQ185" s="753"/>
      <c r="BR185" s="753"/>
      <c r="BS185" s="754"/>
    </row>
    <row r="186" spans="2:71" ht="7.5" customHeight="1" x14ac:dyDescent="0.2">
      <c r="B186" s="752"/>
      <c r="C186" s="753"/>
      <c r="D186" s="753"/>
      <c r="E186" s="753"/>
      <c r="F186" s="753"/>
      <c r="G186" s="753"/>
      <c r="H186" s="753"/>
      <c r="I186" s="753"/>
      <c r="J186" s="753"/>
      <c r="K186" s="753"/>
      <c r="L186" s="753"/>
      <c r="M186" s="753"/>
      <c r="N186" s="753"/>
      <c r="O186" s="753"/>
      <c r="P186" s="753"/>
      <c r="Q186" s="753"/>
      <c r="R186" s="753"/>
      <c r="S186" s="753"/>
      <c r="T186" s="753"/>
      <c r="U186" s="753"/>
      <c r="V186" s="753"/>
      <c r="W186" s="753"/>
      <c r="X186" s="753"/>
      <c r="Y186" s="753"/>
      <c r="Z186" s="753"/>
      <c r="AA186" s="753"/>
      <c r="AB186" s="753"/>
      <c r="AC186" s="753"/>
      <c r="AD186" s="753"/>
      <c r="AE186" s="753"/>
      <c r="AF186" s="753"/>
      <c r="AG186" s="753"/>
      <c r="AH186" s="753"/>
      <c r="AI186" s="753"/>
      <c r="AJ186" s="753"/>
      <c r="AK186" s="753"/>
      <c r="AL186" s="753"/>
      <c r="AM186" s="753"/>
      <c r="AN186" s="753"/>
      <c r="AO186" s="753"/>
      <c r="AP186" s="753"/>
      <c r="AQ186" s="753"/>
      <c r="AR186" s="753"/>
      <c r="AS186" s="753"/>
      <c r="AT186" s="753"/>
      <c r="AU186" s="753"/>
      <c r="AV186" s="753"/>
      <c r="AW186" s="753"/>
      <c r="AX186" s="753"/>
      <c r="AY186" s="753"/>
      <c r="AZ186" s="753"/>
      <c r="BA186" s="753"/>
      <c r="BB186" s="753"/>
      <c r="BC186" s="753"/>
      <c r="BD186" s="753"/>
      <c r="BE186" s="753"/>
      <c r="BF186" s="753"/>
      <c r="BG186" s="753"/>
      <c r="BH186" s="753"/>
      <c r="BI186" s="753"/>
      <c r="BJ186" s="753"/>
      <c r="BK186" s="753"/>
      <c r="BL186" s="753"/>
      <c r="BM186" s="753"/>
      <c r="BN186" s="753"/>
      <c r="BO186" s="753"/>
      <c r="BP186" s="753"/>
      <c r="BQ186" s="753"/>
      <c r="BR186" s="753"/>
      <c r="BS186" s="754"/>
    </row>
    <row r="187" spans="2:71" ht="7.5" customHeight="1" x14ac:dyDescent="0.2">
      <c r="B187" s="755"/>
      <c r="C187" s="756"/>
      <c r="D187" s="756"/>
      <c r="E187" s="756"/>
      <c r="F187" s="756"/>
      <c r="G187" s="756"/>
      <c r="H187" s="756"/>
      <c r="I187" s="756"/>
      <c r="J187" s="756"/>
      <c r="K187" s="756"/>
      <c r="L187" s="756"/>
      <c r="M187" s="756"/>
      <c r="N187" s="756"/>
      <c r="O187" s="756"/>
      <c r="P187" s="756"/>
      <c r="Q187" s="756"/>
      <c r="R187" s="756"/>
      <c r="S187" s="756"/>
      <c r="T187" s="756"/>
      <c r="U187" s="756"/>
      <c r="V187" s="756"/>
      <c r="W187" s="756"/>
      <c r="X187" s="756"/>
      <c r="Y187" s="756"/>
      <c r="Z187" s="756"/>
      <c r="AA187" s="756"/>
      <c r="AB187" s="756"/>
      <c r="AC187" s="756"/>
      <c r="AD187" s="756"/>
      <c r="AE187" s="756"/>
      <c r="AF187" s="756"/>
      <c r="AG187" s="756"/>
      <c r="AH187" s="756"/>
      <c r="AI187" s="756"/>
      <c r="AJ187" s="756"/>
      <c r="AK187" s="756"/>
      <c r="AL187" s="756"/>
      <c r="AM187" s="756"/>
      <c r="AN187" s="756"/>
      <c r="AO187" s="756"/>
      <c r="AP187" s="756"/>
      <c r="AQ187" s="756"/>
      <c r="AR187" s="756"/>
      <c r="AS187" s="756"/>
      <c r="AT187" s="756"/>
      <c r="AU187" s="756"/>
      <c r="AV187" s="756"/>
      <c r="AW187" s="756"/>
      <c r="AX187" s="756"/>
      <c r="AY187" s="756"/>
      <c r="AZ187" s="756"/>
      <c r="BA187" s="756"/>
      <c r="BB187" s="756"/>
      <c r="BC187" s="756"/>
      <c r="BD187" s="756"/>
      <c r="BE187" s="756"/>
      <c r="BF187" s="756"/>
      <c r="BG187" s="756"/>
      <c r="BH187" s="756"/>
      <c r="BI187" s="756"/>
      <c r="BJ187" s="756"/>
      <c r="BK187" s="756"/>
      <c r="BL187" s="756"/>
      <c r="BM187" s="756"/>
      <c r="BN187" s="756"/>
      <c r="BO187" s="756"/>
      <c r="BP187" s="756"/>
      <c r="BQ187" s="756"/>
      <c r="BR187" s="756"/>
      <c r="BS187" s="757"/>
    </row>
    <row r="188" spans="2:71" ht="7.5" customHeight="1" x14ac:dyDescent="0.2">
      <c r="B188" s="277"/>
      <c r="C188" s="277"/>
      <c r="D188" s="277"/>
      <c r="E188" s="277"/>
      <c r="F188" s="277"/>
      <c r="G188" s="277"/>
      <c r="H188" s="277"/>
      <c r="I188" s="277"/>
      <c r="J188" s="277"/>
      <c r="K188" s="277"/>
      <c r="L188" s="277"/>
      <c r="M188" s="277"/>
      <c r="N188" s="277"/>
      <c r="O188" s="277"/>
      <c r="P188" s="277"/>
      <c r="Q188" s="277"/>
      <c r="R188" s="277"/>
      <c r="S188" s="277"/>
      <c r="T188" s="277"/>
      <c r="U188" s="277"/>
      <c r="V188" s="277"/>
      <c r="W188" s="277"/>
      <c r="X188" s="277"/>
      <c r="Y188" s="277"/>
      <c r="Z188" s="277"/>
      <c r="AA188" s="277"/>
      <c r="AB188" s="277"/>
      <c r="AC188" s="277"/>
      <c r="AD188" s="277"/>
      <c r="AE188" s="277"/>
      <c r="AF188" s="277"/>
      <c r="AG188" s="277"/>
      <c r="AH188" s="277"/>
      <c r="AI188" s="277"/>
      <c r="AJ188" s="277"/>
      <c r="AK188" s="277"/>
      <c r="AL188" s="277"/>
      <c r="AM188" s="277"/>
      <c r="AN188" s="277"/>
      <c r="AO188" s="277"/>
      <c r="AP188" s="277"/>
      <c r="AQ188" s="277"/>
      <c r="AR188" s="277"/>
      <c r="AS188" s="277"/>
      <c r="AT188" s="277"/>
      <c r="AU188" s="277"/>
      <c r="AV188" s="277"/>
      <c r="AW188" s="277"/>
      <c r="AX188" s="277"/>
      <c r="AY188" s="277"/>
      <c r="AZ188" s="277"/>
      <c r="BA188" s="277"/>
      <c r="BB188" s="277"/>
      <c r="BC188" s="277"/>
      <c r="BD188" s="277"/>
      <c r="BE188" s="277"/>
      <c r="BF188" s="277"/>
      <c r="BG188" s="277"/>
      <c r="BH188" s="277"/>
      <c r="BI188" s="277"/>
      <c r="BJ188" s="277"/>
      <c r="BK188" s="277"/>
      <c r="BL188" s="277"/>
      <c r="BM188" s="277"/>
      <c r="BN188" s="277"/>
      <c r="BO188" s="277"/>
      <c r="BP188" s="277"/>
      <c r="BQ188" s="277"/>
      <c r="BR188" s="277"/>
      <c r="BS188" s="277"/>
    </row>
    <row r="189" spans="2:71" ht="7.5" customHeight="1" x14ac:dyDescent="0.2">
      <c r="B189" s="277"/>
      <c r="C189" s="277"/>
      <c r="D189" s="277"/>
      <c r="E189" s="277"/>
      <c r="F189" s="277"/>
      <c r="G189" s="277"/>
      <c r="H189" s="277"/>
      <c r="I189" s="277"/>
      <c r="J189" s="277"/>
      <c r="K189" s="277"/>
      <c r="L189" s="277"/>
      <c r="M189" s="277"/>
      <c r="N189" s="277"/>
      <c r="O189" s="277"/>
      <c r="P189" s="277"/>
      <c r="Q189" s="277"/>
      <c r="R189" s="277"/>
      <c r="S189" s="277"/>
      <c r="T189" s="277"/>
      <c r="U189" s="277"/>
      <c r="V189" s="277"/>
      <c r="W189" s="277"/>
      <c r="X189" s="277"/>
      <c r="Y189" s="277"/>
      <c r="Z189" s="277"/>
      <c r="AA189" s="277"/>
      <c r="AB189" s="277"/>
      <c r="AC189" s="277"/>
      <c r="AD189" s="277"/>
      <c r="AE189" s="277"/>
      <c r="AF189" s="277"/>
      <c r="AG189" s="277"/>
      <c r="AH189" s="277"/>
      <c r="AI189" s="277"/>
      <c r="AJ189" s="277"/>
      <c r="AK189" s="277"/>
      <c r="AL189" s="277"/>
      <c r="AM189" s="277"/>
      <c r="AN189" s="277"/>
      <c r="AO189" s="277"/>
      <c r="AP189" s="277"/>
      <c r="AQ189" s="277"/>
      <c r="AR189" s="277"/>
      <c r="AS189" s="277"/>
      <c r="AT189" s="277"/>
      <c r="AU189" s="277"/>
      <c r="AV189" s="277"/>
      <c r="AW189" s="277"/>
      <c r="AX189" s="277"/>
      <c r="AY189" s="277"/>
      <c r="AZ189" s="277"/>
      <c r="BA189" s="277"/>
      <c r="BB189" s="277"/>
      <c r="BC189" s="277"/>
      <c r="BD189" s="277"/>
      <c r="BE189" s="277"/>
      <c r="BF189" s="277"/>
      <c r="BG189" s="277"/>
      <c r="BH189" s="277"/>
      <c r="BI189" s="277"/>
      <c r="BJ189" s="277"/>
      <c r="BK189" s="277"/>
      <c r="BL189" s="277"/>
      <c r="BM189" s="277"/>
      <c r="BN189" s="277"/>
      <c r="BO189" s="277"/>
      <c r="BP189" s="277"/>
      <c r="BQ189" s="277"/>
      <c r="BR189" s="277"/>
      <c r="BS189" s="277"/>
    </row>
    <row r="191" spans="2:71" ht="7.5" customHeight="1" x14ac:dyDescent="0.2">
      <c r="B191" s="760" t="s">
        <v>632</v>
      </c>
      <c r="C191" s="760"/>
      <c r="D191" s="760"/>
      <c r="E191" s="760"/>
      <c r="F191" s="760"/>
      <c r="G191" s="760"/>
      <c r="H191" s="760"/>
      <c r="I191" s="760"/>
      <c r="J191" s="760"/>
      <c r="K191" s="760"/>
      <c r="L191" s="760"/>
      <c r="M191" s="760"/>
      <c r="N191" s="760"/>
      <c r="O191" s="760"/>
      <c r="P191" s="760"/>
      <c r="Q191" s="760"/>
      <c r="R191" s="760"/>
      <c r="S191" s="760"/>
      <c r="T191" s="760"/>
      <c r="U191" s="760"/>
      <c r="V191" s="760"/>
      <c r="W191" s="760"/>
      <c r="X191" s="760"/>
      <c r="Y191" s="760"/>
      <c r="Z191" s="760"/>
      <c r="AA191" s="760"/>
      <c r="AB191" s="760"/>
      <c r="AC191" s="760"/>
      <c r="AD191" s="760"/>
      <c r="AE191" s="760"/>
      <c r="AF191" s="760"/>
      <c r="AG191" s="760"/>
      <c r="AH191" s="760"/>
      <c r="AI191" s="760"/>
      <c r="AJ191" s="760"/>
      <c r="AK191" s="760"/>
      <c r="AL191" s="760"/>
      <c r="AM191" s="760"/>
      <c r="AN191" s="760"/>
      <c r="AO191" s="760"/>
      <c r="AP191" s="760"/>
      <c r="AQ191" s="760"/>
      <c r="AR191" s="760"/>
      <c r="AS191" s="760"/>
      <c r="AT191" s="760"/>
      <c r="AU191" s="760"/>
      <c r="AV191" s="760"/>
      <c r="AW191" s="760"/>
      <c r="AX191" s="760"/>
      <c r="AY191" s="760"/>
      <c r="AZ191" s="760"/>
      <c r="BA191" s="760"/>
      <c r="BB191" s="760"/>
      <c r="BC191" s="760"/>
      <c r="BD191" s="760"/>
      <c r="BE191" s="760"/>
      <c r="BF191" s="760"/>
      <c r="BG191" s="760"/>
      <c r="BH191" s="760"/>
      <c r="BI191" s="760"/>
      <c r="BJ191" s="760"/>
      <c r="BK191" s="760"/>
      <c r="BL191" s="760"/>
      <c r="BM191" s="760"/>
      <c r="BN191" s="760"/>
      <c r="BO191" s="760"/>
      <c r="BP191" s="760"/>
      <c r="BQ191" s="760"/>
      <c r="BR191" s="760"/>
      <c r="BS191" s="760"/>
    </row>
    <row r="192" spans="2:71" ht="7.5" customHeight="1" x14ac:dyDescent="0.2">
      <c r="B192" s="760"/>
      <c r="C192" s="760"/>
      <c r="D192" s="760"/>
      <c r="E192" s="760"/>
      <c r="F192" s="760"/>
      <c r="G192" s="760"/>
      <c r="H192" s="760"/>
      <c r="I192" s="760"/>
      <c r="J192" s="760"/>
      <c r="K192" s="760"/>
      <c r="L192" s="760"/>
      <c r="M192" s="760"/>
      <c r="N192" s="760"/>
      <c r="O192" s="760"/>
      <c r="P192" s="760"/>
      <c r="Q192" s="760"/>
      <c r="R192" s="760"/>
      <c r="S192" s="760"/>
      <c r="T192" s="760"/>
      <c r="U192" s="760"/>
      <c r="V192" s="760"/>
      <c r="W192" s="760"/>
      <c r="X192" s="760"/>
      <c r="Y192" s="760"/>
      <c r="Z192" s="760"/>
      <c r="AA192" s="760"/>
      <c r="AB192" s="760"/>
      <c r="AC192" s="760"/>
      <c r="AD192" s="760"/>
      <c r="AE192" s="760"/>
      <c r="AF192" s="760"/>
      <c r="AG192" s="760"/>
      <c r="AH192" s="760"/>
      <c r="AI192" s="760"/>
      <c r="AJ192" s="760"/>
      <c r="AK192" s="760"/>
      <c r="AL192" s="760"/>
      <c r="AM192" s="760"/>
      <c r="AN192" s="760"/>
      <c r="AO192" s="760"/>
      <c r="AP192" s="760"/>
      <c r="AQ192" s="760"/>
      <c r="AR192" s="760"/>
      <c r="AS192" s="760"/>
      <c r="AT192" s="760"/>
      <c r="AU192" s="760"/>
      <c r="AV192" s="760"/>
      <c r="AW192" s="760"/>
      <c r="AX192" s="760"/>
      <c r="AY192" s="760"/>
      <c r="AZ192" s="760"/>
      <c r="BA192" s="760"/>
      <c r="BB192" s="760"/>
      <c r="BC192" s="760"/>
      <c r="BD192" s="760"/>
      <c r="BE192" s="760"/>
      <c r="BF192" s="760"/>
      <c r="BG192" s="760"/>
      <c r="BH192" s="760"/>
      <c r="BI192" s="760"/>
      <c r="BJ192" s="760"/>
      <c r="BK192" s="760"/>
      <c r="BL192" s="760"/>
      <c r="BM192" s="760"/>
      <c r="BN192" s="760"/>
      <c r="BO192" s="760"/>
      <c r="BP192" s="760"/>
      <c r="BQ192" s="760"/>
      <c r="BR192" s="760"/>
      <c r="BS192" s="760"/>
    </row>
    <row r="193" spans="2:71" ht="7.5" customHeight="1" x14ac:dyDescent="0.2">
      <c r="B193" s="760"/>
      <c r="C193" s="760"/>
      <c r="D193" s="760"/>
      <c r="E193" s="760"/>
      <c r="F193" s="760"/>
      <c r="G193" s="760"/>
      <c r="H193" s="760"/>
      <c r="I193" s="760"/>
      <c r="J193" s="760"/>
      <c r="K193" s="760"/>
      <c r="L193" s="760"/>
      <c r="M193" s="760"/>
      <c r="N193" s="760"/>
      <c r="O193" s="760"/>
      <c r="P193" s="760"/>
      <c r="Q193" s="760"/>
      <c r="R193" s="760"/>
      <c r="S193" s="760"/>
      <c r="T193" s="760"/>
      <c r="U193" s="760"/>
      <c r="V193" s="760"/>
      <c r="W193" s="760"/>
      <c r="X193" s="760"/>
      <c r="Y193" s="760"/>
      <c r="Z193" s="760"/>
      <c r="AA193" s="760"/>
      <c r="AB193" s="760"/>
      <c r="AC193" s="760"/>
      <c r="AD193" s="760"/>
      <c r="AE193" s="760"/>
      <c r="AF193" s="760"/>
      <c r="AG193" s="760"/>
      <c r="AH193" s="760"/>
      <c r="AI193" s="760"/>
      <c r="AJ193" s="760"/>
      <c r="AK193" s="760"/>
      <c r="AL193" s="760"/>
      <c r="AM193" s="760"/>
      <c r="AN193" s="760"/>
      <c r="AO193" s="760"/>
      <c r="AP193" s="760"/>
      <c r="AQ193" s="760"/>
      <c r="AR193" s="760"/>
      <c r="AS193" s="760"/>
      <c r="AT193" s="760"/>
      <c r="AU193" s="760"/>
      <c r="AV193" s="760"/>
      <c r="AW193" s="760"/>
      <c r="AX193" s="760"/>
      <c r="AY193" s="760"/>
      <c r="AZ193" s="760"/>
      <c r="BA193" s="760"/>
      <c r="BB193" s="760"/>
      <c r="BC193" s="760"/>
      <c r="BD193" s="760"/>
      <c r="BE193" s="760"/>
      <c r="BF193" s="760"/>
      <c r="BG193" s="760"/>
      <c r="BH193" s="760"/>
      <c r="BI193" s="760"/>
      <c r="BJ193" s="760"/>
      <c r="BK193" s="760"/>
      <c r="BL193" s="760"/>
      <c r="BM193" s="760"/>
      <c r="BN193" s="760"/>
      <c r="BO193" s="760"/>
      <c r="BP193" s="760"/>
      <c r="BQ193" s="760"/>
      <c r="BR193" s="760"/>
      <c r="BS193" s="760"/>
    </row>
    <row r="194" spans="2:71" ht="7.5" customHeight="1" x14ac:dyDescent="0.2">
      <c r="B194" s="749" t="s">
        <v>729</v>
      </c>
      <c r="C194" s="750"/>
      <c r="D194" s="750"/>
      <c r="E194" s="750"/>
      <c r="F194" s="750"/>
      <c r="G194" s="750"/>
      <c r="H194" s="750"/>
      <c r="I194" s="750"/>
      <c r="J194" s="750"/>
      <c r="K194" s="750"/>
      <c r="L194" s="750"/>
      <c r="M194" s="750"/>
      <c r="N194" s="750"/>
      <c r="O194" s="750"/>
      <c r="P194" s="750"/>
      <c r="Q194" s="750"/>
      <c r="R194" s="750"/>
      <c r="S194" s="750"/>
      <c r="T194" s="750"/>
      <c r="U194" s="750"/>
      <c r="V194" s="750"/>
      <c r="W194" s="750"/>
      <c r="X194" s="750"/>
      <c r="Y194" s="750"/>
      <c r="Z194" s="750"/>
      <c r="AA194" s="750"/>
      <c r="AB194" s="750"/>
      <c r="AC194" s="750"/>
      <c r="AD194" s="750"/>
      <c r="AE194" s="750"/>
      <c r="AF194" s="750"/>
      <c r="AG194" s="750"/>
      <c r="AH194" s="750"/>
      <c r="AI194" s="750"/>
      <c r="AJ194" s="750"/>
      <c r="AK194" s="750"/>
      <c r="AL194" s="750"/>
      <c r="AM194" s="750"/>
      <c r="AN194" s="750"/>
      <c r="AO194" s="750"/>
      <c r="AP194" s="750"/>
      <c r="AQ194" s="750"/>
      <c r="AR194" s="750"/>
      <c r="AS194" s="750"/>
      <c r="AT194" s="750"/>
      <c r="AU194" s="750"/>
      <c r="AV194" s="750"/>
      <c r="AW194" s="750"/>
      <c r="AX194" s="750"/>
      <c r="AY194" s="750"/>
      <c r="AZ194" s="750"/>
      <c r="BA194" s="750"/>
      <c r="BB194" s="750"/>
      <c r="BC194" s="750"/>
      <c r="BD194" s="750"/>
      <c r="BE194" s="750"/>
      <c r="BF194" s="750"/>
      <c r="BG194" s="750"/>
      <c r="BH194" s="750"/>
      <c r="BI194" s="750"/>
      <c r="BJ194" s="750"/>
      <c r="BK194" s="750"/>
      <c r="BL194" s="750"/>
      <c r="BM194" s="750"/>
      <c r="BN194" s="750"/>
      <c r="BO194" s="750"/>
      <c r="BP194" s="750"/>
      <c r="BQ194" s="750"/>
      <c r="BR194" s="750"/>
      <c r="BS194" s="751"/>
    </row>
    <row r="195" spans="2:71" ht="7.5" customHeight="1" x14ac:dyDescent="0.2">
      <c r="B195" s="752"/>
      <c r="C195" s="753"/>
      <c r="D195" s="753"/>
      <c r="E195" s="753"/>
      <c r="F195" s="753"/>
      <c r="G195" s="753"/>
      <c r="H195" s="753"/>
      <c r="I195" s="753"/>
      <c r="J195" s="753"/>
      <c r="K195" s="753"/>
      <c r="L195" s="753"/>
      <c r="M195" s="753"/>
      <c r="N195" s="753"/>
      <c r="O195" s="753"/>
      <c r="P195" s="753"/>
      <c r="Q195" s="753"/>
      <c r="R195" s="753"/>
      <c r="S195" s="753"/>
      <c r="T195" s="753"/>
      <c r="U195" s="753"/>
      <c r="V195" s="753"/>
      <c r="W195" s="753"/>
      <c r="X195" s="753"/>
      <c r="Y195" s="753"/>
      <c r="Z195" s="753"/>
      <c r="AA195" s="753"/>
      <c r="AB195" s="753"/>
      <c r="AC195" s="753"/>
      <c r="AD195" s="753"/>
      <c r="AE195" s="753"/>
      <c r="AF195" s="753"/>
      <c r="AG195" s="753"/>
      <c r="AH195" s="753"/>
      <c r="AI195" s="753"/>
      <c r="AJ195" s="753"/>
      <c r="AK195" s="753"/>
      <c r="AL195" s="753"/>
      <c r="AM195" s="753"/>
      <c r="AN195" s="753"/>
      <c r="AO195" s="753"/>
      <c r="AP195" s="753"/>
      <c r="AQ195" s="753"/>
      <c r="AR195" s="753"/>
      <c r="AS195" s="753"/>
      <c r="AT195" s="753"/>
      <c r="AU195" s="753"/>
      <c r="AV195" s="753"/>
      <c r="AW195" s="753"/>
      <c r="AX195" s="753"/>
      <c r="AY195" s="753"/>
      <c r="AZ195" s="753"/>
      <c r="BA195" s="753"/>
      <c r="BB195" s="753"/>
      <c r="BC195" s="753"/>
      <c r="BD195" s="753"/>
      <c r="BE195" s="753"/>
      <c r="BF195" s="753"/>
      <c r="BG195" s="753"/>
      <c r="BH195" s="753"/>
      <c r="BI195" s="753"/>
      <c r="BJ195" s="753"/>
      <c r="BK195" s="753"/>
      <c r="BL195" s="753"/>
      <c r="BM195" s="753"/>
      <c r="BN195" s="753"/>
      <c r="BO195" s="753"/>
      <c r="BP195" s="753"/>
      <c r="BQ195" s="753"/>
      <c r="BR195" s="753"/>
      <c r="BS195" s="754"/>
    </row>
    <row r="196" spans="2:71" ht="7.5" customHeight="1" x14ac:dyDescent="0.2">
      <c r="B196" s="752"/>
      <c r="C196" s="753"/>
      <c r="D196" s="753"/>
      <c r="E196" s="753"/>
      <c r="F196" s="753"/>
      <c r="G196" s="753"/>
      <c r="H196" s="753"/>
      <c r="I196" s="753"/>
      <c r="J196" s="753"/>
      <c r="K196" s="753"/>
      <c r="L196" s="753"/>
      <c r="M196" s="753"/>
      <c r="N196" s="753"/>
      <c r="O196" s="753"/>
      <c r="P196" s="753"/>
      <c r="Q196" s="753"/>
      <c r="R196" s="753"/>
      <c r="S196" s="753"/>
      <c r="T196" s="753"/>
      <c r="U196" s="753"/>
      <c r="V196" s="753"/>
      <c r="W196" s="753"/>
      <c r="X196" s="753"/>
      <c r="Y196" s="753"/>
      <c r="Z196" s="753"/>
      <c r="AA196" s="753"/>
      <c r="AB196" s="753"/>
      <c r="AC196" s="753"/>
      <c r="AD196" s="753"/>
      <c r="AE196" s="753"/>
      <c r="AF196" s="753"/>
      <c r="AG196" s="753"/>
      <c r="AH196" s="753"/>
      <c r="AI196" s="753"/>
      <c r="AJ196" s="753"/>
      <c r="AK196" s="753"/>
      <c r="AL196" s="753"/>
      <c r="AM196" s="753"/>
      <c r="AN196" s="753"/>
      <c r="AO196" s="753"/>
      <c r="AP196" s="753"/>
      <c r="AQ196" s="753"/>
      <c r="AR196" s="753"/>
      <c r="AS196" s="753"/>
      <c r="AT196" s="753"/>
      <c r="AU196" s="753"/>
      <c r="AV196" s="753"/>
      <c r="AW196" s="753"/>
      <c r="AX196" s="753"/>
      <c r="AY196" s="753"/>
      <c r="AZ196" s="753"/>
      <c r="BA196" s="753"/>
      <c r="BB196" s="753"/>
      <c r="BC196" s="753"/>
      <c r="BD196" s="753"/>
      <c r="BE196" s="753"/>
      <c r="BF196" s="753"/>
      <c r="BG196" s="753"/>
      <c r="BH196" s="753"/>
      <c r="BI196" s="753"/>
      <c r="BJ196" s="753"/>
      <c r="BK196" s="753"/>
      <c r="BL196" s="753"/>
      <c r="BM196" s="753"/>
      <c r="BN196" s="753"/>
      <c r="BO196" s="753"/>
      <c r="BP196" s="753"/>
      <c r="BQ196" s="753"/>
      <c r="BR196" s="753"/>
      <c r="BS196" s="754"/>
    </row>
    <row r="197" spans="2:71" ht="7.5" customHeight="1" x14ac:dyDescent="0.2">
      <c r="B197" s="752"/>
      <c r="C197" s="753"/>
      <c r="D197" s="753"/>
      <c r="E197" s="753"/>
      <c r="F197" s="753"/>
      <c r="G197" s="753"/>
      <c r="H197" s="753"/>
      <c r="I197" s="753"/>
      <c r="J197" s="753"/>
      <c r="K197" s="753"/>
      <c r="L197" s="753"/>
      <c r="M197" s="753"/>
      <c r="N197" s="753"/>
      <c r="O197" s="753"/>
      <c r="P197" s="753"/>
      <c r="Q197" s="753"/>
      <c r="R197" s="753"/>
      <c r="S197" s="753"/>
      <c r="T197" s="753"/>
      <c r="U197" s="753"/>
      <c r="V197" s="753"/>
      <c r="W197" s="753"/>
      <c r="X197" s="753"/>
      <c r="Y197" s="753"/>
      <c r="Z197" s="753"/>
      <c r="AA197" s="753"/>
      <c r="AB197" s="753"/>
      <c r="AC197" s="753"/>
      <c r="AD197" s="753"/>
      <c r="AE197" s="753"/>
      <c r="AF197" s="753"/>
      <c r="AG197" s="753"/>
      <c r="AH197" s="753"/>
      <c r="AI197" s="753"/>
      <c r="AJ197" s="753"/>
      <c r="AK197" s="753"/>
      <c r="AL197" s="753"/>
      <c r="AM197" s="753"/>
      <c r="AN197" s="753"/>
      <c r="AO197" s="753"/>
      <c r="AP197" s="753"/>
      <c r="AQ197" s="753"/>
      <c r="AR197" s="753"/>
      <c r="AS197" s="753"/>
      <c r="AT197" s="753"/>
      <c r="AU197" s="753"/>
      <c r="AV197" s="753"/>
      <c r="AW197" s="753"/>
      <c r="AX197" s="753"/>
      <c r="AY197" s="753"/>
      <c r="AZ197" s="753"/>
      <c r="BA197" s="753"/>
      <c r="BB197" s="753"/>
      <c r="BC197" s="753"/>
      <c r="BD197" s="753"/>
      <c r="BE197" s="753"/>
      <c r="BF197" s="753"/>
      <c r="BG197" s="753"/>
      <c r="BH197" s="753"/>
      <c r="BI197" s="753"/>
      <c r="BJ197" s="753"/>
      <c r="BK197" s="753"/>
      <c r="BL197" s="753"/>
      <c r="BM197" s="753"/>
      <c r="BN197" s="753"/>
      <c r="BO197" s="753"/>
      <c r="BP197" s="753"/>
      <c r="BQ197" s="753"/>
      <c r="BR197" s="753"/>
      <c r="BS197" s="754"/>
    </row>
    <row r="198" spans="2:71" ht="7.5" customHeight="1" x14ac:dyDescent="0.2">
      <c r="B198" s="752"/>
      <c r="C198" s="753"/>
      <c r="D198" s="753"/>
      <c r="E198" s="753"/>
      <c r="F198" s="753"/>
      <c r="G198" s="753"/>
      <c r="H198" s="753"/>
      <c r="I198" s="753"/>
      <c r="J198" s="753"/>
      <c r="K198" s="753"/>
      <c r="L198" s="753"/>
      <c r="M198" s="753"/>
      <c r="N198" s="753"/>
      <c r="O198" s="753"/>
      <c r="P198" s="753"/>
      <c r="Q198" s="753"/>
      <c r="R198" s="753"/>
      <c r="S198" s="753"/>
      <c r="T198" s="753"/>
      <c r="U198" s="753"/>
      <c r="V198" s="753"/>
      <c r="W198" s="753"/>
      <c r="X198" s="753"/>
      <c r="Y198" s="753"/>
      <c r="Z198" s="753"/>
      <c r="AA198" s="753"/>
      <c r="AB198" s="753"/>
      <c r="AC198" s="753"/>
      <c r="AD198" s="753"/>
      <c r="AE198" s="753"/>
      <c r="AF198" s="753"/>
      <c r="AG198" s="753"/>
      <c r="AH198" s="753"/>
      <c r="AI198" s="753"/>
      <c r="AJ198" s="753"/>
      <c r="AK198" s="753"/>
      <c r="AL198" s="753"/>
      <c r="AM198" s="753"/>
      <c r="AN198" s="753"/>
      <c r="AO198" s="753"/>
      <c r="AP198" s="753"/>
      <c r="AQ198" s="753"/>
      <c r="AR198" s="753"/>
      <c r="AS198" s="753"/>
      <c r="AT198" s="753"/>
      <c r="AU198" s="753"/>
      <c r="AV198" s="753"/>
      <c r="AW198" s="753"/>
      <c r="AX198" s="753"/>
      <c r="AY198" s="753"/>
      <c r="AZ198" s="753"/>
      <c r="BA198" s="753"/>
      <c r="BB198" s="753"/>
      <c r="BC198" s="753"/>
      <c r="BD198" s="753"/>
      <c r="BE198" s="753"/>
      <c r="BF198" s="753"/>
      <c r="BG198" s="753"/>
      <c r="BH198" s="753"/>
      <c r="BI198" s="753"/>
      <c r="BJ198" s="753"/>
      <c r="BK198" s="753"/>
      <c r="BL198" s="753"/>
      <c r="BM198" s="753"/>
      <c r="BN198" s="753"/>
      <c r="BO198" s="753"/>
      <c r="BP198" s="753"/>
      <c r="BQ198" s="753"/>
      <c r="BR198" s="753"/>
      <c r="BS198" s="754"/>
    </row>
    <row r="199" spans="2:71" ht="7.5" customHeight="1" x14ac:dyDescent="0.2">
      <c r="B199" s="752"/>
      <c r="C199" s="753"/>
      <c r="D199" s="753"/>
      <c r="E199" s="753"/>
      <c r="F199" s="753"/>
      <c r="G199" s="753"/>
      <c r="H199" s="753"/>
      <c r="I199" s="753"/>
      <c r="J199" s="753"/>
      <c r="K199" s="753"/>
      <c r="L199" s="753"/>
      <c r="M199" s="753"/>
      <c r="N199" s="753"/>
      <c r="O199" s="753"/>
      <c r="P199" s="753"/>
      <c r="Q199" s="753"/>
      <c r="R199" s="753"/>
      <c r="S199" s="753"/>
      <c r="T199" s="753"/>
      <c r="U199" s="753"/>
      <c r="V199" s="753"/>
      <c r="W199" s="753"/>
      <c r="X199" s="753"/>
      <c r="Y199" s="753"/>
      <c r="Z199" s="753"/>
      <c r="AA199" s="753"/>
      <c r="AB199" s="753"/>
      <c r="AC199" s="753"/>
      <c r="AD199" s="753"/>
      <c r="AE199" s="753"/>
      <c r="AF199" s="753"/>
      <c r="AG199" s="753"/>
      <c r="AH199" s="753"/>
      <c r="AI199" s="753"/>
      <c r="AJ199" s="753"/>
      <c r="AK199" s="753"/>
      <c r="AL199" s="753"/>
      <c r="AM199" s="753"/>
      <c r="AN199" s="753"/>
      <c r="AO199" s="753"/>
      <c r="AP199" s="753"/>
      <c r="AQ199" s="753"/>
      <c r="AR199" s="753"/>
      <c r="AS199" s="753"/>
      <c r="AT199" s="753"/>
      <c r="AU199" s="753"/>
      <c r="AV199" s="753"/>
      <c r="AW199" s="753"/>
      <c r="AX199" s="753"/>
      <c r="AY199" s="753"/>
      <c r="AZ199" s="753"/>
      <c r="BA199" s="753"/>
      <c r="BB199" s="753"/>
      <c r="BC199" s="753"/>
      <c r="BD199" s="753"/>
      <c r="BE199" s="753"/>
      <c r="BF199" s="753"/>
      <c r="BG199" s="753"/>
      <c r="BH199" s="753"/>
      <c r="BI199" s="753"/>
      <c r="BJ199" s="753"/>
      <c r="BK199" s="753"/>
      <c r="BL199" s="753"/>
      <c r="BM199" s="753"/>
      <c r="BN199" s="753"/>
      <c r="BO199" s="753"/>
      <c r="BP199" s="753"/>
      <c r="BQ199" s="753"/>
      <c r="BR199" s="753"/>
      <c r="BS199" s="754"/>
    </row>
    <row r="200" spans="2:71" ht="7.5" customHeight="1" x14ac:dyDescent="0.2">
      <c r="B200" s="752"/>
      <c r="C200" s="753"/>
      <c r="D200" s="753"/>
      <c r="E200" s="753"/>
      <c r="F200" s="753"/>
      <c r="G200" s="753"/>
      <c r="H200" s="753"/>
      <c r="I200" s="753"/>
      <c r="J200" s="753"/>
      <c r="K200" s="753"/>
      <c r="L200" s="753"/>
      <c r="M200" s="753"/>
      <c r="N200" s="753"/>
      <c r="O200" s="753"/>
      <c r="P200" s="753"/>
      <c r="Q200" s="753"/>
      <c r="R200" s="753"/>
      <c r="S200" s="753"/>
      <c r="T200" s="753"/>
      <c r="U200" s="753"/>
      <c r="V200" s="753"/>
      <c r="W200" s="753"/>
      <c r="X200" s="753"/>
      <c r="Y200" s="753"/>
      <c r="Z200" s="753"/>
      <c r="AA200" s="753"/>
      <c r="AB200" s="753"/>
      <c r="AC200" s="753"/>
      <c r="AD200" s="753"/>
      <c r="AE200" s="753"/>
      <c r="AF200" s="753"/>
      <c r="AG200" s="753"/>
      <c r="AH200" s="753"/>
      <c r="AI200" s="753"/>
      <c r="AJ200" s="753"/>
      <c r="AK200" s="753"/>
      <c r="AL200" s="753"/>
      <c r="AM200" s="753"/>
      <c r="AN200" s="753"/>
      <c r="AO200" s="753"/>
      <c r="AP200" s="753"/>
      <c r="AQ200" s="753"/>
      <c r="AR200" s="753"/>
      <c r="AS200" s="753"/>
      <c r="AT200" s="753"/>
      <c r="AU200" s="753"/>
      <c r="AV200" s="753"/>
      <c r="AW200" s="753"/>
      <c r="AX200" s="753"/>
      <c r="AY200" s="753"/>
      <c r="AZ200" s="753"/>
      <c r="BA200" s="753"/>
      <c r="BB200" s="753"/>
      <c r="BC200" s="753"/>
      <c r="BD200" s="753"/>
      <c r="BE200" s="753"/>
      <c r="BF200" s="753"/>
      <c r="BG200" s="753"/>
      <c r="BH200" s="753"/>
      <c r="BI200" s="753"/>
      <c r="BJ200" s="753"/>
      <c r="BK200" s="753"/>
      <c r="BL200" s="753"/>
      <c r="BM200" s="753"/>
      <c r="BN200" s="753"/>
      <c r="BO200" s="753"/>
      <c r="BP200" s="753"/>
      <c r="BQ200" s="753"/>
      <c r="BR200" s="753"/>
      <c r="BS200" s="754"/>
    </row>
    <row r="201" spans="2:71" ht="7.5" customHeight="1" x14ac:dyDescent="0.2">
      <c r="B201" s="752"/>
      <c r="C201" s="753"/>
      <c r="D201" s="753"/>
      <c r="E201" s="753"/>
      <c r="F201" s="753"/>
      <c r="G201" s="753"/>
      <c r="H201" s="753"/>
      <c r="I201" s="753"/>
      <c r="J201" s="753"/>
      <c r="K201" s="753"/>
      <c r="L201" s="753"/>
      <c r="M201" s="753"/>
      <c r="N201" s="753"/>
      <c r="O201" s="753"/>
      <c r="P201" s="753"/>
      <c r="Q201" s="753"/>
      <c r="R201" s="753"/>
      <c r="S201" s="753"/>
      <c r="T201" s="753"/>
      <c r="U201" s="753"/>
      <c r="V201" s="753"/>
      <c r="W201" s="753"/>
      <c r="X201" s="753"/>
      <c r="Y201" s="753"/>
      <c r="Z201" s="753"/>
      <c r="AA201" s="753"/>
      <c r="AB201" s="753"/>
      <c r="AC201" s="753"/>
      <c r="AD201" s="753"/>
      <c r="AE201" s="753"/>
      <c r="AF201" s="753"/>
      <c r="AG201" s="753"/>
      <c r="AH201" s="753"/>
      <c r="AI201" s="753"/>
      <c r="AJ201" s="753"/>
      <c r="AK201" s="753"/>
      <c r="AL201" s="753"/>
      <c r="AM201" s="753"/>
      <c r="AN201" s="753"/>
      <c r="AO201" s="753"/>
      <c r="AP201" s="753"/>
      <c r="AQ201" s="753"/>
      <c r="AR201" s="753"/>
      <c r="AS201" s="753"/>
      <c r="AT201" s="753"/>
      <c r="AU201" s="753"/>
      <c r="AV201" s="753"/>
      <c r="AW201" s="753"/>
      <c r="AX201" s="753"/>
      <c r="AY201" s="753"/>
      <c r="AZ201" s="753"/>
      <c r="BA201" s="753"/>
      <c r="BB201" s="753"/>
      <c r="BC201" s="753"/>
      <c r="BD201" s="753"/>
      <c r="BE201" s="753"/>
      <c r="BF201" s="753"/>
      <c r="BG201" s="753"/>
      <c r="BH201" s="753"/>
      <c r="BI201" s="753"/>
      <c r="BJ201" s="753"/>
      <c r="BK201" s="753"/>
      <c r="BL201" s="753"/>
      <c r="BM201" s="753"/>
      <c r="BN201" s="753"/>
      <c r="BO201" s="753"/>
      <c r="BP201" s="753"/>
      <c r="BQ201" s="753"/>
      <c r="BR201" s="753"/>
      <c r="BS201" s="754"/>
    </row>
    <row r="202" spans="2:71" ht="7.5" customHeight="1" x14ac:dyDescent="0.2">
      <c r="B202" s="752"/>
      <c r="C202" s="753"/>
      <c r="D202" s="753"/>
      <c r="E202" s="753"/>
      <c r="F202" s="753"/>
      <c r="G202" s="753"/>
      <c r="H202" s="753"/>
      <c r="I202" s="753"/>
      <c r="J202" s="753"/>
      <c r="K202" s="753"/>
      <c r="L202" s="753"/>
      <c r="M202" s="753"/>
      <c r="N202" s="753"/>
      <c r="O202" s="753"/>
      <c r="P202" s="753"/>
      <c r="Q202" s="753"/>
      <c r="R202" s="753"/>
      <c r="S202" s="753"/>
      <c r="T202" s="753"/>
      <c r="U202" s="753"/>
      <c r="V202" s="753"/>
      <c r="W202" s="753"/>
      <c r="X202" s="753"/>
      <c r="Y202" s="753"/>
      <c r="Z202" s="753"/>
      <c r="AA202" s="753"/>
      <c r="AB202" s="753"/>
      <c r="AC202" s="753"/>
      <c r="AD202" s="753"/>
      <c r="AE202" s="753"/>
      <c r="AF202" s="753"/>
      <c r="AG202" s="753"/>
      <c r="AH202" s="753"/>
      <c r="AI202" s="753"/>
      <c r="AJ202" s="753"/>
      <c r="AK202" s="753"/>
      <c r="AL202" s="753"/>
      <c r="AM202" s="753"/>
      <c r="AN202" s="753"/>
      <c r="AO202" s="753"/>
      <c r="AP202" s="753"/>
      <c r="AQ202" s="753"/>
      <c r="AR202" s="753"/>
      <c r="AS202" s="753"/>
      <c r="AT202" s="753"/>
      <c r="AU202" s="753"/>
      <c r="AV202" s="753"/>
      <c r="AW202" s="753"/>
      <c r="AX202" s="753"/>
      <c r="AY202" s="753"/>
      <c r="AZ202" s="753"/>
      <c r="BA202" s="753"/>
      <c r="BB202" s="753"/>
      <c r="BC202" s="753"/>
      <c r="BD202" s="753"/>
      <c r="BE202" s="753"/>
      <c r="BF202" s="753"/>
      <c r="BG202" s="753"/>
      <c r="BH202" s="753"/>
      <c r="BI202" s="753"/>
      <c r="BJ202" s="753"/>
      <c r="BK202" s="753"/>
      <c r="BL202" s="753"/>
      <c r="BM202" s="753"/>
      <c r="BN202" s="753"/>
      <c r="BO202" s="753"/>
      <c r="BP202" s="753"/>
      <c r="BQ202" s="753"/>
      <c r="BR202" s="753"/>
      <c r="BS202" s="754"/>
    </row>
    <row r="203" spans="2:71" ht="7.5" customHeight="1" x14ac:dyDescent="0.2">
      <c r="B203" s="752"/>
      <c r="C203" s="753"/>
      <c r="D203" s="753"/>
      <c r="E203" s="753"/>
      <c r="F203" s="753"/>
      <c r="G203" s="753"/>
      <c r="H203" s="753"/>
      <c r="I203" s="753"/>
      <c r="J203" s="753"/>
      <c r="K203" s="753"/>
      <c r="L203" s="753"/>
      <c r="M203" s="753"/>
      <c r="N203" s="753"/>
      <c r="O203" s="753"/>
      <c r="P203" s="753"/>
      <c r="Q203" s="753"/>
      <c r="R203" s="753"/>
      <c r="S203" s="753"/>
      <c r="T203" s="753"/>
      <c r="U203" s="753"/>
      <c r="V203" s="753"/>
      <c r="W203" s="753"/>
      <c r="X203" s="753"/>
      <c r="Y203" s="753"/>
      <c r="Z203" s="753"/>
      <c r="AA203" s="753"/>
      <c r="AB203" s="753"/>
      <c r="AC203" s="753"/>
      <c r="AD203" s="753"/>
      <c r="AE203" s="753"/>
      <c r="AF203" s="753"/>
      <c r="AG203" s="753"/>
      <c r="AH203" s="753"/>
      <c r="AI203" s="753"/>
      <c r="AJ203" s="753"/>
      <c r="AK203" s="753"/>
      <c r="AL203" s="753"/>
      <c r="AM203" s="753"/>
      <c r="AN203" s="753"/>
      <c r="AO203" s="753"/>
      <c r="AP203" s="753"/>
      <c r="AQ203" s="753"/>
      <c r="AR203" s="753"/>
      <c r="AS203" s="753"/>
      <c r="AT203" s="753"/>
      <c r="AU203" s="753"/>
      <c r="AV203" s="753"/>
      <c r="AW203" s="753"/>
      <c r="AX203" s="753"/>
      <c r="AY203" s="753"/>
      <c r="AZ203" s="753"/>
      <c r="BA203" s="753"/>
      <c r="BB203" s="753"/>
      <c r="BC203" s="753"/>
      <c r="BD203" s="753"/>
      <c r="BE203" s="753"/>
      <c r="BF203" s="753"/>
      <c r="BG203" s="753"/>
      <c r="BH203" s="753"/>
      <c r="BI203" s="753"/>
      <c r="BJ203" s="753"/>
      <c r="BK203" s="753"/>
      <c r="BL203" s="753"/>
      <c r="BM203" s="753"/>
      <c r="BN203" s="753"/>
      <c r="BO203" s="753"/>
      <c r="BP203" s="753"/>
      <c r="BQ203" s="753"/>
      <c r="BR203" s="753"/>
      <c r="BS203" s="754"/>
    </row>
    <row r="204" spans="2:71" ht="7.5" customHeight="1" x14ac:dyDescent="0.2">
      <c r="B204" s="752"/>
      <c r="C204" s="753"/>
      <c r="D204" s="753"/>
      <c r="E204" s="753"/>
      <c r="F204" s="753"/>
      <c r="G204" s="753"/>
      <c r="H204" s="753"/>
      <c r="I204" s="753"/>
      <c r="J204" s="753"/>
      <c r="K204" s="753"/>
      <c r="L204" s="753"/>
      <c r="M204" s="753"/>
      <c r="N204" s="753"/>
      <c r="O204" s="753"/>
      <c r="P204" s="753"/>
      <c r="Q204" s="753"/>
      <c r="R204" s="753"/>
      <c r="S204" s="753"/>
      <c r="T204" s="753"/>
      <c r="U204" s="753"/>
      <c r="V204" s="753"/>
      <c r="W204" s="753"/>
      <c r="X204" s="753"/>
      <c r="Y204" s="753"/>
      <c r="Z204" s="753"/>
      <c r="AA204" s="753"/>
      <c r="AB204" s="753"/>
      <c r="AC204" s="753"/>
      <c r="AD204" s="753"/>
      <c r="AE204" s="753"/>
      <c r="AF204" s="753"/>
      <c r="AG204" s="753"/>
      <c r="AH204" s="753"/>
      <c r="AI204" s="753"/>
      <c r="AJ204" s="753"/>
      <c r="AK204" s="753"/>
      <c r="AL204" s="753"/>
      <c r="AM204" s="753"/>
      <c r="AN204" s="753"/>
      <c r="AO204" s="753"/>
      <c r="AP204" s="753"/>
      <c r="AQ204" s="753"/>
      <c r="AR204" s="753"/>
      <c r="AS204" s="753"/>
      <c r="AT204" s="753"/>
      <c r="AU204" s="753"/>
      <c r="AV204" s="753"/>
      <c r="AW204" s="753"/>
      <c r="AX204" s="753"/>
      <c r="AY204" s="753"/>
      <c r="AZ204" s="753"/>
      <c r="BA204" s="753"/>
      <c r="BB204" s="753"/>
      <c r="BC204" s="753"/>
      <c r="BD204" s="753"/>
      <c r="BE204" s="753"/>
      <c r="BF204" s="753"/>
      <c r="BG204" s="753"/>
      <c r="BH204" s="753"/>
      <c r="BI204" s="753"/>
      <c r="BJ204" s="753"/>
      <c r="BK204" s="753"/>
      <c r="BL204" s="753"/>
      <c r="BM204" s="753"/>
      <c r="BN204" s="753"/>
      <c r="BO204" s="753"/>
      <c r="BP204" s="753"/>
      <c r="BQ204" s="753"/>
      <c r="BR204" s="753"/>
      <c r="BS204" s="754"/>
    </row>
    <row r="205" spans="2:71" ht="7.5" customHeight="1" x14ac:dyDescent="0.2">
      <c r="B205" s="752"/>
      <c r="C205" s="753"/>
      <c r="D205" s="753"/>
      <c r="E205" s="753"/>
      <c r="F205" s="753"/>
      <c r="G205" s="753"/>
      <c r="H205" s="753"/>
      <c r="I205" s="753"/>
      <c r="J205" s="753"/>
      <c r="K205" s="753"/>
      <c r="L205" s="753"/>
      <c r="M205" s="753"/>
      <c r="N205" s="753"/>
      <c r="O205" s="753"/>
      <c r="P205" s="753"/>
      <c r="Q205" s="753"/>
      <c r="R205" s="753"/>
      <c r="S205" s="753"/>
      <c r="T205" s="753"/>
      <c r="U205" s="753"/>
      <c r="V205" s="753"/>
      <c r="W205" s="753"/>
      <c r="X205" s="753"/>
      <c r="Y205" s="753"/>
      <c r="Z205" s="753"/>
      <c r="AA205" s="753"/>
      <c r="AB205" s="753"/>
      <c r="AC205" s="753"/>
      <c r="AD205" s="753"/>
      <c r="AE205" s="753"/>
      <c r="AF205" s="753"/>
      <c r="AG205" s="753"/>
      <c r="AH205" s="753"/>
      <c r="AI205" s="753"/>
      <c r="AJ205" s="753"/>
      <c r="AK205" s="753"/>
      <c r="AL205" s="753"/>
      <c r="AM205" s="753"/>
      <c r="AN205" s="753"/>
      <c r="AO205" s="753"/>
      <c r="AP205" s="753"/>
      <c r="AQ205" s="753"/>
      <c r="AR205" s="753"/>
      <c r="AS205" s="753"/>
      <c r="AT205" s="753"/>
      <c r="AU205" s="753"/>
      <c r="AV205" s="753"/>
      <c r="AW205" s="753"/>
      <c r="AX205" s="753"/>
      <c r="AY205" s="753"/>
      <c r="AZ205" s="753"/>
      <c r="BA205" s="753"/>
      <c r="BB205" s="753"/>
      <c r="BC205" s="753"/>
      <c r="BD205" s="753"/>
      <c r="BE205" s="753"/>
      <c r="BF205" s="753"/>
      <c r="BG205" s="753"/>
      <c r="BH205" s="753"/>
      <c r="BI205" s="753"/>
      <c r="BJ205" s="753"/>
      <c r="BK205" s="753"/>
      <c r="BL205" s="753"/>
      <c r="BM205" s="753"/>
      <c r="BN205" s="753"/>
      <c r="BO205" s="753"/>
      <c r="BP205" s="753"/>
      <c r="BQ205" s="753"/>
      <c r="BR205" s="753"/>
      <c r="BS205" s="754"/>
    </row>
    <row r="206" spans="2:71" ht="7.5" customHeight="1" x14ac:dyDescent="0.2">
      <c r="B206" s="752"/>
      <c r="C206" s="753"/>
      <c r="D206" s="753"/>
      <c r="E206" s="753"/>
      <c r="F206" s="753"/>
      <c r="G206" s="753"/>
      <c r="H206" s="753"/>
      <c r="I206" s="753"/>
      <c r="J206" s="753"/>
      <c r="K206" s="753"/>
      <c r="L206" s="753"/>
      <c r="M206" s="753"/>
      <c r="N206" s="753"/>
      <c r="O206" s="753"/>
      <c r="P206" s="753"/>
      <c r="Q206" s="753"/>
      <c r="R206" s="753"/>
      <c r="S206" s="753"/>
      <c r="T206" s="753"/>
      <c r="U206" s="753"/>
      <c r="V206" s="753"/>
      <c r="W206" s="753"/>
      <c r="X206" s="753"/>
      <c r="Y206" s="753"/>
      <c r="Z206" s="753"/>
      <c r="AA206" s="753"/>
      <c r="AB206" s="753"/>
      <c r="AC206" s="753"/>
      <c r="AD206" s="753"/>
      <c r="AE206" s="753"/>
      <c r="AF206" s="753"/>
      <c r="AG206" s="753"/>
      <c r="AH206" s="753"/>
      <c r="AI206" s="753"/>
      <c r="AJ206" s="753"/>
      <c r="AK206" s="753"/>
      <c r="AL206" s="753"/>
      <c r="AM206" s="753"/>
      <c r="AN206" s="753"/>
      <c r="AO206" s="753"/>
      <c r="AP206" s="753"/>
      <c r="AQ206" s="753"/>
      <c r="AR206" s="753"/>
      <c r="AS206" s="753"/>
      <c r="AT206" s="753"/>
      <c r="AU206" s="753"/>
      <c r="AV206" s="753"/>
      <c r="AW206" s="753"/>
      <c r="AX206" s="753"/>
      <c r="AY206" s="753"/>
      <c r="AZ206" s="753"/>
      <c r="BA206" s="753"/>
      <c r="BB206" s="753"/>
      <c r="BC206" s="753"/>
      <c r="BD206" s="753"/>
      <c r="BE206" s="753"/>
      <c r="BF206" s="753"/>
      <c r="BG206" s="753"/>
      <c r="BH206" s="753"/>
      <c r="BI206" s="753"/>
      <c r="BJ206" s="753"/>
      <c r="BK206" s="753"/>
      <c r="BL206" s="753"/>
      <c r="BM206" s="753"/>
      <c r="BN206" s="753"/>
      <c r="BO206" s="753"/>
      <c r="BP206" s="753"/>
      <c r="BQ206" s="753"/>
      <c r="BR206" s="753"/>
      <c r="BS206" s="754"/>
    </row>
    <row r="207" spans="2:71" ht="7.5" customHeight="1" x14ac:dyDescent="0.2">
      <c r="B207" s="752"/>
      <c r="C207" s="753"/>
      <c r="D207" s="753"/>
      <c r="E207" s="753"/>
      <c r="F207" s="753"/>
      <c r="G207" s="753"/>
      <c r="H207" s="753"/>
      <c r="I207" s="753"/>
      <c r="J207" s="753"/>
      <c r="K207" s="753"/>
      <c r="L207" s="753"/>
      <c r="M207" s="753"/>
      <c r="N207" s="753"/>
      <c r="O207" s="753"/>
      <c r="P207" s="753"/>
      <c r="Q207" s="753"/>
      <c r="R207" s="753"/>
      <c r="S207" s="753"/>
      <c r="T207" s="753"/>
      <c r="U207" s="753"/>
      <c r="V207" s="753"/>
      <c r="W207" s="753"/>
      <c r="X207" s="753"/>
      <c r="Y207" s="753"/>
      <c r="Z207" s="753"/>
      <c r="AA207" s="753"/>
      <c r="AB207" s="753"/>
      <c r="AC207" s="753"/>
      <c r="AD207" s="753"/>
      <c r="AE207" s="753"/>
      <c r="AF207" s="753"/>
      <c r="AG207" s="753"/>
      <c r="AH207" s="753"/>
      <c r="AI207" s="753"/>
      <c r="AJ207" s="753"/>
      <c r="AK207" s="753"/>
      <c r="AL207" s="753"/>
      <c r="AM207" s="753"/>
      <c r="AN207" s="753"/>
      <c r="AO207" s="753"/>
      <c r="AP207" s="753"/>
      <c r="AQ207" s="753"/>
      <c r="AR207" s="753"/>
      <c r="AS207" s="753"/>
      <c r="AT207" s="753"/>
      <c r="AU207" s="753"/>
      <c r="AV207" s="753"/>
      <c r="AW207" s="753"/>
      <c r="AX207" s="753"/>
      <c r="AY207" s="753"/>
      <c r="AZ207" s="753"/>
      <c r="BA207" s="753"/>
      <c r="BB207" s="753"/>
      <c r="BC207" s="753"/>
      <c r="BD207" s="753"/>
      <c r="BE207" s="753"/>
      <c r="BF207" s="753"/>
      <c r="BG207" s="753"/>
      <c r="BH207" s="753"/>
      <c r="BI207" s="753"/>
      <c r="BJ207" s="753"/>
      <c r="BK207" s="753"/>
      <c r="BL207" s="753"/>
      <c r="BM207" s="753"/>
      <c r="BN207" s="753"/>
      <c r="BO207" s="753"/>
      <c r="BP207" s="753"/>
      <c r="BQ207" s="753"/>
      <c r="BR207" s="753"/>
      <c r="BS207" s="754"/>
    </row>
    <row r="208" spans="2:71" ht="7.5" customHeight="1" x14ac:dyDescent="0.2">
      <c r="B208" s="752"/>
      <c r="C208" s="753"/>
      <c r="D208" s="753"/>
      <c r="E208" s="753"/>
      <c r="F208" s="753"/>
      <c r="G208" s="753"/>
      <c r="H208" s="753"/>
      <c r="I208" s="753"/>
      <c r="J208" s="753"/>
      <c r="K208" s="753"/>
      <c r="L208" s="753"/>
      <c r="M208" s="753"/>
      <c r="N208" s="753"/>
      <c r="O208" s="753"/>
      <c r="P208" s="753"/>
      <c r="Q208" s="753"/>
      <c r="R208" s="753"/>
      <c r="S208" s="753"/>
      <c r="T208" s="753"/>
      <c r="U208" s="753"/>
      <c r="V208" s="753"/>
      <c r="W208" s="753"/>
      <c r="X208" s="753"/>
      <c r="Y208" s="753"/>
      <c r="Z208" s="753"/>
      <c r="AA208" s="753"/>
      <c r="AB208" s="753"/>
      <c r="AC208" s="753"/>
      <c r="AD208" s="753"/>
      <c r="AE208" s="753"/>
      <c r="AF208" s="753"/>
      <c r="AG208" s="753"/>
      <c r="AH208" s="753"/>
      <c r="AI208" s="753"/>
      <c r="AJ208" s="753"/>
      <c r="AK208" s="753"/>
      <c r="AL208" s="753"/>
      <c r="AM208" s="753"/>
      <c r="AN208" s="753"/>
      <c r="AO208" s="753"/>
      <c r="AP208" s="753"/>
      <c r="AQ208" s="753"/>
      <c r="AR208" s="753"/>
      <c r="AS208" s="753"/>
      <c r="AT208" s="753"/>
      <c r="AU208" s="753"/>
      <c r="AV208" s="753"/>
      <c r="AW208" s="753"/>
      <c r="AX208" s="753"/>
      <c r="AY208" s="753"/>
      <c r="AZ208" s="753"/>
      <c r="BA208" s="753"/>
      <c r="BB208" s="753"/>
      <c r="BC208" s="753"/>
      <c r="BD208" s="753"/>
      <c r="BE208" s="753"/>
      <c r="BF208" s="753"/>
      <c r="BG208" s="753"/>
      <c r="BH208" s="753"/>
      <c r="BI208" s="753"/>
      <c r="BJ208" s="753"/>
      <c r="BK208" s="753"/>
      <c r="BL208" s="753"/>
      <c r="BM208" s="753"/>
      <c r="BN208" s="753"/>
      <c r="BO208" s="753"/>
      <c r="BP208" s="753"/>
      <c r="BQ208" s="753"/>
      <c r="BR208" s="753"/>
      <c r="BS208" s="754"/>
    </row>
    <row r="209" spans="2:71" ht="7.5" customHeight="1" x14ac:dyDescent="0.2">
      <c r="B209" s="752"/>
      <c r="C209" s="753"/>
      <c r="D209" s="753"/>
      <c r="E209" s="753"/>
      <c r="F209" s="753"/>
      <c r="G209" s="753"/>
      <c r="H209" s="753"/>
      <c r="I209" s="753"/>
      <c r="J209" s="753"/>
      <c r="K209" s="753"/>
      <c r="L209" s="753"/>
      <c r="M209" s="753"/>
      <c r="N209" s="753"/>
      <c r="O209" s="753"/>
      <c r="P209" s="753"/>
      <c r="Q209" s="753"/>
      <c r="R209" s="753"/>
      <c r="S209" s="753"/>
      <c r="T209" s="753"/>
      <c r="U209" s="753"/>
      <c r="V209" s="753"/>
      <c r="W209" s="753"/>
      <c r="X209" s="753"/>
      <c r="Y209" s="753"/>
      <c r="Z209" s="753"/>
      <c r="AA209" s="753"/>
      <c r="AB209" s="753"/>
      <c r="AC209" s="753"/>
      <c r="AD209" s="753"/>
      <c r="AE209" s="753"/>
      <c r="AF209" s="753"/>
      <c r="AG209" s="753"/>
      <c r="AH209" s="753"/>
      <c r="AI209" s="753"/>
      <c r="AJ209" s="753"/>
      <c r="AK209" s="753"/>
      <c r="AL209" s="753"/>
      <c r="AM209" s="753"/>
      <c r="AN209" s="753"/>
      <c r="AO209" s="753"/>
      <c r="AP209" s="753"/>
      <c r="AQ209" s="753"/>
      <c r="AR209" s="753"/>
      <c r="AS209" s="753"/>
      <c r="AT209" s="753"/>
      <c r="AU209" s="753"/>
      <c r="AV209" s="753"/>
      <c r="AW209" s="753"/>
      <c r="AX209" s="753"/>
      <c r="AY209" s="753"/>
      <c r="AZ209" s="753"/>
      <c r="BA209" s="753"/>
      <c r="BB209" s="753"/>
      <c r="BC209" s="753"/>
      <c r="BD209" s="753"/>
      <c r="BE209" s="753"/>
      <c r="BF209" s="753"/>
      <c r="BG209" s="753"/>
      <c r="BH209" s="753"/>
      <c r="BI209" s="753"/>
      <c r="BJ209" s="753"/>
      <c r="BK209" s="753"/>
      <c r="BL209" s="753"/>
      <c r="BM209" s="753"/>
      <c r="BN209" s="753"/>
      <c r="BO209" s="753"/>
      <c r="BP209" s="753"/>
      <c r="BQ209" s="753"/>
      <c r="BR209" s="753"/>
      <c r="BS209" s="754"/>
    </row>
    <row r="210" spans="2:71" ht="7.5" customHeight="1" x14ac:dyDescent="0.2">
      <c r="B210" s="752"/>
      <c r="C210" s="753"/>
      <c r="D210" s="753"/>
      <c r="E210" s="753"/>
      <c r="F210" s="753"/>
      <c r="G210" s="753"/>
      <c r="H210" s="753"/>
      <c r="I210" s="753"/>
      <c r="J210" s="753"/>
      <c r="K210" s="753"/>
      <c r="L210" s="753"/>
      <c r="M210" s="753"/>
      <c r="N210" s="753"/>
      <c r="O210" s="753"/>
      <c r="P210" s="753"/>
      <c r="Q210" s="753"/>
      <c r="R210" s="753"/>
      <c r="S210" s="753"/>
      <c r="T210" s="753"/>
      <c r="U210" s="753"/>
      <c r="V210" s="753"/>
      <c r="W210" s="753"/>
      <c r="X210" s="753"/>
      <c r="Y210" s="753"/>
      <c r="Z210" s="753"/>
      <c r="AA210" s="753"/>
      <c r="AB210" s="753"/>
      <c r="AC210" s="753"/>
      <c r="AD210" s="753"/>
      <c r="AE210" s="753"/>
      <c r="AF210" s="753"/>
      <c r="AG210" s="753"/>
      <c r="AH210" s="753"/>
      <c r="AI210" s="753"/>
      <c r="AJ210" s="753"/>
      <c r="AK210" s="753"/>
      <c r="AL210" s="753"/>
      <c r="AM210" s="753"/>
      <c r="AN210" s="753"/>
      <c r="AO210" s="753"/>
      <c r="AP210" s="753"/>
      <c r="AQ210" s="753"/>
      <c r="AR210" s="753"/>
      <c r="AS210" s="753"/>
      <c r="AT210" s="753"/>
      <c r="AU210" s="753"/>
      <c r="AV210" s="753"/>
      <c r="AW210" s="753"/>
      <c r="AX210" s="753"/>
      <c r="AY210" s="753"/>
      <c r="AZ210" s="753"/>
      <c r="BA210" s="753"/>
      <c r="BB210" s="753"/>
      <c r="BC210" s="753"/>
      <c r="BD210" s="753"/>
      <c r="BE210" s="753"/>
      <c r="BF210" s="753"/>
      <c r="BG210" s="753"/>
      <c r="BH210" s="753"/>
      <c r="BI210" s="753"/>
      <c r="BJ210" s="753"/>
      <c r="BK210" s="753"/>
      <c r="BL210" s="753"/>
      <c r="BM210" s="753"/>
      <c r="BN210" s="753"/>
      <c r="BO210" s="753"/>
      <c r="BP210" s="753"/>
      <c r="BQ210" s="753"/>
      <c r="BR210" s="753"/>
      <c r="BS210" s="754"/>
    </row>
    <row r="211" spans="2:71" ht="7.5" customHeight="1" x14ac:dyDescent="0.2">
      <c r="B211" s="752"/>
      <c r="C211" s="753"/>
      <c r="D211" s="753"/>
      <c r="E211" s="753"/>
      <c r="F211" s="753"/>
      <c r="G211" s="753"/>
      <c r="H211" s="753"/>
      <c r="I211" s="753"/>
      <c r="J211" s="753"/>
      <c r="K211" s="753"/>
      <c r="L211" s="753"/>
      <c r="M211" s="753"/>
      <c r="N211" s="753"/>
      <c r="O211" s="753"/>
      <c r="P211" s="753"/>
      <c r="Q211" s="753"/>
      <c r="R211" s="753"/>
      <c r="S211" s="753"/>
      <c r="T211" s="753"/>
      <c r="U211" s="753"/>
      <c r="V211" s="753"/>
      <c r="W211" s="753"/>
      <c r="X211" s="753"/>
      <c r="Y211" s="753"/>
      <c r="Z211" s="753"/>
      <c r="AA211" s="753"/>
      <c r="AB211" s="753"/>
      <c r="AC211" s="753"/>
      <c r="AD211" s="753"/>
      <c r="AE211" s="753"/>
      <c r="AF211" s="753"/>
      <c r="AG211" s="753"/>
      <c r="AH211" s="753"/>
      <c r="AI211" s="753"/>
      <c r="AJ211" s="753"/>
      <c r="AK211" s="753"/>
      <c r="AL211" s="753"/>
      <c r="AM211" s="753"/>
      <c r="AN211" s="753"/>
      <c r="AO211" s="753"/>
      <c r="AP211" s="753"/>
      <c r="AQ211" s="753"/>
      <c r="AR211" s="753"/>
      <c r="AS211" s="753"/>
      <c r="AT211" s="753"/>
      <c r="AU211" s="753"/>
      <c r="AV211" s="753"/>
      <c r="AW211" s="753"/>
      <c r="AX211" s="753"/>
      <c r="AY211" s="753"/>
      <c r="AZ211" s="753"/>
      <c r="BA211" s="753"/>
      <c r="BB211" s="753"/>
      <c r="BC211" s="753"/>
      <c r="BD211" s="753"/>
      <c r="BE211" s="753"/>
      <c r="BF211" s="753"/>
      <c r="BG211" s="753"/>
      <c r="BH211" s="753"/>
      <c r="BI211" s="753"/>
      <c r="BJ211" s="753"/>
      <c r="BK211" s="753"/>
      <c r="BL211" s="753"/>
      <c r="BM211" s="753"/>
      <c r="BN211" s="753"/>
      <c r="BO211" s="753"/>
      <c r="BP211" s="753"/>
      <c r="BQ211" s="753"/>
      <c r="BR211" s="753"/>
      <c r="BS211" s="754"/>
    </row>
    <row r="212" spans="2:71" ht="7.5" customHeight="1" x14ac:dyDescent="0.2">
      <c r="B212" s="752"/>
      <c r="C212" s="753"/>
      <c r="D212" s="753"/>
      <c r="E212" s="753"/>
      <c r="F212" s="753"/>
      <c r="G212" s="753"/>
      <c r="H212" s="753"/>
      <c r="I212" s="753"/>
      <c r="J212" s="753"/>
      <c r="K212" s="753"/>
      <c r="L212" s="753"/>
      <c r="M212" s="753"/>
      <c r="N212" s="753"/>
      <c r="O212" s="753"/>
      <c r="P212" s="753"/>
      <c r="Q212" s="753"/>
      <c r="R212" s="753"/>
      <c r="S212" s="753"/>
      <c r="T212" s="753"/>
      <c r="U212" s="753"/>
      <c r="V212" s="753"/>
      <c r="W212" s="753"/>
      <c r="X212" s="753"/>
      <c r="Y212" s="753"/>
      <c r="Z212" s="753"/>
      <c r="AA212" s="753"/>
      <c r="AB212" s="753"/>
      <c r="AC212" s="753"/>
      <c r="AD212" s="753"/>
      <c r="AE212" s="753"/>
      <c r="AF212" s="753"/>
      <c r="AG212" s="753"/>
      <c r="AH212" s="753"/>
      <c r="AI212" s="753"/>
      <c r="AJ212" s="753"/>
      <c r="AK212" s="753"/>
      <c r="AL212" s="753"/>
      <c r="AM212" s="753"/>
      <c r="AN212" s="753"/>
      <c r="AO212" s="753"/>
      <c r="AP212" s="753"/>
      <c r="AQ212" s="753"/>
      <c r="AR212" s="753"/>
      <c r="AS212" s="753"/>
      <c r="AT212" s="753"/>
      <c r="AU212" s="753"/>
      <c r="AV212" s="753"/>
      <c r="AW212" s="753"/>
      <c r="AX212" s="753"/>
      <c r="AY212" s="753"/>
      <c r="AZ212" s="753"/>
      <c r="BA212" s="753"/>
      <c r="BB212" s="753"/>
      <c r="BC212" s="753"/>
      <c r="BD212" s="753"/>
      <c r="BE212" s="753"/>
      <c r="BF212" s="753"/>
      <c r="BG212" s="753"/>
      <c r="BH212" s="753"/>
      <c r="BI212" s="753"/>
      <c r="BJ212" s="753"/>
      <c r="BK212" s="753"/>
      <c r="BL212" s="753"/>
      <c r="BM212" s="753"/>
      <c r="BN212" s="753"/>
      <c r="BO212" s="753"/>
      <c r="BP212" s="753"/>
      <c r="BQ212" s="753"/>
      <c r="BR212" s="753"/>
      <c r="BS212" s="754"/>
    </row>
    <row r="213" spans="2:71" ht="7.5" customHeight="1" x14ac:dyDescent="0.2">
      <c r="B213" s="752"/>
      <c r="C213" s="753"/>
      <c r="D213" s="753"/>
      <c r="E213" s="753"/>
      <c r="F213" s="753"/>
      <c r="G213" s="753"/>
      <c r="H213" s="753"/>
      <c r="I213" s="753"/>
      <c r="J213" s="753"/>
      <c r="K213" s="753"/>
      <c r="L213" s="753"/>
      <c r="M213" s="753"/>
      <c r="N213" s="753"/>
      <c r="O213" s="753"/>
      <c r="P213" s="753"/>
      <c r="Q213" s="753"/>
      <c r="R213" s="753"/>
      <c r="S213" s="753"/>
      <c r="T213" s="753"/>
      <c r="U213" s="753"/>
      <c r="V213" s="753"/>
      <c r="W213" s="753"/>
      <c r="X213" s="753"/>
      <c r="Y213" s="753"/>
      <c r="Z213" s="753"/>
      <c r="AA213" s="753"/>
      <c r="AB213" s="753"/>
      <c r="AC213" s="753"/>
      <c r="AD213" s="753"/>
      <c r="AE213" s="753"/>
      <c r="AF213" s="753"/>
      <c r="AG213" s="753"/>
      <c r="AH213" s="753"/>
      <c r="AI213" s="753"/>
      <c r="AJ213" s="753"/>
      <c r="AK213" s="753"/>
      <c r="AL213" s="753"/>
      <c r="AM213" s="753"/>
      <c r="AN213" s="753"/>
      <c r="AO213" s="753"/>
      <c r="AP213" s="753"/>
      <c r="AQ213" s="753"/>
      <c r="AR213" s="753"/>
      <c r="AS213" s="753"/>
      <c r="AT213" s="753"/>
      <c r="AU213" s="753"/>
      <c r="AV213" s="753"/>
      <c r="AW213" s="753"/>
      <c r="AX213" s="753"/>
      <c r="AY213" s="753"/>
      <c r="AZ213" s="753"/>
      <c r="BA213" s="753"/>
      <c r="BB213" s="753"/>
      <c r="BC213" s="753"/>
      <c r="BD213" s="753"/>
      <c r="BE213" s="753"/>
      <c r="BF213" s="753"/>
      <c r="BG213" s="753"/>
      <c r="BH213" s="753"/>
      <c r="BI213" s="753"/>
      <c r="BJ213" s="753"/>
      <c r="BK213" s="753"/>
      <c r="BL213" s="753"/>
      <c r="BM213" s="753"/>
      <c r="BN213" s="753"/>
      <c r="BO213" s="753"/>
      <c r="BP213" s="753"/>
      <c r="BQ213" s="753"/>
      <c r="BR213" s="753"/>
      <c r="BS213" s="754"/>
    </row>
    <row r="214" spans="2:71" ht="7.5" customHeight="1" x14ac:dyDescent="0.2">
      <c r="B214" s="752"/>
      <c r="C214" s="753"/>
      <c r="D214" s="753"/>
      <c r="E214" s="753"/>
      <c r="F214" s="753"/>
      <c r="G214" s="753"/>
      <c r="H214" s="753"/>
      <c r="I214" s="753"/>
      <c r="J214" s="753"/>
      <c r="K214" s="753"/>
      <c r="L214" s="753"/>
      <c r="M214" s="753"/>
      <c r="N214" s="753"/>
      <c r="O214" s="753"/>
      <c r="P214" s="753"/>
      <c r="Q214" s="753"/>
      <c r="R214" s="753"/>
      <c r="S214" s="753"/>
      <c r="T214" s="753"/>
      <c r="U214" s="753"/>
      <c r="V214" s="753"/>
      <c r="W214" s="753"/>
      <c r="X214" s="753"/>
      <c r="Y214" s="753"/>
      <c r="Z214" s="753"/>
      <c r="AA214" s="753"/>
      <c r="AB214" s="753"/>
      <c r="AC214" s="753"/>
      <c r="AD214" s="753"/>
      <c r="AE214" s="753"/>
      <c r="AF214" s="753"/>
      <c r="AG214" s="753"/>
      <c r="AH214" s="753"/>
      <c r="AI214" s="753"/>
      <c r="AJ214" s="753"/>
      <c r="AK214" s="753"/>
      <c r="AL214" s="753"/>
      <c r="AM214" s="753"/>
      <c r="AN214" s="753"/>
      <c r="AO214" s="753"/>
      <c r="AP214" s="753"/>
      <c r="AQ214" s="753"/>
      <c r="AR214" s="753"/>
      <c r="AS214" s="753"/>
      <c r="AT214" s="753"/>
      <c r="AU214" s="753"/>
      <c r="AV214" s="753"/>
      <c r="AW214" s="753"/>
      <c r="AX214" s="753"/>
      <c r="AY214" s="753"/>
      <c r="AZ214" s="753"/>
      <c r="BA214" s="753"/>
      <c r="BB214" s="753"/>
      <c r="BC214" s="753"/>
      <c r="BD214" s="753"/>
      <c r="BE214" s="753"/>
      <c r="BF214" s="753"/>
      <c r="BG214" s="753"/>
      <c r="BH214" s="753"/>
      <c r="BI214" s="753"/>
      <c r="BJ214" s="753"/>
      <c r="BK214" s="753"/>
      <c r="BL214" s="753"/>
      <c r="BM214" s="753"/>
      <c r="BN214" s="753"/>
      <c r="BO214" s="753"/>
      <c r="BP214" s="753"/>
      <c r="BQ214" s="753"/>
      <c r="BR214" s="753"/>
      <c r="BS214" s="754"/>
    </row>
    <row r="215" spans="2:71" ht="7.5" customHeight="1" x14ac:dyDescent="0.2">
      <c r="B215" s="752"/>
      <c r="C215" s="753"/>
      <c r="D215" s="753"/>
      <c r="E215" s="753"/>
      <c r="F215" s="753"/>
      <c r="G215" s="753"/>
      <c r="H215" s="753"/>
      <c r="I215" s="753"/>
      <c r="J215" s="753"/>
      <c r="K215" s="753"/>
      <c r="L215" s="753"/>
      <c r="M215" s="753"/>
      <c r="N215" s="753"/>
      <c r="O215" s="753"/>
      <c r="P215" s="753"/>
      <c r="Q215" s="753"/>
      <c r="R215" s="753"/>
      <c r="S215" s="753"/>
      <c r="T215" s="753"/>
      <c r="U215" s="753"/>
      <c r="V215" s="753"/>
      <c r="W215" s="753"/>
      <c r="X215" s="753"/>
      <c r="Y215" s="753"/>
      <c r="Z215" s="753"/>
      <c r="AA215" s="753"/>
      <c r="AB215" s="753"/>
      <c r="AC215" s="753"/>
      <c r="AD215" s="753"/>
      <c r="AE215" s="753"/>
      <c r="AF215" s="753"/>
      <c r="AG215" s="753"/>
      <c r="AH215" s="753"/>
      <c r="AI215" s="753"/>
      <c r="AJ215" s="753"/>
      <c r="AK215" s="753"/>
      <c r="AL215" s="753"/>
      <c r="AM215" s="753"/>
      <c r="AN215" s="753"/>
      <c r="AO215" s="753"/>
      <c r="AP215" s="753"/>
      <c r="AQ215" s="753"/>
      <c r="AR215" s="753"/>
      <c r="AS215" s="753"/>
      <c r="AT215" s="753"/>
      <c r="AU215" s="753"/>
      <c r="AV215" s="753"/>
      <c r="AW215" s="753"/>
      <c r="AX215" s="753"/>
      <c r="AY215" s="753"/>
      <c r="AZ215" s="753"/>
      <c r="BA215" s="753"/>
      <c r="BB215" s="753"/>
      <c r="BC215" s="753"/>
      <c r="BD215" s="753"/>
      <c r="BE215" s="753"/>
      <c r="BF215" s="753"/>
      <c r="BG215" s="753"/>
      <c r="BH215" s="753"/>
      <c r="BI215" s="753"/>
      <c r="BJ215" s="753"/>
      <c r="BK215" s="753"/>
      <c r="BL215" s="753"/>
      <c r="BM215" s="753"/>
      <c r="BN215" s="753"/>
      <c r="BO215" s="753"/>
      <c r="BP215" s="753"/>
      <c r="BQ215" s="753"/>
      <c r="BR215" s="753"/>
      <c r="BS215" s="754"/>
    </row>
    <row r="216" spans="2:71" ht="7.5" customHeight="1" x14ac:dyDescent="0.2">
      <c r="B216" s="752"/>
      <c r="C216" s="753"/>
      <c r="D216" s="753"/>
      <c r="E216" s="753"/>
      <c r="F216" s="753"/>
      <c r="G216" s="753"/>
      <c r="H216" s="753"/>
      <c r="I216" s="753"/>
      <c r="J216" s="753"/>
      <c r="K216" s="753"/>
      <c r="L216" s="753"/>
      <c r="M216" s="753"/>
      <c r="N216" s="753"/>
      <c r="O216" s="753"/>
      <c r="P216" s="753"/>
      <c r="Q216" s="753"/>
      <c r="R216" s="753"/>
      <c r="S216" s="753"/>
      <c r="T216" s="753"/>
      <c r="U216" s="753"/>
      <c r="V216" s="753"/>
      <c r="W216" s="753"/>
      <c r="X216" s="753"/>
      <c r="Y216" s="753"/>
      <c r="Z216" s="753"/>
      <c r="AA216" s="753"/>
      <c r="AB216" s="753"/>
      <c r="AC216" s="753"/>
      <c r="AD216" s="753"/>
      <c r="AE216" s="753"/>
      <c r="AF216" s="753"/>
      <c r="AG216" s="753"/>
      <c r="AH216" s="753"/>
      <c r="AI216" s="753"/>
      <c r="AJ216" s="753"/>
      <c r="AK216" s="753"/>
      <c r="AL216" s="753"/>
      <c r="AM216" s="753"/>
      <c r="AN216" s="753"/>
      <c r="AO216" s="753"/>
      <c r="AP216" s="753"/>
      <c r="AQ216" s="753"/>
      <c r="AR216" s="753"/>
      <c r="AS216" s="753"/>
      <c r="AT216" s="753"/>
      <c r="AU216" s="753"/>
      <c r="AV216" s="753"/>
      <c r="AW216" s="753"/>
      <c r="AX216" s="753"/>
      <c r="AY216" s="753"/>
      <c r="AZ216" s="753"/>
      <c r="BA216" s="753"/>
      <c r="BB216" s="753"/>
      <c r="BC216" s="753"/>
      <c r="BD216" s="753"/>
      <c r="BE216" s="753"/>
      <c r="BF216" s="753"/>
      <c r="BG216" s="753"/>
      <c r="BH216" s="753"/>
      <c r="BI216" s="753"/>
      <c r="BJ216" s="753"/>
      <c r="BK216" s="753"/>
      <c r="BL216" s="753"/>
      <c r="BM216" s="753"/>
      <c r="BN216" s="753"/>
      <c r="BO216" s="753"/>
      <c r="BP216" s="753"/>
      <c r="BQ216" s="753"/>
      <c r="BR216" s="753"/>
      <c r="BS216" s="754"/>
    </row>
    <row r="217" spans="2:71" ht="7.5" customHeight="1" x14ac:dyDescent="0.2">
      <c r="B217" s="752"/>
      <c r="C217" s="753"/>
      <c r="D217" s="753"/>
      <c r="E217" s="753"/>
      <c r="F217" s="753"/>
      <c r="G217" s="753"/>
      <c r="H217" s="753"/>
      <c r="I217" s="753"/>
      <c r="J217" s="753"/>
      <c r="K217" s="753"/>
      <c r="L217" s="753"/>
      <c r="M217" s="753"/>
      <c r="N217" s="753"/>
      <c r="O217" s="753"/>
      <c r="P217" s="753"/>
      <c r="Q217" s="753"/>
      <c r="R217" s="753"/>
      <c r="S217" s="753"/>
      <c r="T217" s="753"/>
      <c r="U217" s="753"/>
      <c r="V217" s="753"/>
      <c r="W217" s="753"/>
      <c r="X217" s="753"/>
      <c r="Y217" s="753"/>
      <c r="Z217" s="753"/>
      <c r="AA217" s="753"/>
      <c r="AB217" s="753"/>
      <c r="AC217" s="753"/>
      <c r="AD217" s="753"/>
      <c r="AE217" s="753"/>
      <c r="AF217" s="753"/>
      <c r="AG217" s="753"/>
      <c r="AH217" s="753"/>
      <c r="AI217" s="753"/>
      <c r="AJ217" s="753"/>
      <c r="AK217" s="753"/>
      <c r="AL217" s="753"/>
      <c r="AM217" s="753"/>
      <c r="AN217" s="753"/>
      <c r="AO217" s="753"/>
      <c r="AP217" s="753"/>
      <c r="AQ217" s="753"/>
      <c r="AR217" s="753"/>
      <c r="AS217" s="753"/>
      <c r="AT217" s="753"/>
      <c r="AU217" s="753"/>
      <c r="AV217" s="753"/>
      <c r="AW217" s="753"/>
      <c r="AX217" s="753"/>
      <c r="AY217" s="753"/>
      <c r="AZ217" s="753"/>
      <c r="BA217" s="753"/>
      <c r="BB217" s="753"/>
      <c r="BC217" s="753"/>
      <c r="BD217" s="753"/>
      <c r="BE217" s="753"/>
      <c r="BF217" s="753"/>
      <c r="BG217" s="753"/>
      <c r="BH217" s="753"/>
      <c r="BI217" s="753"/>
      <c r="BJ217" s="753"/>
      <c r="BK217" s="753"/>
      <c r="BL217" s="753"/>
      <c r="BM217" s="753"/>
      <c r="BN217" s="753"/>
      <c r="BO217" s="753"/>
      <c r="BP217" s="753"/>
      <c r="BQ217" s="753"/>
      <c r="BR217" s="753"/>
      <c r="BS217" s="754"/>
    </row>
    <row r="218" spans="2:71" ht="7.5" customHeight="1" x14ac:dyDescent="0.2">
      <c r="B218" s="752"/>
      <c r="C218" s="753"/>
      <c r="D218" s="753"/>
      <c r="E218" s="753"/>
      <c r="F218" s="753"/>
      <c r="G218" s="753"/>
      <c r="H218" s="753"/>
      <c r="I218" s="753"/>
      <c r="J218" s="753"/>
      <c r="K218" s="753"/>
      <c r="L218" s="753"/>
      <c r="M218" s="753"/>
      <c r="N218" s="753"/>
      <c r="O218" s="753"/>
      <c r="P218" s="753"/>
      <c r="Q218" s="753"/>
      <c r="R218" s="753"/>
      <c r="S218" s="753"/>
      <c r="T218" s="753"/>
      <c r="U218" s="753"/>
      <c r="V218" s="753"/>
      <c r="W218" s="753"/>
      <c r="X218" s="753"/>
      <c r="Y218" s="753"/>
      <c r="Z218" s="753"/>
      <c r="AA218" s="753"/>
      <c r="AB218" s="753"/>
      <c r="AC218" s="753"/>
      <c r="AD218" s="753"/>
      <c r="AE218" s="753"/>
      <c r="AF218" s="753"/>
      <c r="AG218" s="753"/>
      <c r="AH218" s="753"/>
      <c r="AI218" s="753"/>
      <c r="AJ218" s="753"/>
      <c r="AK218" s="753"/>
      <c r="AL218" s="753"/>
      <c r="AM218" s="753"/>
      <c r="AN218" s="753"/>
      <c r="AO218" s="753"/>
      <c r="AP218" s="753"/>
      <c r="AQ218" s="753"/>
      <c r="AR218" s="753"/>
      <c r="AS218" s="753"/>
      <c r="AT218" s="753"/>
      <c r="AU218" s="753"/>
      <c r="AV218" s="753"/>
      <c r="AW218" s="753"/>
      <c r="AX218" s="753"/>
      <c r="AY218" s="753"/>
      <c r="AZ218" s="753"/>
      <c r="BA218" s="753"/>
      <c r="BB218" s="753"/>
      <c r="BC218" s="753"/>
      <c r="BD218" s="753"/>
      <c r="BE218" s="753"/>
      <c r="BF218" s="753"/>
      <c r="BG218" s="753"/>
      <c r="BH218" s="753"/>
      <c r="BI218" s="753"/>
      <c r="BJ218" s="753"/>
      <c r="BK218" s="753"/>
      <c r="BL218" s="753"/>
      <c r="BM218" s="753"/>
      <c r="BN218" s="753"/>
      <c r="BO218" s="753"/>
      <c r="BP218" s="753"/>
      <c r="BQ218" s="753"/>
      <c r="BR218" s="753"/>
      <c r="BS218" s="754"/>
    </row>
    <row r="219" spans="2:71" ht="7.5" customHeight="1" x14ac:dyDescent="0.2">
      <c r="B219" s="752"/>
      <c r="C219" s="753"/>
      <c r="D219" s="753"/>
      <c r="E219" s="753"/>
      <c r="F219" s="753"/>
      <c r="G219" s="753"/>
      <c r="H219" s="753"/>
      <c r="I219" s="753"/>
      <c r="J219" s="753"/>
      <c r="K219" s="753"/>
      <c r="L219" s="753"/>
      <c r="M219" s="753"/>
      <c r="N219" s="753"/>
      <c r="O219" s="753"/>
      <c r="P219" s="753"/>
      <c r="Q219" s="753"/>
      <c r="R219" s="753"/>
      <c r="S219" s="753"/>
      <c r="T219" s="753"/>
      <c r="U219" s="753"/>
      <c r="V219" s="753"/>
      <c r="W219" s="753"/>
      <c r="X219" s="753"/>
      <c r="Y219" s="753"/>
      <c r="Z219" s="753"/>
      <c r="AA219" s="753"/>
      <c r="AB219" s="753"/>
      <c r="AC219" s="753"/>
      <c r="AD219" s="753"/>
      <c r="AE219" s="753"/>
      <c r="AF219" s="753"/>
      <c r="AG219" s="753"/>
      <c r="AH219" s="753"/>
      <c r="AI219" s="753"/>
      <c r="AJ219" s="753"/>
      <c r="AK219" s="753"/>
      <c r="AL219" s="753"/>
      <c r="AM219" s="753"/>
      <c r="AN219" s="753"/>
      <c r="AO219" s="753"/>
      <c r="AP219" s="753"/>
      <c r="AQ219" s="753"/>
      <c r="AR219" s="753"/>
      <c r="AS219" s="753"/>
      <c r="AT219" s="753"/>
      <c r="AU219" s="753"/>
      <c r="AV219" s="753"/>
      <c r="AW219" s="753"/>
      <c r="AX219" s="753"/>
      <c r="AY219" s="753"/>
      <c r="AZ219" s="753"/>
      <c r="BA219" s="753"/>
      <c r="BB219" s="753"/>
      <c r="BC219" s="753"/>
      <c r="BD219" s="753"/>
      <c r="BE219" s="753"/>
      <c r="BF219" s="753"/>
      <c r="BG219" s="753"/>
      <c r="BH219" s="753"/>
      <c r="BI219" s="753"/>
      <c r="BJ219" s="753"/>
      <c r="BK219" s="753"/>
      <c r="BL219" s="753"/>
      <c r="BM219" s="753"/>
      <c r="BN219" s="753"/>
      <c r="BO219" s="753"/>
      <c r="BP219" s="753"/>
      <c r="BQ219" s="753"/>
      <c r="BR219" s="753"/>
      <c r="BS219" s="754"/>
    </row>
    <row r="220" spans="2:71" ht="7.5" customHeight="1" x14ac:dyDescent="0.2">
      <c r="B220" s="752"/>
      <c r="C220" s="753"/>
      <c r="D220" s="753"/>
      <c r="E220" s="753"/>
      <c r="F220" s="753"/>
      <c r="G220" s="753"/>
      <c r="H220" s="753"/>
      <c r="I220" s="753"/>
      <c r="J220" s="753"/>
      <c r="K220" s="753"/>
      <c r="L220" s="753"/>
      <c r="M220" s="753"/>
      <c r="N220" s="753"/>
      <c r="O220" s="753"/>
      <c r="P220" s="753"/>
      <c r="Q220" s="753"/>
      <c r="R220" s="753"/>
      <c r="S220" s="753"/>
      <c r="T220" s="753"/>
      <c r="U220" s="753"/>
      <c r="V220" s="753"/>
      <c r="W220" s="753"/>
      <c r="X220" s="753"/>
      <c r="Y220" s="753"/>
      <c r="Z220" s="753"/>
      <c r="AA220" s="753"/>
      <c r="AB220" s="753"/>
      <c r="AC220" s="753"/>
      <c r="AD220" s="753"/>
      <c r="AE220" s="753"/>
      <c r="AF220" s="753"/>
      <c r="AG220" s="753"/>
      <c r="AH220" s="753"/>
      <c r="AI220" s="753"/>
      <c r="AJ220" s="753"/>
      <c r="AK220" s="753"/>
      <c r="AL220" s="753"/>
      <c r="AM220" s="753"/>
      <c r="AN220" s="753"/>
      <c r="AO220" s="753"/>
      <c r="AP220" s="753"/>
      <c r="AQ220" s="753"/>
      <c r="AR220" s="753"/>
      <c r="AS220" s="753"/>
      <c r="AT220" s="753"/>
      <c r="AU220" s="753"/>
      <c r="AV220" s="753"/>
      <c r="AW220" s="753"/>
      <c r="AX220" s="753"/>
      <c r="AY220" s="753"/>
      <c r="AZ220" s="753"/>
      <c r="BA220" s="753"/>
      <c r="BB220" s="753"/>
      <c r="BC220" s="753"/>
      <c r="BD220" s="753"/>
      <c r="BE220" s="753"/>
      <c r="BF220" s="753"/>
      <c r="BG220" s="753"/>
      <c r="BH220" s="753"/>
      <c r="BI220" s="753"/>
      <c r="BJ220" s="753"/>
      <c r="BK220" s="753"/>
      <c r="BL220" s="753"/>
      <c r="BM220" s="753"/>
      <c r="BN220" s="753"/>
      <c r="BO220" s="753"/>
      <c r="BP220" s="753"/>
      <c r="BQ220" s="753"/>
      <c r="BR220" s="753"/>
      <c r="BS220" s="754"/>
    </row>
    <row r="221" spans="2:71" ht="7.5" customHeight="1" x14ac:dyDescent="0.2">
      <c r="B221" s="752"/>
      <c r="C221" s="753"/>
      <c r="D221" s="753"/>
      <c r="E221" s="753"/>
      <c r="F221" s="753"/>
      <c r="G221" s="753"/>
      <c r="H221" s="753"/>
      <c r="I221" s="753"/>
      <c r="J221" s="753"/>
      <c r="K221" s="753"/>
      <c r="L221" s="753"/>
      <c r="M221" s="753"/>
      <c r="N221" s="753"/>
      <c r="O221" s="753"/>
      <c r="P221" s="753"/>
      <c r="Q221" s="753"/>
      <c r="R221" s="753"/>
      <c r="S221" s="753"/>
      <c r="T221" s="753"/>
      <c r="U221" s="753"/>
      <c r="V221" s="753"/>
      <c r="W221" s="753"/>
      <c r="X221" s="753"/>
      <c r="Y221" s="753"/>
      <c r="Z221" s="753"/>
      <c r="AA221" s="753"/>
      <c r="AB221" s="753"/>
      <c r="AC221" s="753"/>
      <c r="AD221" s="753"/>
      <c r="AE221" s="753"/>
      <c r="AF221" s="753"/>
      <c r="AG221" s="753"/>
      <c r="AH221" s="753"/>
      <c r="AI221" s="753"/>
      <c r="AJ221" s="753"/>
      <c r="AK221" s="753"/>
      <c r="AL221" s="753"/>
      <c r="AM221" s="753"/>
      <c r="AN221" s="753"/>
      <c r="AO221" s="753"/>
      <c r="AP221" s="753"/>
      <c r="AQ221" s="753"/>
      <c r="AR221" s="753"/>
      <c r="AS221" s="753"/>
      <c r="AT221" s="753"/>
      <c r="AU221" s="753"/>
      <c r="AV221" s="753"/>
      <c r="AW221" s="753"/>
      <c r="AX221" s="753"/>
      <c r="AY221" s="753"/>
      <c r="AZ221" s="753"/>
      <c r="BA221" s="753"/>
      <c r="BB221" s="753"/>
      <c r="BC221" s="753"/>
      <c r="BD221" s="753"/>
      <c r="BE221" s="753"/>
      <c r="BF221" s="753"/>
      <c r="BG221" s="753"/>
      <c r="BH221" s="753"/>
      <c r="BI221" s="753"/>
      <c r="BJ221" s="753"/>
      <c r="BK221" s="753"/>
      <c r="BL221" s="753"/>
      <c r="BM221" s="753"/>
      <c r="BN221" s="753"/>
      <c r="BO221" s="753"/>
      <c r="BP221" s="753"/>
      <c r="BQ221" s="753"/>
      <c r="BR221" s="753"/>
      <c r="BS221" s="754"/>
    </row>
    <row r="222" spans="2:71" ht="7.5" customHeight="1" x14ac:dyDescent="0.2">
      <c r="B222" s="752"/>
      <c r="C222" s="753"/>
      <c r="D222" s="753"/>
      <c r="E222" s="753"/>
      <c r="F222" s="753"/>
      <c r="G222" s="753"/>
      <c r="H222" s="753"/>
      <c r="I222" s="753"/>
      <c r="J222" s="753"/>
      <c r="K222" s="753"/>
      <c r="L222" s="753"/>
      <c r="M222" s="753"/>
      <c r="N222" s="753"/>
      <c r="O222" s="753"/>
      <c r="P222" s="753"/>
      <c r="Q222" s="753"/>
      <c r="R222" s="753"/>
      <c r="S222" s="753"/>
      <c r="T222" s="753"/>
      <c r="U222" s="753"/>
      <c r="V222" s="753"/>
      <c r="W222" s="753"/>
      <c r="X222" s="753"/>
      <c r="Y222" s="753"/>
      <c r="Z222" s="753"/>
      <c r="AA222" s="753"/>
      <c r="AB222" s="753"/>
      <c r="AC222" s="753"/>
      <c r="AD222" s="753"/>
      <c r="AE222" s="753"/>
      <c r="AF222" s="753"/>
      <c r="AG222" s="753"/>
      <c r="AH222" s="753"/>
      <c r="AI222" s="753"/>
      <c r="AJ222" s="753"/>
      <c r="AK222" s="753"/>
      <c r="AL222" s="753"/>
      <c r="AM222" s="753"/>
      <c r="AN222" s="753"/>
      <c r="AO222" s="753"/>
      <c r="AP222" s="753"/>
      <c r="AQ222" s="753"/>
      <c r="AR222" s="753"/>
      <c r="AS222" s="753"/>
      <c r="AT222" s="753"/>
      <c r="AU222" s="753"/>
      <c r="AV222" s="753"/>
      <c r="AW222" s="753"/>
      <c r="AX222" s="753"/>
      <c r="AY222" s="753"/>
      <c r="AZ222" s="753"/>
      <c r="BA222" s="753"/>
      <c r="BB222" s="753"/>
      <c r="BC222" s="753"/>
      <c r="BD222" s="753"/>
      <c r="BE222" s="753"/>
      <c r="BF222" s="753"/>
      <c r="BG222" s="753"/>
      <c r="BH222" s="753"/>
      <c r="BI222" s="753"/>
      <c r="BJ222" s="753"/>
      <c r="BK222" s="753"/>
      <c r="BL222" s="753"/>
      <c r="BM222" s="753"/>
      <c r="BN222" s="753"/>
      <c r="BO222" s="753"/>
      <c r="BP222" s="753"/>
      <c r="BQ222" s="753"/>
      <c r="BR222" s="753"/>
      <c r="BS222" s="754"/>
    </row>
    <row r="223" spans="2:71" ht="7.5" customHeight="1" x14ac:dyDescent="0.2">
      <c r="B223" s="752"/>
      <c r="C223" s="753"/>
      <c r="D223" s="753"/>
      <c r="E223" s="753"/>
      <c r="F223" s="753"/>
      <c r="G223" s="753"/>
      <c r="H223" s="753"/>
      <c r="I223" s="753"/>
      <c r="J223" s="753"/>
      <c r="K223" s="753"/>
      <c r="L223" s="753"/>
      <c r="M223" s="753"/>
      <c r="N223" s="753"/>
      <c r="O223" s="753"/>
      <c r="P223" s="753"/>
      <c r="Q223" s="753"/>
      <c r="R223" s="753"/>
      <c r="S223" s="753"/>
      <c r="T223" s="753"/>
      <c r="U223" s="753"/>
      <c r="V223" s="753"/>
      <c r="W223" s="753"/>
      <c r="X223" s="753"/>
      <c r="Y223" s="753"/>
      <c r="Z223" s="753"/>
      <c r="AA223" s="753"/>
      <c r="AB223" s="753"/>
      <c r="AC223" s="753"/>
      <c r="AD223" s="753"/>
      <c r="AE223" s="753"/>
      <c r="AF223" s="753"/>
      <c r="AG223" s="753"/>
      <c r="AH223" s="753"/>
      <c r="AI223" s="753"/>
      <c r="AJ223" s="753"/>
      <c r="AK223" s="753"/>
      <c r="AL223" s="753"/>
      <c r="AM223" s="753"/>
      <c r="AN223" s="753"/>
      <c r="AO223" s="753"/>
      <c r="AP223" s="753"/>
      <c r="AQ223" s="753"/>
      <c r="AR223" s="753"/>
      <c r="AS223" s="753"/>
      <c r="AT223" s="753"/>
      <c r="AU223" s="753"/>
      <c r="AV223" s="753"/>
      <c r="AW223" s="753"/>
      <c r="AX223" s="753"/>
      <c r="AY223" s="753"/>
      <c r="AZ223" s="753"/>
      <c r="BA223" s="753"/>
      <c r="BB223" s="753"/>
      <c r="BC223" s="753"/>
      <c r="BD223" s="753"/>
      <c r="BE223" s="753"/>
      <c r="BF223" s="753"/>
      <c r="BG223" s="753"/>
      <c r="BH223" s="753"/>
      <c r="BI223" s="753"/>
      <c r="BJ223" s="753"/>
      <c r="BK223" s="753"/>
      <c r="BL223" s="753"/>
      <c r="BM223" s="753"/>
      <c r="BN223" s="753"/>
      <c r="BO223" s="753"/>
      <c r="BP223" s="753"/>
      <c r="BQ223" s="753"/>
      <c r="BR223" s="753"/>
      <c r="BS223" s="754"/>
    </row>
    <row r="224" spans="2:71" ht="7.5" customHeight="1" x14ac:dyDescent="0.2">
      <c r="B224" s="752"/>
      <c r="C224" s="753"/>
      <c r="D224" s="753"/>
      <c r="E224" s="753"/>
      <c r="F224" s="753"/>
      <c r="G224" s="753"/>
      <c r="H224" s="753"/>
      <c r="I224" s="753"/>
      <c r="J224" s="753"/>
      <c r="K224" s="753"/>
      <c r="L224" s="753"/>
      <c r="M224" s="753"/>
      <c r="N224" s="753"/>
      <c r="O224" s="753"/>
      <c r="P224" s="753"/>
      <c r="Q224" s="753"/>
      <c r="R224" s="753"/>
      <c r="S224" s="753"/>
      <c r="T224" s="753"/>
      <c r="U224" s="753"/>
      <c r="V224" s="753"/>
      <c r="W224" s="753"/>
      <c r="X224" s="753"/>
      <c r="Y224" s="753"/>
      <c r="Z224" s="753"/>
      <c r="AA224" s="753"/>
      <c r="AB224" s="753"/>
      <c r="AC224" s="753"/>
      <c r="AD224" s="753"/>
      <c r="AE224" s="753"/>
      <c r="AF224" s="753"/>
      <c r="AG224" s="753"/>
      <c r="AH224" s="753"/>
      <c r="AI224" s="753"/>
      <c r="AJ224" s="753"/>
      <c r="AK224" s="753"/>
      <c r="AL224" s="753"/>
      <c r="AM224" s="753"/>
      <c r="AN224" s="753"/>
      <c r="AO224" s="753"/>
      <c r="AP224" s="753"/>
      <c r="AQ224" s="753"/>
      <c r="AR224" s="753"/>
      <c r="AS224" s="753"/>
      <c r="AT224" s="753"/>
      <c r="AU224" s="753"/>
      <c r="AV224" s="753"/>
      <c r="AW224" s="753"/>
      <c r="AX224" s="753"/>
      <c r="AY224" s="753"/>
      <c r="AZ224" s="753"/>
      <c r="BA224" s="753"/>
      <c r="BB224" s="753"/>
      <c r="BC224" s="753"/>
      <c r="BD224" s="753"/>
      <c r="BE224" s="753"/>
      <c r="BF224" s="753"/>
      <c r="BG224" s="753"/>
      <c r="BH224" s="753"/>
      <c r="BI224" s="753"/>
      <c r="BJ224" s="753"/>
      <c r="BK224" s="753"/>
      <c r="BL224" s="753"/>
      <c r="BM224" s="753"/>
      <c r="BN224" s="753"/>
      <c r="BO224" s="753"/>
      <c r="BP224" s="753"/>
      <c r="BQ224" s="753"/>
      <c r="BR224" s="753"/>
      <c r="BS224" s="754"/>
    </row>
    <row r="225" spans="2:71" ht="7.5" customHeight="1" x14ac:dyDescent="0.2">
      <c r="B225" s="752"/>
      <c r="C225" s="753"/>
      <c r="D225" s="753"/>
      <c r="E225" s="753"/>
      <c r="F225" s="753"/>
      <c r="G225" s="753"/>
      <c r="H225" s="753"/>
      <c r="I225" s="753"/>
      <c r="J225" s="753"/>
      <c r="K225" s="753"/>
      <c r="L225" s="753"/>
      <c r="M225" s="753"/>
      <c r="N225" s="753"/>
      <c r="O225" s="753"/>
      <c r="P225" s="753"/>
      <c r="Q225" s="753"/>
      <c r="R225" s="753"/>
      <c r="S225" s="753"/>
      <c r="T225" s="753"/>
      <c r="U225" s="753"/>
      <c r="V225" s="753"/>
      <c r="W225" s="753"/>
      <c r="X225" s="753"/>
      <c r="Y225" s="753"/>
      <c r="Z225" s="753"/>
      <c r="AA225" s="753"/>
      <c r="AB225" s="753"/>
      <c r="AC225" s="753"/>
      <c r="AD225" s="753"/>
      <c r="AE225" s="753"/>
      <c r="AF225" s="753"/>
      <c r="AG225" s="753"/>
      <c r="AH225" s="753"/>
      <c r="AI225" s="753"/>
      <c r="AJ225" s="753"/>
      <c r="AK225" s="753"/>
      <c r="AL225" s="753"/>
      <c r="AM225" s="753"/>
      <c r="AN225" s="753"/>
      <c r="AO225" s="753"/>
      <c r="AP225" s="753"/>
      <c r="AQ225" s="753"/>
      <c r="AR225" s="753"/>
      <c r="AS225" s="753"/>
      <c r="AT225" s="753"/>
      <c r="AU225" s="753"/>
      <c r="AV225" s="753"/>
      <c r="AW225" s="753"/>
      <c r="AX225" s="753"/>
      <c r="AY225" s="753"/>
      <c r="AZ225" s="753"/>
      <c r="BA225" s="753"/>
      <c r="BB225" s="753"/>
      <c r="BC225" s="753"/>
      <c r="BD225" s="753"/>
      <c r="BE225" s="753"/>
      <c r="BF225" s="753"/>
      <c r="BG225" s="753"/>
      <c r="BH225" s="753"/>
      <c r="BI225" s="753"/>
      <c r="BJ225" s="753"/>
      <c r="BK225" s="753"/>
      <c r="BL225" s="753"/>
      <c r="BM225" s="753"/>
      <c r="BN225" s="753"/>
      <c r="BO225" s="753"/>
      <c r="BP225" s="753"/>
      <c r="BQ225" s="753"/>
      <c r="BR225" s="753"/>
      <c r="BS225" s="754"/>
    </row>
    <row r="226" spans="2:71" ht="7.5" customHeight="1" x14ac:dyDescent="0.2">
      <c r="B226" s="752"/>
      <c r="C226" s="753"/>
      <c r="D226" s="753"/>
      <c r="E226" s="753"/>
      <c r="F226" s="753"/>
      <c r="G226" s="753"/>
      <c r="H226" s="753"/>
      <c r="I226" s="753"/>
      <c r="J226" s="753"/>
      <c r="K226" s="753"/>
      <c r="L226" s="753"/>
      <c r="M226" s="753"/>
      <c r="N226" s="753"/>
      <c r="O226" s="753"/>
      <c r="P226" s="753"/>
      <c r="Q226" s="753"/>
      <c r="R226" s="753"/>
      <c r="S226" s="753"/>
      <c r="T226" s="753"/>
      <c r="U226" s="753"/>
      <c r="V226" s="753"/>
      <c r="W226" s="753"/>
      <c r="X226" s="753"/>
      <c r="Y226" s="753"/>
      <c r="Z226" s="753"/>
      <c r="AA226" s="753"/>
      <c r="AB226" s="753"/>
      <c r="AC226" s="753"/>
      <c r="AD226" s="753"/>
      <c r="AE226" s="753"/>
      <c r="AF226" s="753"/>
      <c r="AG226" s="753"/>
      <c r="AH226" s="753"/>
      <c r="AI226" s="753"/>
      <c r="AJ226" s="753"/>
      <c r="AK226" s="753"/>
      <c r="AL226" s="753"/>
      <c r="AM226" s="753"/>
      <c r="AN226" s="753"/>
      <c r="AO226" s="753"/>
      <c r="AP226" s="753"/>
      <c r="AQ226" s="753"/>
      <c r="AR226" s="753"/>
      <c r="AS226" s="753"/>
      <c r="AT226" s="753"/>
      <c r="AU226" s="753"/>
      <c r="AV226" s="753"/>
      <c r="AW226" s="753"/>
      <c r="AX226" s="753"/>
      <c r="AY226" s="753"/>
      <c r="AZ226" s="753"/>
      <c r="BA226" s="753"/>
      <c r="BB226" s="753"/>
      <c r="BC226" s="753"/>
      <c r="BD226" s="753"/>
      <c r="BE226" s="753"/>
      <c r="BF226" s="753"/>
      <c r="BG226" s="753"/>
      <c r="BH226" s="753"/>
      <c r="BI226" s="753"/>
      <c r="BJ226" s="753"/>
      <c r="BK226" s="753"/>
      <c r="BL226" s="753"/>
      <c r="BM226" s="753"/>
      <c r="BN226" s="753"/>
      <c r="BO226" s="753"/>
      <c r="BP226" s="753"/>
      <c r="BQ226" s="753"/>
      <c r="BR226" s="753"/>
      <c r="BS226" s="754"/>
    </row>
    <row r="227" spans="2:71" ht="7.5" customHeight="1" x14ac:dyDescent="0.2">
      <c r="B227" s="752"/>
      <c r="C227" s="753"/>
      <c r="D227" s="753"/>
      <c r="E227" s="753"/>
      <c r="F227" s="753"/>
      <c r="G227" s="753"/>
      <c r="H227" s="753"/>
      <c r="I227" s="753"/>
      <c r="J227" s="753"/>
      <c r="K227" s="753"/>
      <c r="L227" s="753"/>
      <c r="M227" s="753"/>
      <c r="N227" s="753"/>
      <c r="O227" s="753"/>
      <c r="P227" s="753"/>
      <c r="Q227" s="753"/>
      <c r="R227" s="753"/>
      <c r="S227" s="753"/>
      <c r="T227" s="753"/>
      <c r="U227" s="753"/>
      <c r="V227" s="753"/>
      <c r="W227" s="753"/>
      <c r="X227" s="753"/>
      <c r="Y227" s="753"/>
      <c r="Z227" s="753"/>
      <c r="AA227" s="753"/>
      <c r="AB227" s="753"/>
      <c r="AC227" s="753"/>
      <c r="AD227" s="753"/>
      <c r="AE227" s="753"/>
      <c r="AF227" s="753"/>
      <c r="AG227" s="753"/>
      <c r="AH227" s="753"/>
      <c r="AI227" s="753"/>
      <c r="AJ227" s="753"/>
      <c r="AK227" s="753"/>
      <c r="AL227" s="753"/>
      <c r="AM227" s="753"/>
      <c r="AN227" s="753"/>
      <c r="AO227" s="753"/>
      <c r="AP227" s="753"/>
      <c r="AQ227" s="753"/>
      <c r="AR227" s="753"/>
      <c r="AS227" s="753"/>
      <c r="AT227" s="753"/>
      <c r="AU227" s="753"/>
      <c r="AV227" s="753"/>
      <c r="AW227" s="753"/>
      <c r="AX227" s="753"/>
      <c r="AY227" s="753"/>
      <c r="AZ227" s="753"/>
      <c r="BA227" s="753"/>
      <c r="BB227" s="753"/>
      <c r="BC227" s="753"/>
      <c r="BD227" s="753"/>
      <c r="BE227" s="753"/>
      <c r="BF227" s="753"/>
      <c r="BG227" s="753"/>
      <c r="BH227" s="753"/>
      <c r="BI227" s="753"/>
      <c r="BJ227" s="753"/>
      <c r="BK227" s="753"/>
      <c r="BL227" s="753"/>
      <c r="BM227" s="753"/>
      <c r="BN227" s="753"/>
      <c r="BO227" s="753"/>
      <c r="BP227" s="753"/>
      <c r="BQ227" s="753"/>
      <c r="BR227" s="753"/>
      <c r="BS227" s="754"/>
    </row>
    <row r="228" spans="2:71" ht="7.5" customHeight="1" x14ac:dyDescent="0.2">
      <c r="B228" s="752"/>
      <c r="C228" s="753"/>
      <c r="D228" s="753"/>
      <c r="E228" s="753"/>
      <c r="F228" s="753"/>
      <c r="G228" s="753"/>
      <c r="H228" s="753"/>
      <c r="I228" s="753"/>
      <c r="J228" s="753"/>
      <c r="K228" s="753"/>
      <c r="L228" s="753"/>
      <c r="M228" s="753"/>
      <c r="N228" s="753"/>
      <c r="O228" s="753"/>
      <c r="P228" s="753"/>
      <c r="Q228" s="753"/>
      <c r="R228" s="753"/>
      <c r="S228" s="753"/>
      <c r="T228" s="753"/>
      <c r="U228" s="753"/>
      <c r="V228" s="753"/>
      <c r="W228" s="753"/>
      <c r="X228" s="753"/>
      <c r="Y228" s="753"/>
      <c r="Z228" s="753"/>
      <c r="AA228" s="753"/>
      <c r="AB228" s="753"/>
      <c r="AC228" s="753"/>
      <c r="AD228" s="753"/>
      <c r="AE228" s="753"/>
      <c r="AF228" s="753"/>
      <c r="AG228" s="753"/>
      <c r="AH228" s="753"/>
      <c r="AI228" s="753"/>
      <c r="AJ228" s="753"/>
      <c r="AK228" s="753"/>
      <c r="AL228" s="753"/>
      <c r="AM228" s="753"/>
      <c r="AN228" s="753"/>
      <c r="AO228" s="753"/>
      <c r="AP228" s="753"/>
      <c r="AQ228" s="753"/>
      <c r="AR228" s="753"/>
      <c r="AS228" s="753"/>
      <c r="AT228" s="753"/>
      <c r="AU228" s="753"/>
      <c r="AV228" s="753"/>
      <c r="AW228" s="753"/>
      <c r="AX228" s="753"/>
      <c r="AY228" s="753"/>
      <c r="AZ228" s="753"/>
      <c r="BA228" s="753"/>
      <c r="BB228" s="753"/>
      <c r="BC228" s="753"/>
      <c r="BD228" s="753"/>
      <c r="BE228" s="753"/>
      <c r="BF228" s="753"/>
      <c r="BG228" s="753"/>
      <c r="BH228" s="753"/>
      <c r="BI228" s="753"/>
      <c r="BJ228" s="753"/>
      <c r="BK228" s="753"/>
      <c r="BL228" s="753"/>
      <c r="BM228" s="753"/>
      <c r="BN228" s="753"/>
      <c r="BO228" s="753"/>
      <c r="BP228" s="753"/>
      <c r="BQ228" s="753"/>
      <c r="BR228" s="753"/>
      <c r="BS228" s="754"/>
    </row>
    <row r="229" spans="2:71" ht="7.5" customHeight="1" x14ac:dyDescent="0.2">
      <c r="B229" s="752"/>
      <c r="C229" s="753"/>
      <c r="D229" s="753"/>
      <c r="E229" s="753"/>
      <c r="F229" s="753"/>
      <c r="G229" s="753"/>
      <c r="H229" s="753"/>
      <c r="I229" s="753"/>
      <c r="J229" s="753"/>
      <c r="K229" s="753"/>
      <c r="L229" s="753"/>
      <c r="M229" s="753"/>
      <c r="N229" s="753"/>
      <c r="O229" s="753"/>
      <c r="P229" s="753"/>
      <c r="Q229" s="753"/>
      <c r="R229" s="753"/>
      <c r="S229" s="753"/>
      <c r="T229" s="753"/>
      <c r="U229" s="753"/>
      <c r="V229" s="753"/>
      <c r="W229" s="753"/>
      <c r="X229" s="753"/>
      <c r="Y229" s="753"/>
      <c r="Z229" s="753"/>
      <c r="AA229" s="753"/>
      <c r="AB229" s="753"/>
      <c r="AC229" s="753"/>
      <c r="AD229" s="753"/>
      <c r="AE229" s="753"/>
      <c r="AF229" s="753"/>
      <c r="AG229" s="753"/>
      <c r="AH229" s="753"/>
      <c r="AI229" s="753"/>
      <c r="AJ229" s="753"/>
      <c r="AK229" s="753"/>
      <c r="AL229" s="753"/>
      <c r="AM229" s="753"/>
      <c r="AN229" s="753"/>
      <c r="AO229" s="753"/>
      <c r="AP229" s="753"/>
      <c r="AQ229" s="753"/>
      <c r="AR229" s="753"/>
      <c r="AS229" s="753"/>
      <c r="AT229" s="753"/>
      <c r="AU229" s="753"/>
      <c r="AV229" s="753"/>
      <c r="AW229" s="753"/>
      <c r="AX229" s="753"/>
      <c r="AY229" s="753"/>
      <c r="AZ229" s="753"/>
      <c r="BA229" s="753"/>
      <c r="BB229" s="753"/>
      <c r="BC229" s="753"/>
      <c r="BD229" s="753"/>
      <c r="BE229" s="753"/>
      <c r="BF229" s="753"/>
      <c r="BG229" s="753"/>
      <c r="BH229" s="753"/>
      <c r="BI229" s="753"/>
      <c r="BJ229" s="753"/>
      <c r="BK229" s="753"/>
      <c r="BL229" s="753"/>
      <c r="BM229" s="753"/>
      <c r="BN229" s="753"/>
      <c r="BO229" s="753"/>
      <c r="BP229" s="753"/>
      <c r="BQ229" s="753"/>
      <c r="BR229" s="753"/>
      <c r="BS229" s="754"/>
    </row>
    <row r="230" spans="2:71" ht="7.5" customHeight="1" x14ac:dyDescent="0.2">
      <c r="B230" s="752"/>
      <c r="C230" s="753"/>
      <c r="D230" s="753"/>
      <c r="E230" s="753"/>
      <c r="F230" s="753"/>
      <c r="G230" s="753"/>
      <c r="H230" s="753"/>
      <c r="I230" s="753"/>
      <c r="J230" s="753"/>
      <c r="K230" s="753"/>
      <c r="L230" s="753"/>
      <c r="M230" s="753"/>
      <c r="N230" s="753"/>
      <c r="O230" s="753"/>
      <c r="P230" s="753"/>
      <c r="Q230" s="753"/>
      <c r="R230" s="753"/>
      <c r="S230" s="753"/>
      <c r="T230" s="753"/>
      <c r="U230" s="753"/>
      <c r="V230" s="753"/>
      <c r="W230" s="753"/>
      <c r="X230" s="753"/>
      <c r="Y230" s="753"/>
      <c r="Z230" s="753"/>
      <c r="AA230" s="753"/>
      <c r="AB230" s="753"/>
      <c r="AC230" s="753"/>
      <c r="AD230" s="753"/>
      <c r="AE230" s="753"/>
      <c r="AF230" s="753"/>
      <c r="AG230" s="753"/>
      <c r="AH230" s="753"/>
      <c r="AI230" s="753"/>
      <c r="AJ230" s="753"/>
      <c r="AK230" s="753"/>
      <c r="AL230" s="753"/>
      <c r="AM230" s="753"/>
      <c r="AN230" s="753"/>
      <c r="AO230" s="753"/>
      <c r="AP230" s="753"/>
      <c r="AQ230" s="753"/>
      <c r="AR230" s="753"/>
      <c r="AS230" s="753"/>
      <c r="AT230" s="753"/>
      <c r="AU230" s="753"/>
      <c r="AV230" s="753"/>
      <c r="AW230" s="753"/>
      <c r="AX230" s="753"/>
      <c r="AY230" s="753"/>
      <c r="AZ230" s="753"/>
      <c r="BA230" s="753"/>
      <c r="BB230" s="753"/>
      <c r="BC230" s="753"/>
      <c r="BD230" s="753"/>
      <c r="BE230" s="753"/>
      <c r="BF230" s="753"/>
      <c r="BG230" s="753"/>
      <c r="BH230" s="753"/>
      <c r="BI230" s="753"/>
      <c r="BJ230" s="753"/>
      <c r="BK230" s="753"/>
      <c r="BL230" s="753"/>
      <c r="BM230" s="753"/>
      <c r="BN230" s="753"/>
      <c r="BO230" s="753"/>
      <c r="BP230" s="753"/>
      <c r="BQ230" s="753"/>
      <c r="BR230" s="753"/>
      <c r="BS230" s="754"/>
    </row>
    <row r="231" spans="2:71" ht="7.5" customHeight="1" x14ac:dyDescent="0.2">
      <c r="B231" s="752"/>
      <c r="C231" s="753"/>
      <c r="D231" s="753"/>
      <c r="E231" s="753"/>
      <c r="F231" s="753"/>
      <c r="G231" s="753"/>
      <c r="H231" s="753"/>
      <c r="I231" s="753"/>
      <c r="J231" s="753"/>
      <c r="K231" s="753"/>
      <c r="L231" s="753"/>
      <c r="M231" s="753"/>
      <c r="N231" s="753"/>
      <c r="O231" s="753"/>
      <c r="P231" s="753"/>
      <c r="Q231" s="753"/>
      <c r="R231" s="753"/>
      <c r="S231" s="753"/>
      <c r="T231" s="753"/>
      <c r="U231" s="753"/>
      <c r="V231" s="753"/>
      <c r="W231" s="753"/>
      <c r="X231" s="753"/>
      <c r="Y231" s="753"/>
      <c r="Z231" s="753"/>
      <c r="AA231" s="753"/>
      <c r="AB231" s="753"/>
      <c r="AC231" s="753"/>
      <c r="AD231" s="753"/>
      <c r="AE231" s="753"/>
      <c r="AF231" s="753"/>
      <c r="AG231" s="753"/>
      <c r="AH231" s="753"/>
      <c r="AI231" s="753"/>
      <c r="AJ231" s="753"/>
      <c r="AK231" s="753"/>
      <c r="AL231" s="753"/>
      <c r="AM231" s="753"/>
      <c r="AN231" s="753"/>
      <c r="AO231" s="753"/>
      <c r="AP231" s="753"/>
      <c r="AQ231" s="753"/>
      <c r="AR231" s="753"/>
      <c r="AS231" s="753"/>
      <c r="AT231" s="753"/>
      <c r="AU231" s="753"/>
      <c r="AV231" s="753"/>
      <c r="AW231" s="753"/>
      <c r="AX231" s="753"/>
      <c r="AY231" s="753"/>
      <c r="AZ231" s="753"/>
      <c r="BA231" s="753"/>
      <c r="BB231" s="753"/>
      <c r="BC231" s="753"/>
      <c r="BD231" s="753"/>
      <c r="BE231" s="753"/>
      <c r="BF231" s="753"/>
      <c r="BG231" s="753"/>
      <c r="BH231" s="753"/>
      <c r="BI231" s="753"/>
      <c r="BJ231" s="753"/>
      <c r="BK231" s="753"/>
      <c r="BL231" s="753"/>
      <c r="BM231" s="753"/>
      <c r="BN231" s="753"/>
      <c r="BO231" s="753"/>
      <c r="BP231" s="753"/>
      <c r="BQ231" s="753"/>
      <c r="BR231" s="753"/>
      <c r="BS231" s="754"/>
    </row>
    <row r="232" spans="2:71" ht="7.5" customHeight="1" x14ac:dyDescent="0.2">
      <c r="B232" s="752"/>
      <c r="C232" s="753"/>
      <c r="D232" s="753"/>
      <c r="E232" s="753"/>
      <c r="F232" s="753"/>
      <c r="G232" s="753"/>
      <c r="H232" s="753"/>
      <c r="I232" s="753"/>
      <c r="J232" s="753"/>
      <c r="K232" s="753"/>
      <c r="L232" s="753"/>
      <c r="M232" s="753"/>
      <c r="N232" s="753"/>
      <c r="O232" s="753"/>
      <c r="P232" s="753"/>
      <c r="Q232" s="753"/>
      <c r="R232" s="753"/>
      <c r="S232" s="753"/>
      <c r="T232" s="753"/>
      <c r="U232" s="753"/>
      <c r="V232" s="753"/>
      <c r="W232" s="753"/>
      <c r="X232" s="753"/>
      <c r="Y232" s="753"/>
      <c r="Z232" s="753"/>
      <c r="AA232" s="753"/>
      <c r="AB232" s="753"/>
      <c r="AC232" s="753"/>
      <c r="AD232" s="753"/>
      <c r="AE232" s="753"/>
      <c r="AF232" s="753"/>
      <c r="AG232" s="753"/>
      <c r="AH232" s="753"/>
      <c r="AI232" s="753"/>
      <c r="AJ232" s="753"/>
      <c r="AK232" s="753"/>
      <c r="AL232" s="753"/>
      <c r="AM232" s="753"/>
      <c r="AN232" s="753"/>
      <c r="AO232" s="753"/>
      <c r="AP232" s="753"/>
      <c r="AQ232" s="753"/>
      <c r="AR232" s="753"/>
      <c r="AS232" s="753"/>
      <c r="AT232" s="753"/>
      <c r="AU232" s="753"/>
      <c r="AV232" s="753"/>
      <c r="AW232" s="753"/>
      <c r="AX232" s="753"/>
      <c r="AY232" s="753"/>
      <c r="AZ232" s="753"/>
      <c r="BA232" s="753"/>
      <c r="BB232" s="753"/>
      <c r="BC232" s="753"/>
      <c r="BD232" s="753"/>
      <c r="BE232" s="753"/>
      <c r="BF232" s="753"/>
      <c r="BG232" s="753"/>
      <c r="BH232" s="753"/>
      <c r="BI232" s="753"/>
      <c r="BJ232" s="753"/>
      <c r="BK232" s="753"/>
      <c r="BL232" s="753"/>
      <c r="BM232" s="753"/>
      <c r="BN232" s="753"/>
      <c r="BO232" s="753"/>
      <c r="BP232" s="753"/>
      <c r="BQ232" s="753"/>
      <c r="BR232" s="753"/>
      <c r="BS232" s="754"/>
    </row>
    <row r="233" spans="2:71" ht="7.5" customHeight="1" x14ac:dyDescent="0.2">
      <c r="B233" s="752"/>
      <c r="C233" s="753"/>
      <c r="D233" s="753"/>
      <c r="E233" s="753"/>
      <c r="F233" s="753"/>
      <c r="G233" s="753"/>
      <c r="H233" s="753"/>
      <c r="I233" s="753"/>
      <c r="J233" s="753"/>
      <c r="K233" s="753"/>
      <c r="L233" s="753"/>
      <c r="M233" s="753"/>
      <c r="N233" s="753"/>
      <c r="O233" s="753"/>
      <c r="P233" s="753"/>
      <c r="Q233" s="753"/>
      <c r="R233" s="753"/>
      <c r="S233" s="753"/>
      <c r="T233" s="753"/>
      <c r="U233" s="753"/>
      <c r="V233" s="753"/>
      <c r="W233" s="753"/>
      <c r="X233" s="753"/>
      <c r="Y233" s="753"/>
      <c r="Z233" s="753"/>
      <c r="AA233" s="753"/>
      <c r="AB233" s="753"/>
      <c r="AC233" s="753"/>
      <c r="AD233" s="753"/>
      <c r="AE233" s="753"/>
      <c r="AF233" s="753"/>
      <c r="AG233" s="753"/>
      <c r="AH233" s="753"/>
      <c r="AI233" s="753"/>
      <c r="AJ233" s="753"/>
      <c r="AK233" s="753"/>
      <c r="AL233" s="753"/>
      <c r="AM233" s="753"/>
      <c r="AN233" s="753"/>
      <c r="AO233" s="753"/>
      <c r="AP233" s="753"/>
      <c r="AQ233" s="753"/>
      <c r="AR233" s="753"/>
      <c r="AS233" s="753"/>
      <c r="AT233" s="753"/>
      <c r="AU233" s="753"/>
      <c r="AV233" s="753"/>
      <c r="AW233" s="753"/>
      <c r="AX233" s="753"/>
      <c r="AY233" s="753"/>
      <c r="AZ233" s="753"/>
      <c r="BA233" s="753"/>
      <c r="BB233" s="753"/>
      <c r="BC233" s="753"/>
      <c r="BD233" s="753"/>
      <c r="BE233" s="753"/>
      <c r="BF233" s="753"/>
      <c r="BG233" s="753"/>
      <c r="BH233" s="753"/>
      <c r="BI233" s="753"/>
      <c r="BJ233" s="753"/>
      <c r="BK233" s="753"/>
      <c r="BL233" s="753"/>
      <c r="BM233" s="753"/>
      <c r="BN233" s="753"/>
      <c r="BO233" s="753"/>
      <c r="BP233" s="753"/>
      <c r="BQ233" s="753"/>
      <c r="BR233" s="753"/>
      <c r="BS233" s="754"/>
    </row>
    <row r="234" spans="2:71" ht="7.5" customHeight="1" x14ac:dyDescent="0.2">
      <c r="B234" s="752"/>
      <c r="C234" s="753"/>
      <c r="D234" s="753"/>
      <c r="E234" s="753"/>
      <c r="F234" s="753"/>
      <c r="G234" s="753"/>
      <c r="H234" s="753"/>
      <c r="I234" s="753"/>
      <c r="J234" s="753"/>
      <c r="K234" s="753"/>
      <c r="L234" s="753"/>
      <c r="M234" s="753"/>
      <c r="N234" s="753"/>
      <c r="O234" s="753"/>
      <c r="P234" s="753"/>
      <c r="Q234" s="753"/>
      <c r="R234" s="753"/>
      <c r="S234" s="753"/>
      <c r="T234" s="753"/>
      <c r="U234" s="753"/>
      <c r="V234" s="753"/>
      <c r="W234" s="753"/>
      <c r="X234" s="753"/>
      <c r="Y234" s="753"/>
      <c r="Z234" s="753"/>
      <c r="AA234" s="753"/>
      <c r="AB234" s="753"/>
      <c r="AC234" s="753"/>
      <c r="AD234" s="753"/>
      <c r="AE234" s="753"/>
      <c r="AF234" s="753"/>
      <c r="AG234" s="753"/>
      <c r="AH234" s="753"/>
      <c r="AI234" s="753"/>
      <c r="AJ234" s="753"/>
      <c r="AK234" s="753"/>
      <c r="AL234" s="753"/>
      <c r="AM234" s="753"/>
      <c r="AN234" s="753"/>
      <c r="AO234" s="753"/>
      <c r="AP234" s="753"/>
      <c r="AQ234" s="753"/>
      <c r="AR234" s="753"/>
      <c r="AS234" s="753"/>
      <c r="AT234" s="753"/>
      <c r="AU234" s="753"/>
      <c r="AV234" s="753"/>
      <c r="AW234" s="753"/>
      <c r="AX234" s="753"/>
      <c r="AY234" s="753"/>
      <c r="AZ234" s="753"/>
      <c r="BA234" s="753"/>
      <c r="BB234" s="753"/>
      <c r="BC234" s="753"/>
      <c r="BD234" s="753"/>
      <c r="BE234" s="753"/>
      <c r="BF234" s="753"/>
      <c r="BG234" s="753"/>
      <c r="BH234" s="753"/>
      <c r="BI234" s="753"/>
      <c r="BJ234" s="753"/>
      <c r="BK234" s="753"/>
      <c r="BL234" s="753"/>
      <c r="BM234" s="753"/>
      <c r="BN234" s="753"/>
      <c r="BO234" s="753"/>
      <c r="BP234" s="753"/>
      <c r="BQ234" s="753"/>
      <c r="BR234" s="753"/>
      <c r="BS234" s="754"/>
    </row>
    <row r="235" spans="2:71" ht="7.5" customHeight="1" x14ac:dyDescent="0.2">
      <c r="B235" s="752"/>
      <c r="C235" s="753"/>
      <c r="D235" s="753"/>
      <c r="E235" s="753"/>
      <c r="F235" s="753"/>
      <c r="G235" s="753"/>
      <c r="H235" s="753"/>
      <c r="I235" s="753"/>
      <c r="J235" s="753"/>
      <c r="K235" s="753"/>
      <c r="L235" s="753"/>
      <c r="M235" s="753"/>
      <c r="N235" s="753"/>
      <c r="O235" s="753"/>
      <c r="P235" s="753"/>
      <c r="Q235" s="753"/>
      <c r="R235" s="753"/>
      <c r="S235" s="753"/>
      <c r="T235" s="753"/>
      <c r="U235" s="753"/>
      <c r="V235" s="753"/>
      <c r="W235" s="753"/>
      <c r="X235" s="753"/>
      <c r="Y235" s="753"/>
      <c r="Z235" s="753"/>
      <c r="AA235" s="753"/>
      <c r="AB235" s="753"/>
      <c r="AC235" s="753"/>
      <c r="AD235" s="753"/>
      <c r="AE235" s="753"/>
      <c r="AF235" s="753"/>
      <c r="AG235" s="753"/>
      <c r="AH235" s="753"/>
      <c r="AI235" s="753"/>
      <c r="AJ235" s="753"/>
      <c r="AK235" s="753"/>
      <c r="AL235" s="753"/>
      <c r="AM235" s="753"/>
      <c r="AN235" s="753"/>
      <c r="AO235" s="753"/>
      <c r="AP235" s="753"/>
      <c r="AQ235" s="753"/>
      <c r="AR235" s="753"/>
      <c r="AS235" s="753"/>
      <c r="AT235" s="753"/>
      <c r="AU235" s="753"/>
      <c r="AV235" s="753"/>
      <c r="AW235" s="753"/>
      <c r="AX235" s="753"/>
      <c r="AY235" s="753"/>
      <c r="AZ235" s="753"/>
      <c r="BA235" s="753"/>
      <c r="BB235" s="753"/>
      <c r="BC235" s="753"/>
      <c r="BD235" s="753"/>
      <c r="BE235" s="753"/>
      <c r="BF235" s="753"/>
      <c r="BG235" s="753"/>
      <c r="BH235" s="753"/>
      <c r="BI235" s="753"/>
      <c r="BJ235" s="753"/>
      <c r="BK235" s="753"/>
      <c r="BL235" s="753"/>
      <c r="BM235" s="753"/>
      <c r="BN235" s="753"/>
      <c r="BO235" s="753"/>
      <c r="BP235" s="753"/>
      <c r="BQ235" s="753"/>
      <c r="BR235" s="753"/>
      <c r="BS235" s="754"/>
    </row>
    <row r="236" spans="2:71" ht="7.5" customHeight="1" x14ac:dyDescent="0.2">
      <c r="B236" s="752"/>
      <c r="C236" s="753"/>
      <c r="D236" s="753"/>
      <c r="E236" s="753"/>
      <c r="F236" s="753"/>
      <c r="G236" s="753"/>
      <c r="H236" s="753"/>
      <c r="I236" s="753"/>
      <c r="J236" s="753"/>
      <c r="K236" s="753"/>
      <c r="L236" s="753"/>
      <c r="M236" s="753"/>
      <c r="N236" s="753"/>
      <c r="O236" s="753"/>
      <c r="P236" s="753"/>
      <c r="Q236" s="753"/>
      <c r="R236" s="753"/>
      <c r="S236" s="753"/>
      <c r="T236" s="753"/>
      <c r="U236" s="753"/>
      <c r="V236" s="753"/>
      <c r="W236" s="753"/>
      <c r="X236" s="753"/>
      <c r="Y236" s="753"/>
      <c r="Z236" s="753"/>
      <c r="AA236" s="753"/>
      <c r="AB236" s="753"/>
      <c r="AC236" s="753"/>
      <c r="AD236" s="753"/>
      <c r="AE236" s="753"/>
      <c r="AF236" s="753"/>
      <c r="AG236" s="753"/>
      <c r="AH236" s="753"/>
      <c r="AI236" s="753"/>
      <c r="AJ236" s="753"/>
      <c r="AK236" s="753"/>
      <c r="AL236" s="753"/>
      <c r="AM236" s="753"/>
      <c r="AN236" s="753"/>
      <c r="AO236" s="753"/>
      <c r="AP236" s="753"/>
      <c r="AQ236" s="753"/>
      <c r="AR236" s="753"/>
      <c r="AS236" s="753"/>
      <c r="AT236" s="753"/>
      <c r="AU236" s="753"/>
      <c r="AV236" s="753"/>
      <c r="AW236" s="753"/>
      <c r="AX236" s="753"/>
      <c r="AY236" s="753"/>
      <c r="AZ236" s="753"/>
      <c r="BA236" s="753"/>
      <c r="BB236" s="753"/>
      <c r="BC236" s="753"/>
      <c r="BD236" s="753"/>
      <c r="BE236" s="753"/>
      <c r="BF236" s="753"/>
      <c r="BG236" s="753"/>
      <c r="BH236" s="753"/>
      <c r="BI236" s="753"/>
      <c r="BJ236" s="753"/>
      <c r="BK236" s="753"/>
      <c r="BL236" s="753"/>
      <c r="BM236" s="753"/>
      <c r="BN236" s="753"/>
      <c r="BO236" s="753"/>
      <c r="BP236" s="753"/>
      <c r="BQ236" s="753"/>
      <c r="BR236" s="753"/>
      <c r="BS236" s="754"/>
    </row>
    <row r="237" spans="2:71" ht="7.5" customHeight="1" x14ac:dyDescent="0.2">
      <c r="B237" s="752"/>
      <c r="C237" s="753"/>
      <c r="D237" s="753"/>
      <c r="E237" s="753"/>
      <c r="F237" s="753"/>
      <c r="G237" s="753"/>
      <c r="H237" s="753"/>
      <c r="I237" s="753"/>
      <c r="J237" s="753"/>
      <c r="K237" s="753"/>
      <c r="L237" s="753"/>
      <c r="M237" s="753"/>
      <c r="N237" s="753"/>
      <c r="O237" s="753"/>
      <c r="P237" s="753"/>
      <c r="Q237" s="753"/>
      <c r="R237" s="753"/>
      <c r="S237" s="753"/>
      <c r="T237" s="753"/>
      <c r="U237" s="753"/>
      <c r="V237" s="753"/>
      <c r="W237" s="753"/>
      <c r="X237" s="753"/>
      <c r="Y237" s="753"/>
      <c r="Z237" s="753"/>
      <c r="AA237" s="753"/>
      <c r="AB237" s="753"/>
      <c r="AC237" s="753"/>
      <c r="AD237" s="753"/>
      <c r="AE237" s="753"/>
      <c r="AF237" s="753"/>
      <c r="AG237" s="753"/>
      <c r="AH237" s="753"/>
      <c r="AI237" s="753"/>
      <c r="AJ237" s="753"/>
      <c r="AK237" s="753"/>
      <c r="AL237" s="753"/>
      <c r="AM237" s="753"/>
      <c r="AN237" s="753"/>
      <c r="AO237" s="753"/>
      <c r="AP237" s="753"/>
      <c r="AQ237" s="753"/>
      <c r="AR237" s="753"/>
      <c r="AS237" s="753"/>
      <c r="AT237" s="753"/>
      <c r="AU237" s="753"/>
      <c r="AV237" s="753"/>
      <c r="AW237" s="753"/>
      <c r="AX237" s="753"/>
      <c r="AY237" s="753"/>
      <c r="AZ237" s="753"/>
      <c r="BA237" s="753"/>
      <c r="BB237" s="753"/>
      <c r="BC237" s="753"/>
      <c r="BD237" s="753"/>
      <c r="BE237" s="753"/>
      <c r="BF237" s="753"/>
      <c r="BG237" s="753"/>
      <c r="BH237" s="753"/>
      <c r="BI237" s="753"/>
      <c r="BJ237" s="753"/>
      <c r="BK237" s="753"/>
      <c r="BL237" s="753"/>
      <c r="BM237" s="753"/>
      <c r="BN237" s="753"/>
      <c r="BO237" s="753"/>
      <c r="BP237" s="753"/>
      <c r="BQ237" s="753"/>
      <c r="BR237" s="753"/>
      <c r="BS237" s="754"/>
    </row>
    <row r="238" spans="2:71" ht="7.5" customHeight="1" x14ac:dyDescent="0.2">
      <c r="B238" s="752"/>
      <c r="C238" s="753"/>
      <c r="D238" s="753"/>
      <c r="E238" s="753"/>
      <c r="F238" s="753"/>
      <c r="G238" s="753"/>
      <c r="H238" s="753"/>
      <c r="I238" s="753"/>
      <c r="J238" s="753"/>
      <c r="K238" s="753"/>
      <c r="L238" s="753"/>
      <c r="M238" s="753"/>
      <c r="N238" s="753"/>
      <c r="O238" s="753"/>
      <c r="P238" s="753"/>
      <c r="Q238" s="753"/>
      <c r="R238" s="753"/>
      <c r="S238" s="753"/>
      <c r="T238" s="753"/>
      <c r="U238" s="753"/>
      <c r="V238" s="753"/>
      <c r="W238" s="753"/>
      <c r="X238" s="753"/>
      <c r="Y238" s="753"/>
      <c r="Z238" s="753"/>
      <c r="AA238" s="753"/>
      <c r="AB238" s="753"/>
      <c r="AC238" s="753"/>
      <c r="AD238" s="753"/>
      <c r="AE238" s="753"/>
      <c r="AF238" s="753"/>
      <c r="AG238" s="753"/>
      <c r="AH238" s="753"/>
      <c r="AI238" s="753"/>
      <c r="AJ238" s="753"/>
      <c r="AK238" s="753"/>
      <c r="AL238" s="753"/>
      <c r="AM238" s="753"/>
      <c r="AN238" s="753"/>
      <c r="AO238" s="753"/>
      <c r="AP238" s="753"/>
      <c r="AQ238" s="753"/>
      <c r="AR238" s="753"/>
      <c r="AS238" s="753"/>
      <c r="AT238" s="753"/>
      <c r="AU238" s="753"/>
      <c r="AV238" s="753"/>
      <c r="AW238" s="753"/>
      <c r="AX238" s="753"/>
      <c r="AY238" s="753"/>
      <c r="AZ238" s="753"/>
      <c r="BA238" s="753"/>
      <c r="BB238" s="753"/>
      <c r="BC238" s="753"/>
      <c r="BD238" s="753"/>
      <c r="BE238" s="753"/>
      <c r="BF238" s="753"/>
      <c r="BG238" s="753"/>
      <c r="BH238" s="753"/>
      <c r="BI238" s="753"/>
      <c r="BJ238" s="753"/>
      <c r="BK238" s="753"/>
      <c r="BL238" s="753"/>
      <c r="BM238" s="753"/>
      <c r="BN238" s="753"/>
      <c r="BO238" s="753"/>
      <c r="BP238" s="753"/>
      <c r="BQ238" s="753"/>
      <c r="BR238" s="753"/>
      <c r="BS238" s="754"/>
    </row>
    <row r="239" spans="2:71" ht="7.5" customHeight="1" x14ac:dyDescent="0.2">
      <c r="B239" s="752"/>
      <c r="C239" s="753"/>
      <c r="D239" s="753"/>
      <c r="E239" s="753"/>
      <c r="F239" s="753"/>
      <c r="G239" s="753"/>
      <c r="H239" s="753"/>
      <c r="I239" s="753"/>
      <c r="J239" s="753"/>
      <c r="K239" s="753"/>
      <c r="L239" s="753"/>
      <c r="M239" s="753"/>
      <c r="N239" s="753"/>
      <c r="O239" s="753"/>
      <c r="P239" s="753"/>
      <c r="Q239" s="753"/>
      <c r="R239" s="753"/>
      <c r="S239" s="753"/>
      <c r="T239" s="753"/>
      <c r="U239" s="753"/>
      <c r="V239" s="753"/>
      <c r="W239" s="753"/>
      <c r="X239" s="753"/>
      <c r="Y239" s="753"/>
      <c r="Z239" s="753"/>
      <c r="AA239" s="753"/>
      <c r="AB239" s="753"/>
      <c r="AC239" s="753"/>
      <c r="AD239" s="753"/>
      <c r="AE239" s="753"/>
      <c r="AF239" s="753"/>
      <c r="AG239" s="753"/>
      <c r="AH239" s="753"/>
      <c r="AI239" s="753"/>
      <c r="AJ239" s="753"/>
      <c r="AK239" s="753"/>
      <c r="AL239" s="753"/>
      <c r="AM239" s="753"/>
      <c r="AN239" s="753"/>
      <c r="AO239" s="753"/>
      <c r="AP239" s="753"/>
      <c r="AQ239" s="753"/>
      <c r="AR239" s="753"/>
      <c r="AS239" s="753"/>
      <c r="AT239" s="753"/>
      <c r="AU239" s="753"/>
      <c r="AV239" s="753"/>
      <c r="AW239" s="753"/>
      <c r="AX239" s="753"/>
      <c r="AY239" s="753"/>
      <c r="AZ239" s="753"/>
      <c r="BA239" s="753"/>
      <c r="BB239" s="753"/>
      <c r="BC239" s="753"/>
      <c r="BD239" s="753"/>
      <c r="BE239" s="753"/>
      <c r="BF239" s="753"/>
      <c r="BG239" s="753"/>
      <c r="BH239" s="753"/>
      <c r="BI239" s="753"/>
      <c r="BJ239" s="753"/>
      <c r="BK239" s="753"/>
      <c r="BL239" s="753"/>
      <c r="BM239" s="753"/>
      <c r="BN239" s="753"/>
      <c r="BO239" s="753"/>
      <c r="BP239" s="753"/>
      <c r="BQ239" s="753"/>
      <c r="BR239" s="753"/>
      <c r="BS239" s="754"/>
    </row>
    <row r="240" spans="2:71" ht="7.5" customHeight="1" x14ac:dyDescent="0.2">
      <c r="B240" s="752"/>
      <c r="C240" s="753"/>
      <c r="D240" s="753"/>
      <c r="E240" s="753"/>
      <c r="F240" s="753"/>
      <c r="G240" s="753"/>
      <c r="H240" s="753"/>
      <c r="I240" s="753"/>
      <c r="J240" s="753"/>
      <c r="K240" s="753"/>
      <c r="L240" s="753"/>
      <c r="M240" s="753"/>
      <c r="N240" s="753"/>
      <c r="O240" s="753"/>
      <c r="P240" s="753"/>
      <c r="Q240" s="753"/>
      <c r="R240" s="753"/>
      <c r="S240" s="753"/>
      <c r="T240" s="753"/>
      <c r="U240" s="753"/>
      <c r="V240" s="753"/>
      <c r="W240" s="753"/>
      <c r="X240" s="753"/>
      <c r="Y240" s="753"/>
      <c r="Z240" s="753"/>
      <c r="AA240" s="753"/>
      <c r="AB240" s="753"/>
      <c r="AC240" s="753"/>
      <c r="AD240" s="753"/>
      <c r="AE240" s="753"/>
      <c r="AF240" s="753"/>
      <c r="AG240" s="753"/>
      <c r="AH240" s="753"/>
      <c r="AI240" s="753"/>
      <c r="AJ240" s="753"/>
      <c r="AK240" s="753"/>
      <c r="AL240" s="753"/>
      <c r="AM240" s="753"/>
      <c r="AN240" s="753"/>
      <c r="AO240" s="753"/>
      <c r="AP240" s="753"/>
      <c r="AQ240" s="753"/>
      <c r="AR240" s="753"/>
      <c r="AS240" s="753"/>
      <c r="AT240" s="753"/>
      <c r="AU240" s="753"/>
      <c r="AV240" s="753"/>
      <c r="AW240" s="753"/>
      <c r="AX240" s="753"/>
      <c r="AY240" s="753"/>
      <c r="AZ240" s="753"/>
      <c r="BA240" s="753"/>
      <c r="BB240" s="753"/>
      <c r="BC240" s="753"/>
      <c r="BD240" s="753"/>
      <c r="BE240" s="753"/>
      <c r="BF240" s="753"/>
      <c r="BG240" s="753"/>
      <c r="BH240" s="753"/>
      <c r="BI240" s="753"/>
      <c r="BJ240" s="753"/>
      <c r="BK240" s="753"/>
      <c r="BL240" s="753"/>
      <c r="BM240" s="753"/>
      <c r="BN240" s="753"/>
      <c r="BO240" s="753"/>
      <c r="BP240" s="753"/>
      <c r="BQ240" s="753"/>
      <c r="BR240" s="753"/>
      <c r="BS240" s="754"/>
    </row>
    <row r="241" spans="2:71" ht="7.5" customHeight="1" x14ac:dyDescent="0.2">
      <c r="B241" s="752"/>
      <c r="C241" s="753"/>
      <c r="D241" s="753"/>
      <c r="E241" s="753"/>
      <c r="F241" s="753"/>
      <c r="G241" s="753"/>
      <c r="H241" s="753"/>
      <c r="I241" s="753"/>
      <c r="J241" s="753"/>
      <c r="K241" s="753"/>
      <c r="L241" s="753"/>
      <c r="M241" s="753"/>
      <c r="N241" s="753"/>
      <c r="O241" s="753"/>
      <c r="P241" s="753"/>
      <c r="Q241" s="753"/>
      <c r="R241" s="753"/>
      <c r="S241" s="753"/>
      <c r="T241" s="753"/>
      <c r="U241" s="753"/>
      <c r="V241" s="753"/>
      <c r="W241" s="753"/>
      <c r="X241" s="753"/>
      <c r="Y241" s="753"/>
      <c r="Z241" s="753"/>
      <c r="AA241" s="753"/>
      <c r="AB241" s="753"/>
      <c r="AC241" s="753"/>
      <c r="AD241" s="753"/>
      <c r="AE241" s="753"/>
      <c r="AF241" s="753"/>
      <c r="AG241" s="753"/>
      <c r="AH241" s="753"/>
      <c r="AI241" s="753"/>
      <c r="AJ241" s="753"/>
      <c r="AK241" s="753"/>
      <c r="AL241" s="753"/>
      <c r="AM241" s="753"/>
      <c r="AN241" s="753"/>
      <c r="AO241" s="753"/>
      <c r="AP241" s="753"/>
      <c r="AQ241" s="753"/>
      <c r="AR241" s="753"/>
      <c r="AS241" s="753"/>
      <c r="AT241" s="753"/>
      <c r="AU241" s="753"/>
      <c r="AV241" s="753"/>
      <c r="AW241" s="753"/>
      <c r="AX241" s="753"/>
      <c r="AY241" s="753"/>
      <c r="AZ241" s="753"/>
      <c r="BA241" s="753"/>
      <c r="BB241" s="753"/>
      <c r="BC241" s="753"/>
      <c r="BD241" s="753"/>
      <c r="BE241" s="753"/>
      <c r="BF241" s="753"/>
      <c r="BG241" s="753"/>
      <c r="BH241" s="753"/>
      <c r="BI241" s="753"/>
      <c r="BJ241" s="753"/>
      <c r="BK241" s="753"/>
      <c r="BL241" s="753"/>
      <c r="BM241" s="753"/>
      <c r="BN241" s="753"/>
      <c r="BO241" s="753"/>
      <c r="BP241" s="753"/>
      <c r="BQ241" s="753"/>
      <c r="BR241" s="753"/>
      <c r="BS241" s="754"/>
    </row>
    <row r="242" spans="2:71" ht="7.5" customHeight="1" x14ac:dyDescent="0.2">
      <c r="B242" s="755"/>
      <c r="C242" s="756"/>
      <c r="D242" s="756"/>
      <c r="E242" s="756"/>
      <c r="F242" s="756"/>
      <c r="G242" s="756"/>
      <c r="H242" s="756"/>
      <c r="I242" s="756"/>
      <c r="J242" s="756"/>
      <c r="K242" s="756"/>
      <c r="L242" s="756"/>
      <c r="M242" s="756"/>
      <c r="N242" s="756"/>
      <c r="O242" s="756"/>
      <c r="P242" s="756"/>
      <c r="Q242" s="756"/>
      <c r="R242" s="756"/>
      <c r="S242" s="756"/>
      <c r="T242" s="756"/>
      <c r="U242" s="756"/>
      <c r="V242" s="756"/>
      <c r="W242" s="756"/>
      <c r="X242" s="756"/>
      <c r="Y242" s="756"/>
      <c r="Z242" s="756"/>
      <c r="AA242" s="756"/>
      <c r="AB242" s="756"/>
      <c r="AC242" s="756"/>
      <c r="AD242" s="756"/>
      <c r="AE242" s="756"/>
      <c r="AF242" s="756"/>
      <c r="AG242" s="756"/>
      <c r="AH242" s="756"/>
      <c r="AI242" s="756"/>
      <c r="AJ242" s="756"/>
      <c r="AK242" s="756"/>
      <c r="AL242" s="756"/>
      <c r="AM242" s="756"/>
      <c r="AN242" s="756"/>
      <c r="AO242" s="756"/>
      <c r="AP242" s="756"/>
      <c r="AQ242" s="756"/>
      <c r="AR242" s="756"/>
      <c r="AS242" s="756"/>
      <c r="AT242" s="756"/>
      <c r="AU242" s="756"/>
      <c r="AV242" s="756"/>
      <c r="AW242" s="756"/>
      <c r="AX242" s="756"/>
      <c r="AY242" s="756"/>
      <c r="AZ242" s="756"/>
      <c r="BA242" s="756"/>
      <c r="BB242" s="756"/>
      <c r="BC242" s="756"/>
      <c r="BD242" s="756"/>
      <c r="BE242" s="756"/>
      <c r="BF242" s="756"/>
      <c r="BG242" s="756"/>
      <c r="BH242" s="756"/>
      <c r="BI242" s="756"/>
      <c r="BJ242" s="756"/>
      <c r="BK242" s="756"/>
      <c r="BL242" s="756"/>
      <c r="BM242" s="756"/>
      <c r="BN242" s="756"/>
      <c r="BO242" s="756"/>
      <c r="BP242" s="756"/>
      <c r="BQ242" s="756"/>
      <c r="BR242" s="756"/>
      <c r="BS242" s="757"/>
    </row>
    <row r="243" spans="2:71" ht="7.5" customHeight="1" x14ac:dyDescent="0.2">
      <c r="B243" s="761"/>
      <c r="C243" s="761"/>
      <c r="D243" s="761"/>
      <c r="E243" s="761"/>
      <c r="F243" s="761"/>
      <c r="G243" s="761"/>
      <c r="H243" s="761"/>
      <c r="I243" s="761"/>
      <c r="J243" s="761"/>
      <c r="K243" s="761"/>
      <c r="L243" s="761"/>
      <c r="M243" s="761"/>
      <c r="N243" s="761"/>
      <c r="O243" s="761"/>
      <c r="P243" s="761"/>
      <c r="Q243" s="761"/>
      <c r="R243" s="761"/>
      <c r="S243" s="761"/>
      <c r="T243" s="761"/>
      <c r="U243" s="761"/>
      <c r="V243" s="761"/>
      <c r="W243" s="761"/>
      <c r="X243" s="761"/>
      <c r="Y243" s="761"/>
      <c r="Z243" s="761"/>
      <c r="AA243" s="761"/>
      <c r="AB243" s="761"/>
      <c r="AC243" s="761"/>
      <c r="AD243" s="761"/>
      <c r="AE243" s="761"/>
      <c r="AF243" s="761"/>
      <c r="AG243" s="761"/>
      <c r="AH243" s="761"/>
      <c r="AI243" s="761"/>
      <c r="AJ243" s="761"/>
      <c r="AK243" s="761"/>
      <c r="AL243" s="761"/>
      <c r="AM243" s="761"/>
      <c r="AN243" s="761"/>
      <c r="AO243" s="761"/>
      <c r="AP243" s="761"/>
      <c r="AQ243" s="761"/>
      <c r="AR243" s="761"/>
      <c r="AS243" s="761"/>
      <c r="AT243" s="761"/>
      <c r="AU243" s="761"/>
      <c r="AV243" s="761"/>
      <c r="AW243" s="761"/>
      <c r="AX243" s="761"/>
      <c r="AY243" s="761"/>
      <c r="AZ243" s="761"/>
      <c r="BA243" s="761"/>
      <c r="BB243" s="761"/>
      <c r="BC243" s="761"/>
      <c r="BD243" s="761"/>
      <c r="BE243" s="761"/>
      <c r="BF243" s="761"/>
      <c r="BG243" s="761"/>
      <c r="BH243" s="761"/>
      <c r="BI243" s="761"/>
      <c r="BJ243" s="761"/>
      <c r="BK243" s="761"/>
      <c r="BL243" s="761"/>
      <c r="BM243" s="761"/>
      <c r="BN243" s="761"/>
      <c r="BO243" s="761"/>
      <c r="BP243" s="761"/>
      <c r="BQ243" s="761"/>
      <c r="BR243" s="761"/>
      <c r="BS243" s="761"/>
    </row>
    <row r="244" spans="2:71" ht="7.5" customHeight="1" x14ac:dyDescent="0.2">
      <c r="B244" s="760" t="s">
        <v>636</v>
      </c>
      <c r="C244" s="760"/>
      <c r="D244" s="760"/>
      <c r="E244" s="760"/>
      <c r="F244" s="760"/>
      <c r="G244" s="760"/>
      <c r="H244" s="760"/>
      <c r="I244" s="760"/>
      <c r="J244" s="760"/>
      <c r="K244" s="760"/>
      <c r="L244" s="760"/>
      <c r="M244" s="760"/>
      <c r="N244" s="760"/>
      <c r="O244" s="760"/>
      <c r="P244" s="760"/>
      <c r="Q244" s="760"/>
      <c r="R244" s="760"/>
      <c r="S244" s="760"/>
      <c r="T244" s="760"/>
      <c r="U244" s="760"/>
      <c r="V244" s="760"/>
      <c r="W244" s="760"/>
      <c r="X244" s="760"/>
      <c r="Y244" s="760"/>
      <c r="Z244" s="760"/>
      <c r="AA244" s="760"/>
      <c r="AB244" s="760"/>
      <c r="AC244" s="760"/>
      <c r="AD244" s="760"/>
      <c r="AE244" s="760"/>
      <c r="AF244" s="760"/>
      <c r="AG244" s="760"/>
      <c r="AH244" s="760"/>
      <c r="AI244" s="760"/>
      <c r="AJ244" s="760"/>
      <c r="AK244" s="760"/>
      <c r="AL244" s="760"/>
      <c r="AM244" s="760"/>
      <c r="AN244" s="760"/>
      <c r="AO244" s="760"/>
      <c r="AP244" s="760"/>
      <c r="AQ244" s="760"/>
      <c r="AR244" s="760"/>
      <c r="AS244" s="760"/>
      <c r="AT244" s="760"/>
      <c r="AU244" s="760"/>
      <c r="AV244" s="760"/>
      <c r="AW244" s="760"/>
      <c r="AX244" s="760"/>
      <c r="AY244" s="760"/>
      <c r="AZ244" s="760"/>
      <c r="BA244" s="760"/>
      <c r="BB244" s="760"/>
      <c r="BC244" s="760"/>
      <c r="BD244" s="760"/>
      <c r="BE244" s="760"/>
      <c r="BF244" s="760"/>
      <c r="BG244" s="760"/>
      <c r="BH244" s="760"/>
      <c r="BI244" s="760"/>
      <c r="BJ244" s="760"/>
      <c r="BK244" s="760"/>
      <c r="BL244" s="760"/>
      <c r="BM244" s="760"/>
      <c r="BN244" s="760"/>
      <c r="BO244" s="760"/>
      <c r="BP244" s="760"/>
      <c r="BQ244" s="760"/>
      <c r="BR244" s="760"/>
      <c r="BS244" s="760"/>
    </row>
    <row r="245" spans="2:71" ht="7.5" customHeight="1" x14ac:dyDescent="0.2">
      <c r="B245" s="760"/>
      <c r="C245" s="760"/>
      <c r="D245" s="760"/>
      <c r="E245" s="760"/>
      <c r="F245" s="760"/>
      <c r="G245" s="760"/>
      <c r="H245" s="760"/>
      <c r="I245" s="760"/>
      <c r="J245" s="760"/>
      <c r="K245" s="760"/>
      <c r="L245" s="760"/>
      <c r="M245" s="760"/>
      <c r="N245" s="760"/>
      <c r="O245" s="760"/>
      <c r="P245" s="760"/>
      <c r="Q245" s="760"/>
      <c r="R245" s="760"/>
      <c r="S245" s="760"/>
      <c r="T245" s="760"/>
      <c r="U245" s="760"/>
      <c r="V245" s="760"/>
      <c r="W245" s="760"/>
      <c r="X245" s="760"/>
      <c r="Y245" s="760"/>
      <c r="Z245" s="760"/>
      <c r="AA245" s="760"/>
      <c r="AB245" s="760"/>
      <c r="AC245" s="760"/>
      <c r="AD245" s="760"/>
      <c r="AE245" s="760"/>
      <c r="AF245" s="760"/>
      <c r="AG245" s="760"/>
      <c r="AH245" s="760"/>
      <c r="AI245" s="760"/>
      <c r="AJ245" s="760"/>
      <c r="AK245" s="760"/>
      <c r="AL245" s="760"/>
      <c r="AM245" s="760"/>
      <c r="AN245" s="760"/>
      <c r="AO245" s="760"/>
      <c r="AP245" s="760"/>
      <c r="AQ245" s="760"/>
      <c r="AR245" s="760"/>
      <c r="AS245" s="760"/>
      <c r="AT245" s="760"/>
      <c r="AU245" s="760"/>
      <c r="AV245" s="760"/>
      <c r="AW245" s="760"/>
      <c r="AX245" s="760"/>
      <c r="AY245" s="760"/>
      <c r="AZ245" s="760"/>
      <c r="BA245" s="760"/>
      <c r="BB245" s="760"/>
      <c r="BC245" s="760"/>
      <c r="BD245" s="760"/>
      <c r="BE245" s="760"/>
      <c r="BF245" s="760"/>
      <c r="BG245" s="760"/>
      <c r="BH245" s="760"/>
      <c r="BI245" s="760"/>
      <c r="BJ245" s="760"/>
      <c r="BK245" s="760"/>
      <c r="BL245" s="760"/>
      <c r="BM245" s="760"/>
      <c r="BN245" s="760"/>
      <c r="BO245" s="760"/>
      <c r="BP245" s="760"/>
      <c r="BQ245" s="760"/>
      <c r="BR245" s="760"/>
      <c r="BS245" s="760"/>
    </row>
    <row r="246" spans="2:71" ht="7.5" customHeight="1" x14ac:dyDescent="0.2">
      <c r="B246" s="760"/>
      <c r="C246" s="760"/>
      <c r="D246" s="760"/>
      <c r="E246" s="760"/>
      <c r="F246" s="760"/>
      <c r="G246" s="760"/>
      <c r="H246" s="760"/>
      <c r="I246" s="760"/>
      <c r="J246" s="760"/>
      <c r="K246" s="760"/>
      <c r="L246" s="760"/>
      <c r="M246" s="760"/>
      <c r="N246" s="760"/>
      <c r="O246" s="760"/>
      <c r="P246" s="760"/>
      <c r="Q246" s="760"/>
      <c r="R246" s="760"/>
      <c r="S246" s="760"/>
      <c r="T246" s="760"/>
      <c r="U246" s="760"/>
      <c r="V246" s="760"/>
      <c r="W246" s="760"/>
      <c r="X246" s="760"/>
      <c r="Y246" s="760"/>
      <c r="Z246" s="760"/>
      <c r="AA246" s="760"/>
      <c r="AB246" s="760"/>
      <c r="AC246" s="760"/>
      <c r="AD246" s="760"/>
      <c r="AE246" s="760"/>
      <c r="AF246" s="760"/>
      <c r="AG246" s="760"/>
      <c r="AH246" s="760"/>
      <c r="AI246" s="760"/>
      <c r="AJ246" s="760"/>
      <c r="AK246" s="760"/>
      <c r="AL246" s="760"/>
      <c r="AM246" s="760"/>
      <c r="AN246" s="760"/>
      <c r="AO246" s="760"/>
      <c r="AP246" s="760"/>
      <c r="AQ246" s="760"/>
      <c r="AR246" s="760"/>
      <c r="AS246" s="760"/>
      <c r="AT246" s="760"/>
      <c r="AU246" s="760"/>
      <c r="AV246" s="760"/>
      <c r="AW246" s="760"/>
      <c r="AX246" s="760"/>
      <c r="AY246" s="760"/>
      <c r="AZ246" s="760"/>
      <c r="BA246" s="760"/>
      <c r="BB246" s="760"/>
      <c r="BC246" s="760"/>
      <c r="BD246" s="760"/>
      <c r="BE246" s="760"/>
      <c r="BF246" s="760"/>
      <c r="BG246" s="760"/>
      <c r="BH246" s="760"/>
      <c r="BI246" s="760"/>
      <c r="BJ246" s="760"/>
      <c r="BK246" s="760"/>
      <c r="BL246" s="760"/>
      <c r="BM246" s="760"/>
      <c r="BN246" s="760"/>
      <c r="BO246" s="760"/>
      <c r="BP246" s="760"/>
      <c r="BQ246" s="760"/>
      <c r="BR246" s="760"/>
      <c r="BS246" s="760"/>
    </row>
    <row r="247" spans="2:71" ht="7.5" customHeight="1" x14ac:dyDescent="0.2">
      <c r="B247" s="759" t="s">
        <v>693</v>
      </c>
      <c r="C247" s="750"/>
      <c r="D247" s="750"/>
      <c r="E247" s="750"/>
      <c r="F247" s="750"/>
      <c r="G247" s="750"/>
      <c r="H247" s="750"/>
      <c r="I247" s="750"/>
      <c r="J247" s="750"/>
      <c r="K247" s="750"/>
      <c r="L247" s="750"/>
      <c r="M247" s="750"/>
      <c r="N247" s="750"/>
      <c r="O247" s="750"/>
      <c r="P247" s="750"/>
      <c r="Q247" s="750"/>
      <c r="R247" s="750"/>
      <c r="S247" s="750"/>
      <c r="T247" s="750"/>
      <c r="U247" s="750"/>
      <c r="V247" s="750"/>
      <c r="W247" s="750"/>
      <c r="X247" s="750"/>
      <c r="Y247" s="750"/>
      <c r="Z247" s="750"/>
      <c r="AA247" s="750"/>
      <c r="AB247" s="750"/>
      <c r="AC247" s="750"/>
      <c r="AD247" s="750"/>
      <c r="AE247" s="750"/>
      <c r="AF247" s="750"/>
      <c r="AG247" s="750"/>
      <c r="AH247" s="750"/>
      <c r="AI247" s="750"/>
      <c r="AJ247" s="750"/>
      <c r="AK247" s="750"/>
      <c r="AL247" s="750"/>
      <c r="AM247" s="750"/>
      <c r="AN247" s="750"/>
      <c r="AO247" s="750"/>
      <c r="AP247" s="750"/>
      <c r="AQ247" s="750"/>
      <c r="AR247" s="750"/>
      <c r="AS247" s="750"/>
      <c r="AT247" s="750"/>
      <c r="AU247" s="750"/>
      <c r="AV247" s="750"/>
      <c r="AW247" s="750"/>
      <c r="AX247" s="750"/>
      <c r="AY247" s="750"/>
      <c r="AZ247" s="750"/>
      <c r="BA247" s="750"/>
      <c r="BB247" s="750"/>
      <c r="BC247" s="750"/>
      <c r="BD247" s="750"/>
      <c r="BE247" s="750"/>
      <c r="BF247" s="750"/>
      <c r="BG247" s="750"/>
      <c r="BH247" s="750"/>
      <c r="BI247" s="750"/>
      <c r="BJ247" s="750"/>
      <c r="BK247" s="750"/>
      <c r="BL247" s="750"/>
      <c r="BM247" s="750"/>
      <c r="BN247" s="750"/>
      <c r="BO247" s="750"/>
      <c r="BP247" s="750"/>
      <c r="BQ247" s="750"/>
      <c r="BR247" s="750"/>
      <c r="BS247" s="751"/>
    </row>
    <row r="248" spans="2:71" ht="7.5" customHeight="1" x14ac:dyDescent="0.2">
      <c r="B248" s="752"/>
      <c r="C248" s="753"/>
      <c r="D248" s="753"/>
      <c r="E248" s="753"/>
      <c r="F248" s="753"/>
      <c r="G248" s="753"/>
      <c r="H248" s="753"/>
      <c r="I248" s="753"/>
      <c r="J248" s="753"/>
      <c r="K248" s="753"/>
      <c r="L248" s="753"/>
      <c r="M248" s="753"/>
      <c r="N248" s="753"/>
      <c r="O248" s="753"/>
      <c r="P248" s="753"/>
      <c r="Q248" s="753"/>
      <c r="R248" s="753"/>
      <c r="S248" s="753"/>
      <c r="T248" s="753"/>
      <c r="U248" s="753"/>
      <c r="V248" s="753"/>
      <c r="W248" s="753"/>
      <c r="X248" s="753"/>
      <c r="Y248" s="753"/>
      <c r="Z248" s="753"/>
      <c r="AA248" s="753"/>
      <c r="AB248" s="753"/>
      <c r="AC248" s="753"/>
      <c r="AD248" s="753"/>
      <c r="AE248" s="753"/>
      <c r="AF248" s="753"/>
      <c r="AG248" s="753"/>
      <c r="AH248" s="753"/>
      <c r="AI248" s="753"/>
      <c r="AJ248" s="753"/>
      <c r="AK248" s="753"/>
      <c r="AL248" s="753"/>
      <c r="AM248" s="753"/>
      <c r="AN248" s="753"/>
      <c r="AO248" s="753"/>
      <c r="AP248" s="753"/>
      <c r="AQ248" s="753"/>
      <c r="AR248" s="753"/>
      <c r="AS248" s="753"/>
      <c r="AT248" s="753"/>
      <c r="AU248" s="753"/>
      <c r="AV248" s="753"/>
      <c r="AW248" s="753"/>
      <c r="AX248" s="753"/>
      <c r="AY248" s="753"/>
      <c r="AZ248" s="753"/>
      <c r="BA248" s="753"/>
      <c r="BB248" s="753"/>
      <c r="BC248" s="753"/>
      <c r="BD248" s="753"/>
      <c r="BE248" s="753"/>
      <c r="BF248" s="753"/>
      <c r="BG248" s="753"/>
      <c r="BH248" s="753"/>
      <c r="BI248" s="753"/>
      <c r="BJ248" s="753"/>
      <c r="BK248" s="753"/>
      <c r="BL248" s="753"/>
      <c r="BM248" s="753"/>
      <c r="BN248" s="753"/>
      <c r="BO248" s="753"/>
      <c r="BP248" s="753"/>
      <c r="BQ248" s="753"/>
      <c r="BR248" s="753"/>
      <c r="BS248" s="754"/>
    </row>
    <row r="249" spans="2:71" ht="7.5" customHeight="1" x14ac:dyDescent="0.2">
      <c r="B249" s="752"/>
      <c r="C249" s="753"/>
      <c r="D249" s="753"/>
      <c r="E249" s="753"/>
      <c r="F249" s="753"/>
      <c r="G249" s="753"/>
      <c r="H249" s="753"/>
      <c r="I249" s="753"/>
      <c r="J249" s="753"/>
      <c r="K249" s="753"/>
      <c r="L249" s="753"/>
      <c r="M249" s="753"/>
      <c r="N249" s="753"/>
      <c r="O249" s="753"/>
      <c r="P249" s="753"/>
      <c r="Q249" s="753"/>
      <c r="R249" s="753"/>
      <c r="S249" s="753"/>
      <c r="T249" s="753"/>
      <c r="U249" s="753"/>
      <c r="V249" s="753"/>
      <c r="W249" s="753"/>
      <c r="X249" s="753"/>
      <c r="Y249" s="753"/>
      <c r="Z249" s="753"/>
      <c r="AA249" s="753"/>
      <c r="AB249" s="753"/>
      <c r="AC249" s="753"/>
      <c r="AD249" s="753"/>
      <c r="AE249" s="753"/>
      <c r="AF249" s="753"/>
      <c r="AG249" s="753"/>
      <c r="AH249" s="753"/>
      <c r="AI249" s="753"/>
      <c r="AJ249" s="753"/>
      <c r="AK249" s="753"/>
      <c r="AL249" s="753"/>
      <c r="AM249" s="753"/>
      <c r="AN249" s="753"/>
      <c r="AO249" s="753"/>
      <c r="AP249" s="753"/>
      <c r="AQ249" s="753"/>
      <c r="AR249" s="753"/>
      <c r="AS249" s="753"/>
      <c r="AT249" s="753"/>
      <c r="AU249" s="753"/>
      <c r="AV249" s="753"/>
      <c r="AW249" s="753"/>
      <c r="AX249" s="753"/>
      <c r="AY249" s="753"/>
      <c r="AZ249" s="753"/>
      <c r="BA249" s="753"/>
      <c r="BB249" s="753"/>
      <c r="BC249" s="753"/>
      <c r="BD249" s="753"/>
      <c r="BE249" s="753"/>
      <c r="BF249" s="753"/>
      <c r="BG249" s="753"/>
      <c r="BH249" s="753"/>
      <c r="BI249" s="753"/>
      <c r="BJ249" s="753"/>
      <c r="BK249" s="753"/>
      <c r="BL249" s="753"/>
      <c r="BM249" s="753"/>
      <c r="BN249" s="753"/>
      <c r="BO249" s="753"/>
      <c r="BP249" s="753"/>
      <c r="BQ249" s="753"/>
      <c r="BR249" s="753"/>
      <c r="BS249" s="754"/>
    </row>
    <row r="250" spans="2:71" ht="7.5" customHeight="1" x14ac:dyDescent="0.2">
      <c r="B250" s="752"/>
      <c r="C250" s="753"/>
      <c r="D250" s="753"/>
      <c r="E250" s="753"/>
      <c r="F250" s="753"/>
      <c r="G250" s="753"/>
      <c r="H250" s="753"/>
      <c r="I250" s="753"/>
      <c r="J250" s="753"/>
      <c r="K250" s="753"/>
      <c r="L250" s="753"/>
      <c r="M250" s="753"/>
      <c r="N250" s="753"/>
      <c r="O250" s="753"/>
      <c r="P250" s="753"/>
      <c r="Q250" s="753"/>
      <c r="R250" s="753"/>
      <c r="S250" s="753"/>
      <c r="T250" s="753"/>
      <c r="U250" s="753"/>
      <c r="V250" s="753"/>
      <c r="W250" s="753"/>
      <c r="X250" s="753"/>
      <c r="Y250" s="753"/>
      <c r="Z250" s="753"/>
      <c r="AA250" s="753"/>
      <c r="AB250" s="753"/>
      <c r="AC250" s="753"/>
      <c r="AD250" s="753"/>
      <c r="AE250" s="753"/>
      <c r="AF250" s="753"/>
      <c r="AG250" s="753"/>
      <c r="AH250" s="753"/>
      <c r="AI250" s="753"/>
      <c r="AJ250" s="753"/>
      <c r="AK250" s="753"/>
      <c r="AL250" s="753"/>
      <c r="AM250" s="753"/>
      <c r="AN250" s="753"/>
      <c r="AO250" s="753"/>
      <c r="AP250" s="753"/>
      <c r="AQ250" s="753"/>
      <c r="AR250" s="753"/>
      <c r="AS250" s="753"/>
      <c r="AT250" s="753"/>
      <c r="AU250" s="753"/>
      <c r="AV250" s="753"/>
      <c r="AW250" s="753"/>
      <c r="AX250" s="753"/>
      <c r="AY250" s="753"/>
      <c r="AZ250" s="753"/>
      <c r="BA250" s="753"/>
      <c r="BB250" s="753"/>
      <c r="BC250" s="753"/>
      <c r="BD250" s="753"/>
      <c r="BE250" s="753"/>
      <c r="BF250" s="753"/>
      <c r="BG250" s="753"/>
      <c r="BH250" s="753"/>
      <c r="BI250" s="753"/>
      <c r="BJ250" s="753"/>
      <c r="BK250" s="753"/>
      <c r="BL250" s="753"/>
      <c r="BM250" s="753"/>
      <c r="BN250" s="753"/>
      <c r="BO250" s="753"/>
      <c r="BP250" s="753"/>
      <c r="BQ250" s="753"/>
      <c r="BR250" s="753"/>
      <c r="BS250" s="754"/>
    </row>
    <row r="251" spans="2:71" ht="7.5" customHeight="1" x14ac:dyDescent="0.2">
      <c r="B251" s="752"/>
      <c r="C251" s="753"/>
      <c r="D251" s="753"/>
      <c r="E251" s="753"/>
      <c r="F251" s="753"/>
      <c r="G251" s="753"/>
      <c r="H251" s="753"/>
      <c r="I251" s="753"/>
      <c r="J251" s="753"/>
      <c r="K251" s="753"/>
      <c r="L251" s="753"/>
      <c r="M251" s="753"/>
      <c r="N251" s="753"/>
      <c r="O251" s="753"/>
      <c r="P251" s="753"/>
      <c r="Q251" s="753"/>
      <c r="R251" s="753"/>
      <c r="S251" s="753"/>
      <c r="T251" s="753"/>
      <c r="U251" s="753"/>
      <c r="V251" s="753"/>
      <c r="W251" s="753"/>
      <c r="X251" s="753"/>
      <c r="Y251" s="753"/>
      <c r="Z251" s="753"/>
      <c r="AA251" s="753"/>
      <c r="AB251" s="753"/>
      <c r="AC251" s="753"/>
      <c r="AD251" s="753"/>
      <c r="AE251" s="753"/>
      <c r="AF251" s="753"/>
      <c r="AG251" s="753"/>
      <c r="AH251" s="753"/>
      <c r="AI251" s="753"/>
      <c r="AJ251" s="753"/>
      <c r="AK251" s="753"/>
      <c r="AL251" s="753"/>
      <c r="AM251" s="753"/>
      <c r="AN251" s="753"/>
      <c r="AO251" s="753"/>
      <c r="AP251" s="753"/>
      <c r="AQ251" s="753"/>
      <c r="AR251" s="753"/>
      <c r="AS251" s="753"/>
      <c r="AT251" s="753"/>
      <c r="AU251" s="753"/>
      <c r="AV251" s="753"/>
      <c r="AW251" s="753"/>
      <c r="AX251" s="753"/>
      <c r="AY251" s="753"/>
      <c r="AZ251" s="753"/>
      <c r="BA251" s="753"/>
      <c r="BB251" s="753"/>
      <c r="BC251" s="753"/>
      <c r="BD251" s="753"/>
      <c r="BE251" s="753"/>
      <c r="BF251" s="753"/>
      <c r="BG251" s="753"/>
      <c r="BH251" s="753"/>
      <c r="BI251" s="753"/>
      <c r="BJ251" s="753"/>
      <c r="BK251" s="753"/>
      <c r="BL251" s="753"/>
      <c r="BM251" s="753"/>
      <c r="BN251" s="753"/>
      <c r="BO251" s="753"/>
      <c r="BP251" s="753"/>
      <c r="BQ251" s="753"/>
      <c r="BR251" s="753"/>
      <c r="BS251" s="754"/>
    </row>
    <row r="252" spans="2:71" ht="7.5" customHeight="1" x14ac:dyDescent="0.2">
      <c r="B252" s="752"/>
      <c r="C252" s="753"/>
      <c r="D252" s="753"/>
      <c r="E252" s="753"/>
      <c r="F252" s="753"/>
      <c r="G252" s="753"/>
      <c r="H252" s="753"/>
      <c r="I252" s="753"/>
      <c r="J252" s="753"/>
      <c r="K252" s="753"/>
      <c r="L252" s="753"/>
      <c r="M252" s="753"/>
      <c r="N252" s="753"/>
      <c r="O252" s="753"/>
      <c r="P252" s="753"/>
      <c r="Q252" s="753"/>
      <c r="R252" s="753"/>
      <c r="S252" s="753"/>
      <c r="T252" s="753"/>
      <c r="U252" s="753"/>
      <c r="V252" s="753"/>
      <c r="W252" s="753"/>
      <c r="X252" s="753"/>
      <c r="Y252" s="753"/>
      <c r="Z252" s="753"/>
      <c r="AA252" s="753"/>
      <c r="AB252" s="753"/>
      <c r="AC252" s="753"/>
      <c r="AD252" s="753"/>
      <c r="AE252" s="753"/>
      <c r="AF252" s="753"/>
      <c r="AG252" s="753"/>
      <c r="AH252" s="753"/>
      <c r="AI252" s="753"/>
      <c r="AJ252" s="753"/>
      <c r="AK252" s="753"/>
      <c r="AL252" s="753"/>
      <c r="AM252" s="753"/>
      <c r="AN252" s="753"/>
      <c r="AO252" s="753"/>
      <c r="AP252" s="753"/>
      <c r="AQ252" s="753"/>
      <c r="AR252" s="753"/>
      <c r="AS252" s="753"/>
      <c r="AT252" s="753"/>
      <c r="AU252" s="753"/>
      <c r="AV252" s="753"/>
      <c r="AW252" s="753"/>
      <c r="AX252" s="753"/>
      <c r="AY252" s="753"/>
      <c r="AZ252" s="753"/>
      <c r="BA252" s="753"/>
      <c r="BB252" s="753"/>
      <c r="BC252" s="753"/>
      <c r="BD252" s="753"/>
      <c r="BE252" s="753"/>
      <c r="BF252" s="753"/>
      <c r="BG252" s="753"/>
      <c r="BH252" s="753"/>
      <c r="BI252" s="753"/>
      <c r="BJ252" s="753"/>
      <c r="BK252" s="753"/>
      <c r="BL252" s="753"/>
      <c r="BM252" s="753"/>
      <c r="BN252" s="753"/>
      <c r="BO252" s="753"/>
      <c r="BP252" s="753"/>
      <c r="BQ252" s="753"/>
      <c r="BR252" s="753"/>
      <c r="BS252" s="754"/>
    </row>
    <row r="253" spans="2:71" ht="7.5" customHeight="1" x14ac:dyDescent="0.2">
      <c r="B253" s="752"/>
      <c r="C253" s="753"/>
      <c r="D253" s="753"/>
      <c r="E253" s="753"/>
      <c r="F253" s="753"/>
      <c r="G253" s="753"/>
      <c r="H253" s="753"/>
      <c r="I253" s="753"/>
      <c r="J253" s="753"/>
      <c r="K253" s="753"/>
      <c r="L253" s="753"/>
      <c r="M253" s="753"/>
      <c r="N253" s="753"/>
      <c r="O253" s="753"/>
      <c r="P253" s="753"/>
      <c r="Q253" s="753"/>
      <c r="R253" s="753"/>
      <c r="S253" s="753"/>
      <c r="T253" s="753"/>
      <c r="U253" s="753"/>
      <c r="V253" s="753"/>
      <c r="W253" s="753"/>
      <c r="X253" s="753"/>
      <c r="Y253" s="753"/>
      <c r="Z253" s="753"/>
      <c r="AA253" s="753"/>
      <c r="AB253" s="753"/>
      <c r="AC253" s="753"/>
      <c r="AD253" s="753"/>
      <c r="AE253" s="753"/>
      <c r="AF253" s="753"/>
      <c r="AG253" s="753"/>
      <c r="AH253" s="753"/>
      <c r="AI253" s="753"/>
      <c r="AJ253" s="753"/>
      <c r="AK253" s="753"/>
      <c r="AL253" s="753"/>
      <c r="AM253" s="753"/>
      <c r="AN253" s="753"/>
      <c r="AO253" s="753"/>
      <c r="AP253" s="753"/>
      <c r="AQ253" s="753"/>
      <c r="AR253" s="753"/>
      <c r="AS253" s="753"/>
      <c r="AT253" s="753"/>
      <c r="AU253" s="753"/>
      <c r="AV253" s="753"/>
      <c r="AW253" s="753"/>
      <c r="AX253" s="753"/>
      <c r="AY253" s="753"/>
      <c r="AZ253" s="753"/>
      <c r="BA253" s="753"/>
      <c r="BB253" s="753"/>
      <c r="BC253" s="753"/>
      <c r="BD253" s="753"/>
      <c r="BE253" s="753"/>
      <c r="BF253" s="753"/>
      <c r="BG253" s="753"/>
      <c r="BH253" s="753"/>
      <c r="BI253" s="753"/>
      <c r="BJ253" s="753"/>
      <c r="BK253" s="753"/>
      <c r="BL253" s="753"/>
      <c r="BM253" s="753"/>
      <c r="BN253" s="753"/>
      <c r="BO253" s="753"/>
      <c r="BP253" s="753"/>
      <c r="BQ253" s="753"/>
      <c r="BR253" s="753"/>
      <c r="BS253" s="754"/>
    </row>
    <row r="254" spans="2:71" ht="7.5" customHeight="1" x14ac:dyDescent="0.2">
      <c r="B254" s="752"/>
      <c r="C254" s="753"/>
      <c r="D254" s="753"/>
      <c r="E254" s="753"/>
      <c r="F254" s="753"/>
      <c r="G254" s="753"/>
      <c r="H254" s="753"/>
      <c r="I254" s="753"/>
      <c r="J254" s="753"/>
      <c r="K254" s="753"/>
      <c r="L254" s="753"/>
      <c r="M254" s="753"/>
      <c r="N254" s="753"/>
      <c r="O254" s="753"/>
      <c r="P254" s="753"/>
      <c r="Q254" s="753"/>
      <c r="R254" s="753"/>
      <c r="S254" s="753"/>
      <c r="T254" s="753"/>
      <c r="U254" s="753"/>
      <c r="V254" s="753"/>
      <c r="W254" s="753"/>
      <c r="X254" s="753"/>
      <c r="Y254" s="753"/>
      <c r="Z254" s="753"/>
      <c r="AA254" s="753"/>
      <c r="AB254" s="753"/>
      <c r="AC254" s="753"/>
      <c r="AD254" s="753"/>
      <c r="AE254" s="753"/>
      <c r="AF254" s="753"/>
      <c r="AG254" s="753"/>
      <c r="AH254" s="753"/>
      <c r="AI254" s="753"/>
      <c r="AJ254" s="753"/>
      <c r="AK254" s="753"/>
      <c r="AL254" s="753"/>
      <c r="AM254" s="753"/>
      <c r="AN254" s="753"/>
      <c r="AO254" s="753"/>
      <c r="AP254" s="753"/>
      <c r="AQ254" s="753"/>
      <c r="AR254" s="753"/>
      <c r="AS254" s="753"/>
      <c r="AT254" s="753"/>
      <c r="AU254" s="753"/>
      <c r="AV254" s="753"/>
      <c r="AW254" s="753"/>
      <c r="AX254" s="753"/>
      <c r="AY254" s="753"/>
      <c r="AZ254" s="753"/>
      <c r="BA254" s="753"/>
      <c r="BB254" s="753"/>
      <c r="BC254" s="753"/>
      <c r="BD254" s="753"/>
      <c r="BE254" s="753"/>
      <c r="BF254" s="753"/>
      <c r="BG254" s="753"/>
      <c r="BH254" s="753"/>
      <c r="BI254" s="753"/>
      <c r="BJ254" s="753"/>
      <c r="BK254" s="753"/>
      <c r="BL254" s="753"/>
      <c r="BM254" s="753"/>
      <c r="BN254" s="753"/>
      <c r="BO254" s="753"/>
      <c r="BP254" s="753"/>
      <c r="BQ254" s="753"/>
      <c r="BR254" s="753"/>
      <c r="BS254" s="754"/>
    </row>
    <row r="255" spans="2:71" ht="7.5" customHeight="1" x14ac:dyDescent="0.2">
      <c r="B255" s="752"/>
      <c r="C255" s="753"/>
      <c r="D255" s="753"/>
      <c r="E255" s="753"/>
      <c r="F255" s="753"/>
      <c r="G255" s="753"/>
      <c r="H255" s="753"/>
      <c r="I255" s="753"/>
      <c r="J255" s="753"/>
      <c r="K255" s="753"/>
      <c r="L255" s="753"/>
      <c r="M255" s="753"/>
      <c r="N255" s="753"/>
      <c r="O255" s="753"/>
      <c r="P255" s="753"/>
      <c r="Q255" s="753"/>
      <c r="R255" s="753"/>
      <c r="S255" s="753"/>
      <c r="T255" s="753"/>
      <c r="U255" s="753"/>
      <c r="V255" s="753"/>
      <c r="W255" s="753"/>
      <c r="X255" s="753"/>
      <c r="Y255" s="753"/>
      <c r="Z255" s="753"/>
      <c r="AA255" s="753"/>
      <c r="AB255" s="753"/>
      <c r="AC255" s="753"/>
      <c r="AD255" s="753"/>
      <c r="AE255" s="753"/>
      <c r="AF255" s="753"/>
      <c r="AG255" s="753"/>
      <c r="AH255" s="753"/>
      <c r="AI255" s="753"/>
      <c r="AJ255" s="753"/>
      <c r="AK255" s="753"/>
      <c r="AL255" s="753"/>
      <c r="AM255" s="753"/>
      <c r="AN255" s="753"/>
      <c r="AO255" s="753"/>
      <c r="AP255" s="753"/>
      <c r="AQ255" s="753"/>
      <c r="AR255" s="753"/>
      <c r="AS255" s="753"/>
      <c r="AT255" s="753"/>
      <c r="AU255" s="753"/>
      <c r="AV255" s="753"/>
      <c r="AW255" s="753"/>
      <c r="AX255" s="753"/>
      <c r="AY255" s="753"/>
      <c r="AZ255" s="753"/>
      <c r="BA255" s="753"/>
      <c r="BB255" s="753"/>
      <c r="BC255" s="753"/>
      <c r="BD255" s="753"/>
      <c r="BE255" s="753"/>
      <c r="BF255" s="753"/>
      <c r="BG255" s="753"/>
      <c r="BH255" s="753"/>
      <c r="BI255" s="753"/>
      <c r="BJ255" s="753"/>
      <c r="BK255" s="753"/>
      <c r="BL255" s="753"/>
      <c r="BM255" s="753"/>
      <c r="BN255" s="753"/>
      <c r="BO255" s="753"/>
      <c r="BP255" s="753"/>
      <c r="BQ255" s="753"/>
      <c r="BR255" s="753"/>
      <c r="BS255" s="754"/>
    </row>
    <row r="256" spans="2:71" ht="7.5" customHeight="1" x14ac:dyDescent="0.2">
      <c r="B256" s="752"/>
      <c r="C256" s="753"/>
      <c r="D256" s="753"/>
      <c r="E256" s="753"/>
      <c r="F256" s="753"/>
      <c r="G256" s="753"/>
      <c r="H256" s="753"/>
      <c r="I256" s="753"/>
      <c r="J256" s="753"/>
      <c r="K256" s="753"/>
      <c r="L256" s="753"/>
      <c r="M256" s="753"/>
      <c r="N256" s="753"/>
      <c r="O256" s="753"/>
      <c r="P256" s="753"/>
      <c r="Q256" s="753"/>
      <c r="R256" s="753"/>
      <c r="S256" s="753"/>
      <c r="T256" s="753"/>
      <c r="U256" s="753"/>
      <c r="V256" s="753"/>
      <c r="W256" s="753"/>
      <c r="X256" s="753"/>
      <c r="Y256" s="753"/>
      <c r="Z256" s="753"/>
      <c r="AA256" s="753"/>
      <c r="AB256" s="753"/>
      <c r="AC256" s="753"/>
      <c r="AD256" s="753"/>
      <c r="AE256" s="753"/>
      <c r="AF256" s="753"/>
      <c r="AG256" s="753"/>
      <c r="AH256" s="753"/>
      <c r="AI256" s="753"/>
      <c r="AJ256" s="753"/>
      <c r="AK256" s="753"/>
      <c r="AL256" s="753"/>
      <c r="AM256" s="753"/>
      <c r="AN256" s="753"/>
      <c r="AO256" s="753"/>
      <c r="AP256" s="753"/>
      <c r="AQ256" s="753"/>
      <c r="AR256" s="753"/>
      <c r="AS256" s="753"/>
      <c r="AT256" s="753"/>
      <c r="AU256" s="753"/>
      <c r="AV256" s="753"/>
      <c r="AW256" s="753"/>
      <c r="AX256" s="753"/>
      <c r="AY256" s="753"/>
      <c r="AZ256" s="753"/>
      <c r="BA256" s="753"/>
      <c r="BB256" s="753"/>
      <c r="BC256" s="753"/>
      <c r="BD256" s="753"/>
      <c r="BE256" s="753"/>
      <c r="BF256" s="753"/>
      <c r="BG256" s="753"/>
      <c r="BH256" s="753"/>
      <c r="BI256" s="753"/>
      <c r="BJ256" s="753"/>
      <c r="BK256" s="753"/>
      <c r="BL256" s="753"/>
      <c r="BM256" s="753"/>
      <c r="BN256" s="753"/>
      <c r="BO256" s="753"/>
      <c r="BP256" s="753"/>
      <c r="BQ256" s="753"/>
      <c r="BR256" s="753"/>
      <c r="BS256" s="754"/>
    </row>
    <row r="257" spans="2:71" ht="7.5" customHeight="1" x14ac:dyDescent="0.2">
      <c r="B257" s="752"/>
      <c r="C257" s="753"/>
      <c r="D257" s="753"/>
      <c r="E257" s="753"/>
      <c r="F257" s="753"/>
      <c r="G257" s="753"/>
      <c r="H257" s="753"/>
      <c r="I257" s="753"/>
      <c r="J257" s="753"/>
      <c r="K257" s="753"/>
      <c r="L257" s="753"/>
      <c r="M257" s="753"/>
      <c r="N257" s="753"/>
      <c r="O257" s="753"/>
      <c r="P257" s="753"/>
      <c r="Q257" s="753"/>
      <c r="R257" s="753"/>
      <c r="S257" s="753"/>
      <c r="T257" s="753"/>
      <c r="U257" s="753"/>
      <c r="V257" s="753"/>
      <c r="W257" s="753"/>
      <c r="X257" s="753"/>
      <c r="Y257" s="753"/>
      <c r="Z257" s="753"/>
      <c r="AA257" s="753"/>
      <c r="AB257" s="753"/>
      <c r="AC257" s="753"/>
      <c r="AD257" s="753"/>
      <c r="AE257" s="753"/>
      <c r="AF257" s="753"/>
      <c r="AG257" s="753"/>
      <c r="AH257" s="753"/>
      <c r="AI257" s="753"/>
      <c r="AJ257" s="753"/>
      <c r="AK257" s="753"/>
      <c r="AL257" s="753"/>
      <c r="AM257" s="753"/>
      <c r="AN257" s="753"/>
      <c r="AO257" s="753"/>
      <c r="AP257" s="753"/>
      <c r="AQ257" s="753"/>
      <c r="AR257" s="753"/>
      <c r="AS257" s="753"/>
      <c r="AT257" s="753"/>
      <c r="AU257" s="753"/>
      <c r="AV257" s="753"/>
      <c r="AW257" s="753"/>
      <c r="AX257" s="753"/>
      <c r="AY257" s="753"/>
      <c r="AZ257" s="753"/>
      <c r="BA257" s="753"/>
      <c r="BB257" s="753"/>
      <c r="BC257" s="753"/>
      <c r="BD257" s="753"/>
      <c r="BE257" s="753"/>
      <c r="BF257" s="753"/>
      <c r="BG257" s="753"/>
      <c r="BH257" s="753"/>
      <c r="BI257" s="753"/>
      <c r="BJ257" s="753"/>
      <c r="BK257" s="753"/>
      <c r="BL257" s="753"/>
      <c r="BM257" s="753"/>
      <c r="BN257" s="753"/>
      <c r="BO257" s="753"/>
      <c r="BP257" s="753"/>
      <c r="BQ257" s="753"/>
      <c r="BR257" s="753"/>
      <c r="BS257" s="754"/>
    </row>
    <row r="258" spans="2:71" ht="7.5" customHeight="1" x14ac:dyDescent="0.2">
      <c r="B258" s="752"/>
      <c r="C258" s="753"/>
      <c r="D258" s="753"/>
      <c r="E258" s="753"/>
      <c r="F258" s="753"/>
      <c r="G258" s="753"/>
      <c r="H258" s="753"/>
      <c r="I258" s="753"/>
      <c r="J258" s="753"/>
      <c r="K258" s="753"/>
      <c r="L258" s="753"/>
      <c r="M258" s="753"/>
      <c r="N258" s="753"/>
      <c r="O258" s="753"/>
      <c r="P258" s="753"/>
      <c r="Q258" s="753"/>
      <c r="R258" s="753"/>
      <c r="S258" s="753"/>
      <c r="T258" s="753"/>
      <c r="U258" s="753"/>
      <c r="V258" s="753"/>
      <c r="W258" s="753"/>
      <c r="X258" s="753"/>
      <c r="Y258" s="753"/>
      <c r="Z258" s="753"/>
      <c r="AA258" s="753"/>
      <c r="AB258" s="753"/>
      <c r="AC258" s="753"/>
      <c r="AD258" s="753"/>
      <c r="AE258" s="753"/>
      <c r="AF258" s="753"/>
      <c r="AG258" s="753"/>
      <c r="AH258" s="753"/>
      <c r="AI258" s="753"/>
      <c r="AJ258" s="753"/>
      <c r="AK258" s="753"/>
      <c r="AL258" s="753"/>
      <c r="AM258" s="753"/>
      <c r="AN258" s="753"/>
      <c r="AO258" s="753"/>
      <c r="AP258" s="753"/>
      <c r="AQ258" s="753"/>
      <c r="AR258" s="753"/>
      <c r="AS258" s="753"/>
      <c r="AT258" s="753"/>
      <c r="AU258" s="753"/>
      <c r="AV258" s="753"/>
      <c r="AW258" s="753"/>
      <c r="AX258" s="753"/>
      <c r="AY258" s="753"/>
      <c r="AZ258" s="753"/>
      <c r="BA258" s="753"/>
      <c r="BB258" s="753"/>
      <c r="BC258" s="753"/>
      <c r="BD258" s="753"/>
      <c r="BE258" s="753"/>
      <c r="BF258" s="753"/>
      <c r="BG258" s="753"/>
      <c r="BH258" s="753"/>
      <c r="BI258" s="753"/>
      <c r="BJ258" s="753"/>
      <c r="BK258" s="753"/>
      <c r="BL258" s="753"/>
      <c r="BM258" s="753"/>
      <c r="BN258" s="753"/>
      <c r="BO258" s="753"/>
      <c r="BP258" s="753"/>
      <c r="BQ258" s="753"/>
      <c r="BR258" s="753"/>
      <c r="BS258" s="754"/>
    </row>
    <row r="259" spans="2:71" ht="7.5" customHeight="1" x14ac:dyDescent="0.2">
      <c r="B259" s="752"/>
      <c r="C259" s="753"/>
      <c r="D259" s="753"/>
      <c r="E259" s="753"/>
      <c r="F259" s="753"/>
      <c r="G259" s="753"/>
      <c r="H259" s="753"/>
      <c r="I259" s="753"/>
      <c r="J259" s="753"/>
      <c r="K259" s="753"/>
      <c r="L259" s="753"/>
      <c r="M259" s="753"/>
      <c r="N259" s="753"/>
      <c r="O259" s="753"/>
      <c r="P259" s="753"/>
      <c r="Q259" s="753"/>
      <c r="R259" s="753"/>
      <c r="S259" s="753"/>
      <c r="T259" s="753"/>
      <c r="U259" s="753"/>
      <c r="V259" s="753"/>
      <c r="W259" s="753"/>
      <c r="X259" s="753"/>
      <c r="Y259" s="753"/>
      <c r="Z259" s="753"/>
      <c r="AA259" s="753"/>
      <c r="AB259" s="753"/>
      <c r="AC259" s="753"/>
      <c r="AD259" s="753"/>
      <c r="AE259" s="753"/>
      <c r="AF259" s="753"/>
      <c r="AG259" s="753"/>
      <c r="AH259" s="753"/>
      <c r="AI259" s="753"/>
      <c r="AJ259" s="753"/>
      <c r="AK259" s="753"/>
      <c r="AL259" s="753"/>
      <c r="AM259" s="753"/>
      <c r="AN259" s="753"/>
      <c r="AO259" s="753"/>
      <c r="AP259" s="753"/>
      <c r="AQ259" s="753"/>
      <c r="AR259" s="753"/>
      <c r="AS259" s="753"/>
      <c r="AT259" s="753"/>
      <c r="AU259" s="753"/>
      <c r="AV259" s="753"/>
      <c r="AW259" s="753"/>
      <c r="AX259" s="753"/>
      <c r="AY259" s="753"/>
      <c r="AZ259" s="753"/>
      <c r="BA259" s="753"/>
      <c r="BB259" s="753"/>
      <c r="BC259" s="753"/>
      <c r="BD259" s="753"/>
      <c r="BE259" s="753"/>
      <c r="BF259" s="753"/>
      <c r="BG259" s="753"/>
      <c r="BH259" s="753"/>
      <c r="BI259" s="753"/>
      <c r="BJ259" s="753"/>
      <c r="BK259" s="753"/>
      <c r="BL259" s="753"/>
      <c r="BM259" s="753"/>
      <c r="BN259" s="753"/>
      <c r="BO259" s="753"/>
      <c r="BP259" s="753"/>
      <c r="BQ259" s="753"/>
      <c r="BR259" s="753"/>
      <c r="BS259" s="754"/>
    </row>
    <row r="260" spans="2:71" ht="7.5" customHeight="1" x14ac:dyDescent="0.2">
      <c r="B260" s="752"/>
      <c r="C260" s="753"/>
      <c r="D260" s="753"/>
      <c r="E260" s="753"/>
      <c r="F260" s="753"/>
      <c r="G260" s="753"/>
      <c r="H260" s="753"/>
      <c r="I260" s="753"/>
      <c r="J260" s="753"/>
      <c r="K260" s="753"/>
      <c r="L260" s="753"/>
      <c r="M260" s="753"/>
      <c r="N260" s="753"/>
      <c r="O260" s="753"/>
      <c r="P260" s="753"/>
      <c r="Q260" s="753"/>
      <c r="R260" s="753"/>
      <c r="S260" s="753"/>
      <c r="T260" s="753"/>
      <c r="U260" s="753"/>
      <c r="V260" s="753"/>
      <c r="W260" s="753"/>
      <c r="X260" s="753"/>
      <c r="Y260" s="753"/>
      <c r="Z260" s="753"/>
      <c r="AA260" s="753"/>
      <c r="AB260" s="753"/>
      <c r="AC260" s="753"/>
      <c r="AD260" s="753"/>
      <c r="AE260" s="753"/>
      <c r="AF260" s="753"/>
      <c r="AG260" s="753"/>
      <c r="AH260" s="753"/>
      <c r="AI260" s="753"/>
      <c r="AJ260" s="753"/>
      <c r="AK260" s="753"/>
      <c r="AL260" s="753"/>
      <c r="AM260" s="753"/>
      <c r="AN260" s="753"/>
      <c r="AO260" s="753"/>
      <c r="AP260" s="753"/>
      <c r="AQ260" s="753"/>
      <c r="AR260" s="753"/>
      <c r="AS260" s="753"/>
      <c r="AT260" s="753"/>
      <c r="AU260" s="753"/>
      <c r="AV260" s="753"/>
      <c r="AW260" s="753"/>
      <c r="AX260" s="753"/>
      <c r="AY260" s="753"/>
      <c r="AZ260" s="753"/>
      <c r="BA260" s="753"/>
      <c r="BB260" s="753"/>
      <c r="BC260" s="753"/>
      <c r="BD260" s="753"/>
      <c r="BE260" s="753"/>
      <c r="BF260" s="753"/>
      <c r="BG260" s="753"/>
      <c r="BH260" s="753"/>
      <c r="BI260" s="753"/>
      <c r="BJ260" s="753"/>
      <c r="BK260" s="753"/>
      <c r="BL260" s="753"/>
      <c r="BM260" s="753"/>
      <c r="BN260" s="753"/>
      <c r="BO260" s="753"/>
      <c r="BP260" s="753"/>
      <c r="BQ260" s="753"/>
      <c r="BR260" s="753"/>
      <c r="BS260" s="754"/>
    </row>
    <row r="261" spans="2:71" ht="7.5" customHeight="1" x14ac:dyDescent="0.2">
      <c r="B261" s="752"/>
      <c r="C261" s="753"/>
      <c r="D261" s="753"/>
      <c r="E261" s="753"/>
      <c r="F261" s="753"/>
      <c r="G261" s="753"/>
      <c r="H261" s="753"/>
      <c r="I261" s="753"/>
      <c r="J261" s="753"/>
      <c r="K261" s="753"/>
      <c r="L261" s="753"/>
      <c r="M261" s="753"/>
      <c r="N261" s="753"/>
      <c r="O261" s="753"/>
      <c r="P261" s="753"/>
      <c r="Q261" s="753"/>
      <c r="R261" s="753"/>
      <c r="S261" s="753"/>
      <c r="T261" s="753"/>
      <c r="U261" s="753"/>
      <c r="V261" s="753"/>
      <c r="W261" s="753"/>
      <c r="X261" s="753"/>
      <c r="Y261" s="753"/>
      <c r="Z261" s="753"/>
      <c r="AA261" s="753"/>
      <c r="AB261" s="753"/>
      <c r="AC261" s="753"/>
      <c r="AD261" s="753"/>
      <c r="AE261" s="753"/>
      <c r="AF261" s="753"/>
      <c r="AG261" s="753"/>
      <c r="AH261" s="753"/>
      <c r="AI261" s="753"/>
      <c r="AJ261" s="753"/>
      <c r="AK261" s="753"/>
      <c r="AL261" s="753"/>
      <c r="AM261" s="753"/>
      <c r="AN261" s="753"/>
      <c r="AO261" s="753"/>
      <c r="AP261" s="753"/>
      <c r="AQ261" s="753"/>
      <c r="AR261" s="753"/>
      <c r="AS261" s="753"/>
      <c r="AT261" s="753"/>
      <c r="AU261" s="753"/>
      <c r="AV261" s="753"/>
      <c r="AW261" s="753"/>
      <c r="AX261" s="753"/>
      <c r="AY261" s="753"/>
      <c r="AZ261" s="753"/>
      <c r="BA261" s="753"/>
      <c r="BB261" s="753"/>
      <c r="BC261" s="753"/>
      <c r="BD261" s="753"/>
      <c r="BE261" s="753"/>
      <c r="BF261" s="753"/>
      <c r="BG261" s="753"/>
      <c r="BH261" s="753"/>
      <c r="BI261" s="753"/>
      <c r="BJ261" s="753"/>
      <c r="BK261" s="753"/>
      <c r="BL261" s="753"/>
      <c r="BM261" s="753"/>
      <c r="BN261" s="753"/>
      <c r="BO261" s="753"/>
      <c r="BP261" s="753"/>
      <c r="BQ261" s="753"/>
      <c r="BR261" s="753"/>
      <c r="BS261" s="754"/>
    </row>
    <row r="262" spans="2:71" ht="7.5" customHeight="1" x14ac:dyDescent="0.2">
      <c r="B262" s="752"/>
      <c r="C262" s="753"/>
      <c r="D262" s="753"/>
      <c r="E262" s="753"/>
      <c r="F262" s="753"/>
      <c r="G262" s="753"/>
      <c r="H262" s="753"/>
      <c r="I262" s="753"/>
      <c r="J262" s="753"/>
      <c r="K262" s="753"/>
      <c r="L262" s="753"/>
      <c r="M262" s="753"/>
      <c r="N262" s="753"/>
      <c r="O262" s="753"/>
      <c r="P262" s="753"/>
      <c r="Q262" s="753"/>
      <c r="R262" s="753"/>
      <c r="S262" s="753"/>
      <c r="T262" s="753"/>
      <c r="U262" s="753"/>
      <c r="V262" s="753"/>
      <c r="W262" s="753"/>
      <c r="X262" s="753"/>
      <c r="Y262" s="753"/>
      <c r="Z262" s="753"/>
      <c r="AA262" s="753"/>
      <c r="AB262" s="753"/>
      <c r="AC262" s="753"/>
      <c r="AD262" s="753"/>
      <c r="AE262" s="753"/>
      <c r="AF262" s="753"/>
      <c r="AG262" s="753"/>
      <c r="AH262" s="753"/>
      <c r="AI262" s="753"/>
      <c r="AJ262" s="753"/>
      <c r="AK262" s="753"/>
      <c r="AL262" s="753"/>
      <c r="AM262" s="753"/>
      <c r="AN262" s="753"/>
      <c r="AO262" s="753"/>
      <c r="AP262" s="753"/>
      <c r="AQ262" s="753"/>
      <c r="AR262" s="753"/>
      <c r="AS262" s="753"/>
      <c r="AT262" s="753"/>
      <c r="AU262" s="753"/>
      <c r="AV262" s="753"/>
      <c r="AW262" s="753"/>
      <c r="AX262" s="753"/>
      <c r="AY262" s="753"/>
      <c r="AZ262" s="753"/>
      <c r="BA262" s="753"/>
      <c r="BB262" s="753"/>
      <c r="BC262" s="753"/>
      <c r="BD262" s="753"/>
      <c r="BE262" s="753"/>
      <c r="BF262" s="753"/>
      <c r="BG262" s="753"/>
      <c r="BH262" s="753"/>
      <c r="BI262" s="753"/>
      <c r="BJ262" s="753"/>
      <c r="BK262" s="753"/>
      <c r="BL262" s="753"/>
      <c r="BM262" s="753"/>
      <c r="BN262" s="753"/>
      <c r="BO262" s="753"/>
      <c r="BP262" s="753"/>
      <c r="BQ262" s="753"/>
      <c r="BR262" s="753"/>
      <c r="BS262" s="754"/>
    </row>
    <row r="263" spans="2:71" ht="7.5" customHeight="1" x14ac:dyDescent="0.2">
      <c r="B263" s="752"/>
      <c r="C263" s="753"/>
      <c r="D263" s="753"/>
      <c r="E263" s="753"/>
      <c r="F263" s="753"/>
      <c r="G263" s="753"/>
      <c r="H263" s="753"/>
      <c r="I263" s="753"/>
      <c r="J263" s="753"/>
      <c r="K263" s="753"/>
      <c r="L263" s="753"/>
      <c r="M263" s="753"/>
      <c r="N263" s="753"/>
      <c r="O263" s="753"/>
      <c r="P263" s="753"/>
      <c r="Q263" s="753"/>
      <c r="R263" s="753"/>
      <c r="S263" s="753"/>
      <c r="T263" s="753"/>
      <c r="U263" s="753"/>
      <c r="V263" s="753"/>
      <c r="W263" s="753"/>
      <c r="X263" s="753"/>
      <c r="Y263" s="753"/>
      <c r="Z263" s="753"/>
      <c r="AA263" s="753"/>
      <c r="AB263" s="753"/>
      <c r="AC263" s="753"/>
      <c r="AD263" s="753"/>
      <c r="AE263" s="753"/>
      <c r="AF263" s="753"/>
      <c r="AG263" s="753"/>
      <c r="AH263" s="753"/>
      <c r="AI263" s="753"/>
      <c r="AJ263" s="753"/>
      <c r="AK263" s="753"/>
      <c r="AL263" s="753"/>
      <c r="AM263" s="753"/>
      <c r="AN263" s="753"/>
      <c r="AO263" s="753"/>
      <c r="AP263" s="753"/>
      <c r="AQ263" s="753"/>
      <c r="AR263" s="753"/>
      <c r="AS263" s="753"/>
      <c r="AT263" s="753"/>
      <c r="AU263" s="753"/>
      <c r="AV263" s="753"/>
      <c r="AW263" s="753"/>
      <c r="AX263" s="753"/>
      <c r="AY263" s="753"/>
      <c r="AZ263" s="753"/>
      <c r="BA263" s="753"/>
      <c r="BB263" s="753"/>
      <c r="BC263" s="753"/>
      <c r="BD263" s="753"/>
      <c r="BE263" s="753"/>
      <c r="BF263" s="753"/>
      <c r="BG263" s="753"/>
      <c r="BH263" s="753"/>
      <c r="BI263" s="753"/>
      <c r="BJ263" s="753"/>
      <c r="BK263" s="753"/>
      <c r="BL263" s="753"/>
      <c r="BM263" s="753"/>
      <c r="BN263" s="753"/>
      <c r="BO263" s="753"/>
      <c r="BP263" s="753"/>
      <c r="BQ263" s="753"/>
      <c r="BR263" s="753"/>
      <c r="BS263" s="754"/>
    </row>
    <row r="264" spans="2:71" ht="7.5" customHeight="1" x14ac:dyDescent="0.2">
      <c r="B264" s="752"/>
      <c r="C264" s="753"/>
      <c r="D264" s="753"/>
      <c r="E264" s="753"/>
      <c r="F264" s="753"/>
      <c r="G264" s="753"/>
      <c r="H264" s="753"/>
      <c r="I264" s="753"/>
      <c r="J264" s="753"/>
      <c r="K264" s="753"/>
      <c r="L264" s="753"/>
      <c r="M264" s="753"/>
      <c r="N264" s="753"/>
      <c r="O264" s="753"/>
      <c r="P264" s="753"/>
      <c r="Q264" s="753"/>
      <c r="R264" s="753"/>
      <c r="S264" s="753"/>
      <c r="T264" s="753"/>
      <c r="U264" s="753"/>
      <c r="V264" s="753"/>
      <c r="W264" s="753"/>
      <c r="X264" s="753"/>
      <c r="Y264" s="753"/>
      <c r="Z264" s="753"/>
      <c r="AA264" s="753"/>
      <c r="AB264" s="753"/>
      <c r="AC264" s="753"/>
      <c r="AD264" s="753"/>
      <c r="AE264" s="753"/>
      <c r="AF264" s="753"/>
      <c r="AG264" s="753"/>
      <c r="AH264" s="753"/>
      <c r="AI264" s="753"/>
      <c r="AJ264" s="753"/>
      <c r="AK264" s="753"/>
      <c r="AL264" s="753"/>
      <c r="AM264" s="753"/>
      <c r="AN264" s="753"/>
      <c r="AO264" s="753"/>
      <c r="AP264" s="753"/>
      <c r="AQ264" s="753"/>
      <c r="AR264" s="753"/>
      <c r="AS264" s="753"/>
      <c r="AT264" s="753"/>
      <c r="AU264" s="753"/>
      <c r="AV264" s="753"/>
      <c r="AW264" s="753"/>
      <c r="AX264" s="753"/>
      <c r="AY264" s="753"/>
      <c r="AZ264" s="753"/>
      <c r="BA264" s="753"/>
      <c r="BB264" s="753"/>
      <c r="BC264" s="753"/>
      <c r="BD264" s="753"/>
      <c r="BE264" s="753"/>
      <c r="BF264" s="753"/>
      <c r="BG264" s="753"/>
      <c r="BH264" s="753"/>
      <c r="BI264" s="753"/>
      <c r="BJ264" s="753"/>
      <c r="BK264" s="753"/>
      <c r="BL264" s="753"/>
      <c r="BM264" s="753"/>
      <c r="BN264" s="753"/>
      <c r="BO264" s="753"/>
      <c r="BP264" s="753"/>
      <c r="BQ264" s="753"/>
      <c r="BR264" s="753"/>
      <c r="BS264" s="754"/>
    </row>
    <row r="265" spans="2:71" ht="7.5" customHeight="1" x14ac:dyDescent="0.2">
      <c r="B265" s="752"/>
      <c r="C265" s="753"/>
      <c r="D265" s="753"/>
      <c r="E265" s="753"/>
      <c r="F265" s="753"/>
      <c r="G265" s="753"/>
      <c r="H265" s="753"/>
      <c r="I265" s="753"/>
      <c r="J265" s="753"/>
      <c r="K265" s="753"/>
      <c r="L265" s="753"/>
      <c r="M265" s="753"/>
      <c r="N265" s="753"/>
      <c r="O265" s="753"/>
      <c r="P265" s="753"/>
      <c r="Q265" s="753"/>
      <c r="R265" s="753"/>
      <c r="S265" s="753"/>
      <c r="T265" s="753"/>
      <c r="U265" s="753"/>
      <c r="V265" s="753"/>
      <c r="W265" s="753"/>
      <c r="X265" s="753"/>
      <c r="Y265" s="753"/>
      <c r="Z265" s="753"/>
      <c r="AA265" s="753"/>
      <c r="AB265" s="753"/>
      <c r="AC265" s="753"/>
      <c r="AD265" s="753"/>
      <c r="AE265" s="753"/>
      <c r="AF265" s="753"/>
      <c r="AG265" s="753"/>
      <c r="AH265" s="753"/>
      <c r="AI265" s="753"/>
      <c r="AJ265" s="753"/>
      <c r="AK265" s="753"/>
      <c r="AL265" s="753"/>
      <c r="AM265" s="753"/>
      <c r="AN265" s="753"/>
      <c r="AO265" s="753"/>
      <c r="AP265" s="753"/>
      <c r="AQ265" s="753"/>
      <c r="AR265" s="753"/>
      <c r="AS265" s="753"/>
      <c r="AT265" s="753"/>
      <c r="AU265" s="753"/>
      <c r="AV265" s="753"/>
      <c r="AW265" s="753"/>
      <c r="AX265" s="753"/>
      <c r="AY265" s="753"/>
      <c r="AZ265" s="753"/>
      <c r="BA265" s="753"/>
      <c r="BB265" s="753"/>
      <c r="BC265" s="753"/>
      <c r="BD265" s="753"/>
      <c r="BE265" s="753"/>
      <c r="BF265" s="753"/>
      <c r="BG265" s="753"/>
      <c r="BH265" s="753"/>
      <c r="BI265" s="753"/>
      <c r="BJ265" s="753"/>
      <c r="BK265" s="753"/>
      <c r="BL265" s="753"/>
      <c r="BM265" s="753"/>
      <c r="BN265" s="753"/>
      <c r="BO265" s="753"/>
      <c r="BP265" s="753"/>
      <c r="BQ265" s="753"/>
      <c r="BR265" s="753"/>
      <c r="BS265" s="754"/>
    </row>
    <row r="266" spans="2:71" ht="7.5" customHeight="1" x14ac:dyDescent="0.2">
      <c r="B266" s="752"/>
      <c r="C266" s="753"/>
      <c r="D266" s="753"/>
      <c r="E266" s="753"/>
      <c r="F266" s="753"/>
      <c r="G266" s="753"/>
      <c r="H266" s="753"/>
      <c r="I266" s="753"/>
      <c r="J266" s="753"/>
      <c r="K266" s="753"/>
      <c r="L266" s="753"/>
      <c r="M266" s="753"/>
      <c r="N266" s="753"/>
      <c r="O266" s="753"/>
      <c r="P266" s="753"/>
      <c r="Q266" s="753"/>
      <c r="R266" s="753"/>
      <c r="S266" s="753"/>
      <c r="T266" s="753"/>
      <c r="U266" s="753"/>
      <c r="V266" s="753"/>
      <c r="W266" s="753"/>
      <c r="X266" s="753"/>
      <c r="Y266" s="753"/>
      <c r="Z266" s="753"/>
      <c r="AA266" s="753"/>
      <c r="AB266" s="753"/>
      <c r="AC266" s="753"/>
      <c r="AD266" s="753"/>
      <c r="AE266" s="753"/>
      <c r="AF266" s="753"/>
      <c r="AG266" s="753"/>
      <c r="AH266" s="753"/>
      <c r="AI266" s="753"/>
      <c r="AJ266" s="753"/>
      <c r="AK266" s="753"/>
      <c r="AL266" s="753"/>
      <c r="AM266" s="753"/>
      <c r="AN266" s="753"/>
      <c r="AO266" s="753"/>
      <c r="AP266" s="753"/>
      <c r="AQ266" s="753"/>
      <c r="AR266" s="753"/>
      <c r="AS266" s="753"/>
      <c r="AT266" s="753"/>
      <c r="AU266" s="753"/>
      <c r="AV266" s="753"/>
      <c r="AW266" s="753"/>
      <c r="AX266" s="753"/>
      <c r="AY266" s="753"/>
      <c r="AZ266" s="753"/>
      <c r="BA266" s="753"/>
      <c r="BB266" s="753"/>
      <c r="BC266" s="753"/>
      <c r="BD266" s="753"/>
      <c r="BE266" s="753"/>
      <c r="BF266" s="753"/>
      <c r="BG266" s="753"/>
      <c r="BH266" s="753"/>
      <c r="BI266" s="753"/>
      <c r="BJ266" s="753"/>
      <c r="BK266" s="753"/>
      <c r="BL266" s="753"/>
      <c r="BM266" s="753"/>
      <c r="BN266" s="753"/>
      <c r="BO266" s="753"/>
      <c r="BP266" s="753"/>
      <c r="BQ266" s="753"/>
      <c r="BR266" s="753"/>
      <c r="BS266" s="754"/>
    </row>
    <row r="267" spans="2:71" ht="7.5" customHeight="1" x14ac:dyDescent="0.2">
      <c r="B267" s="752"/>
      <c r="C267" s="753"/>
      <c r="D267" s="753"/>
      <c r="E267" s="753"/>
      <c r="F267" s="753"/>
      <c r="G267" s="753"/>
      <c r="H267" s="753"/>
      <c r="I267" s="753"/>
      <c r="J267" s="753"/>
      <c r="K267" s="753"/>
      <c r="L267" s="753"/>
      <c r="M267" s="753"/>
      <c r="N267" s="753"/>
      <c r="O267" s="753"/>
      <c r="P267" s="753"/>
      <c r="Q267" s="753"/>
      <c r="R267" s="753"/>
      <c r="S267" s="753"/>
      <c r="T267" s="753"/>
      <c r="U267" s="753"/>
      <c r="V267" s="753"/>
      <c r="W267" s="753"/>
      <c r="X267" s="753"/>
      <c r="Y267" s="753"/>
      <c r="Z267" s="753"/>
      <c r="AA267" s="753"/>
      <c r="AB267" s="753"/>
      <c r="AC267" s="753"/>
      <c r="AD267" s="753"/>
      <c r="AE267" s="753"/>
      <c r="AF267" s="753"/>
      <c r="AG267" s="753"/>
      <c r="AH267" s="753"/>
      <c r="AI267" s="753"/>
      <c r="AJ267" s="753"/>
      <c r="AK267" s="753"/>
      <c r="AL267" s="753"/>
      <c r="AM267" s="753"/>
      <c r="AN267" s="753"/>
      <c r="AO267" s="753"/>
      <c r="AP267" s="753"/>
      <c r="AQ267" s="753"/>
      <c r="AR267" s="753"/>
      <c r="AS267" s="753"/>
      <c r="AT267" s="753"/>
      <c r="AU267" s="753"/>
      <c r="AV267" s="753"/>
      <c r="AW267" s="753"/>
      <c r="AX267" s="753"/>
      <c r="AY267" s="753"/>
      <c r="AZ267" s="753"/>
      <c r="BA267" s="753"/>
      <c r="BB267" s="753"/>
      <c r="BC267" s="753"/>
      <c r="BD267" s="753"/>
      <c r="BE267" s="753"/>
      <c r="BF267" s="753"/>
      <c r="BG267" s="753"/>
      <c r="BH267" s="753"/>
      <c r="BI267" s="753"/>
      <c r="BJ267" s="753"/>
      <c r="BK267" s="753"/>
      <c r="BL267" s="753"/>
      <c r="BM267" s="753"/>
      <c r="BN267" s="753"/>
      <c r="BO267" s="753"/>
      <c r="BP267" s="753"/>
      <c r="BQ267" s="753"/>
      <c r="BR267" s="753"/>
      <c r="BS267" s="754"/>
    </row>
    <row r="268" spans="2:71" ht="7.5" customHeight="1" x14ac:dyDescent="0.2">
      <c r="B268" s="752"/>
      <c r="C268" s="753"/>
      <c r="D268" s="753"/>
      <c r="E268" s="753"/>
      <c r="F268" s="753"/>
      <c r="G268" s="753"/>
      <c r="H268" s="753"/>
      <c r="I268" s="753"/>
      <c r="J268" s="753"/>
      <c r="K268" s="753"/>
      <c r="L268" s="753"/>
      <c r="M268" s="753"/>
      <c r="N268" s="753"/>
      <c r="O268" s="753"/>
      <c r="P268" s="753"/>
      <c r="Q268" s="753"/>
      <c r="R268" s="753"/>
      <c r="S268" s="753"/>
      <c r="T268" s="753"/>
      <c r="U268" s="753"/>
      <c r="V268" s="753"/>
      <c r="W268" s="753"/>
      <c r="X268" s="753"/>
      <c r="Y268" s="753"/>
      <c r="Z268" s="753"/>
      <c r="AA268" s="753"/>
      <c r="AB268" s="753"/>
      <c r="AC268" s="753"/>
      <c r="AD268" s="753"/>
      <c r="AE268" s="753"/>
      <c r="AF268" s="753"/>
      <c r="AG268" s="753"/>
      <c r="AH268" s="753"/>
      <c r="AI268" s="753"/>
      <c r="AJ268" s="753"/>
      <c r="AK268" s="753"/>
      <c r="AL268" s="753"/>
      <c r="AM268" s="753"/>
      <c r="AN268" s="753"/>
      <c r="AO268" s="753"/>
      <c r="AP268" s="753"/>
      <c r="AQ268" s="753"/>
      <c r="AR268" s="753"/>
      <c r="AS268" s="753"/>
      <c r="AT268" s="753"/>
      <c r="AU268" s="753"/>
      <c r="AV268" s="753"/>
      <c r="AW268" s="753"/>
      <c r="AX268" s="753"/>
      <c r="AY268" s="753"/>
      <c r="AZ268" s="753"/>
      <c r="BA268" s="753"/>
      <c r="BB268" s="753"/>
      <c r="BC268" s="753"/>
      <c r="BD268" s="753"/>
      <c r="BE268" s="753"/>
      <c r="BF268" s="753"/>
      <c r="BG268" s="753"/>
      <c r="BH268" s="753"/>
      <c r="BI268" s="753"/>
      <c r="BJ268" s="753"/>
      <c r="BK268" s="753"/>
      <c r="BL268" s="753"/>
      <c r="BM268" s="753"/>
      <c r="BN268" s="753"/>
      <c r="BO268" s="753"/>
      <c r="BP268" s="753"/>
      <c r="BQ268" s="753"/>
      <c r="BR268" s="753"/>
      <c r="BS268" s="754"/>
    </row>
    <row r="269" spans="2:71" ht="7.5" customHeight="1" x14ac:dyDescent="0.2">
      <c r="B269" s="752"/>
      <c r="C269" s="753"/>
      <c r="D269" s="753"/>
      <c r="E269" s="753"/>
      <c r="F269" s="753"/>
      <c r="G269" s="753"/>
      <c r="H269" s="753"/>
      <c r="I269" s="753"/>
      <c r="J269" s="753"/>
      <c r="K269" s="753"/>
      <c r="L269" s="753"/>
      <c r="M269" s="753"/>
      <c r="N269" s="753"/>
      <c r="O269" s="753"/>
      <c r="P269" s="753"/>
      <c r="Q269" s="753"/>
      <c r="R269" s="753"/>
      <c r="S269" s="753"/>
      <c r="T269" s="753"/>
      <c r="U269" s="753"/>
      <c r="V269" s="753"/>
      <c r="W269" s="753"/>
      <c r="X269" s="753"/>
      <c r="Y269" s="753"/>
      <c r="Z269" s="753"/>
      <c r="AA269" s="753"/>
      <c r="AB269" s="753"/>
      <c r="AC269" s="753"/>
      <c r="AD269" s="753"/>
      <c r="AE269" s="753"/>
      <c r="AF269" s="753"/>
      <c r="AG269" s="753"/>
      <c r="AH269" s="753"/>
      <c r="AI269" s="753"/>
      <c r="AJ269" s="753"/>
      <c r="AK269" s="753"/>
      <c r="AL269" s="753"/>
      <c r="AM269" s="753"/>
      <c r="AN269" s="753"/>
      <c r="AO269" s="753"/>
      <c r="AP269" s="753"/>
      <c r="AQ269" s="753"/>
      <c r="AR269" s="753"/>
      <c r="AS269" s="753"/>
      <c r="AT269" s="753"/>
      <c r="AU269" s="753"/>
      <c r="AV269" s="753"/>
      <c r="AW269" s="753"/>
      <c r="AX269" s="753"/>
      <c r="AY269" s="753"/>
      <c r="AZ269" s="753"/>
      <c r="BA269" s="753"/>
      <c r="BB269" s="753"/>
      <c r="BC269" s="753"/>
      <c r="BD269" s="753"/>
      <c r="BE269" s="753"/>
      <c r="BF269" s="753"/>
      <c r="BG269" s="753"/>
      <c r="BH269" s="753"/>
      <c r="BI269" s="753"/>
      <c r="BJ269" s="753"/>
      <c r="BK269" s="753"/>
      <c r="BL269" s="753"/>
      <c r="BM269" s="753"/>
      <c r="BN269" s="753"/>
      <c r="BO269" s="753"/>
      <c r="BP269" s="753"/>
      <c r="BQ269" s="753"/>
      <c r="BR269" s="753"/>
      <c r="BS269" s="754"/>
    </row>
    <row r="270" spans="2:71" ht="7.5" customHeight="1" x14ac:dyDescent="0.2">
      <c r="B270" s="752"/>
      <c r="C270" s="753"/>
      <c r="D270" s="753"/>
      <c r="E270" s="753"/>
      <c r="F270" s="753"/>
      <c r="G270" s="753"/>
      <c r="H270" s="753"/>
      <c r="I270" s="753"/>
      <c r="J270" s="753"/>
      <c r="K270" s="753"/>
      <c r="L270" s="753"/>
      <c r="M270" s="753"/>
      <c r="N270" s="753"/>
      <c r="O270" s="753"/>
      <c r="P270" s="753"/>
      <c r="Q270" s="753"/>
      <c r="R270" s="753"/>
      <c r="S270" s="753"/>
      <c r="T270" s="753"/>
      <c r="U270" s="753"/>
      <c r="V270" s="753"/>
      <c r="W270" s="753"/>
      <c r="X270" s="753"/>
      <c r="Y270" s="753"/>
      <c r="Z270" s="753"/>
      <c r="AA270" s="753"/>
      <c r="AB270" s="753"/>
      <c r="AC270" s="753"/>
      <c r="AD270" s="753"/>
      <c r="AE270" s="753"/>
      <c r="AF270" s="753"/>
      <c r="AG270" s="753"/>
      <c r="AH270" s="753"/>
      <c r="AI270" s="753"/>
      <c r="AJ270" s="753"/>
      <c r="AK270" s="753"/>
      <c r="AL270" s="753"/>
      <c r="AM270" s="753"/>
      <c r="AN270" s="753"/>
      <c r="AO270" s="753"/>
      <c r="AP270" s="753"/>
      <c r="AQ270" s="753"/>
      <c r="AR270" s="753"/>
      <c r="AS270" s="753"/>
      <c r="AT270" s="753"/>
      <c r="AU270" s="753"/>
      <c r="AV270" s="753"/>
      <c r="AW270" s="753"/>
      <c r="AX270" s="753"/>
      <c r="AY270" s="753"/>
      <c r="AZ270" s="753"/>
      <c r="BA270" s="753"/>
      <c r="BB270" s="753"/>
      <c r="BC270" s="753"/>
      <c r="BD270" s="753"/>
      <c r="BE270" s="753"/>
      <c r="BF270" s="753"/>
      <c r="BG270" s="753"/>
      <c r="BH270" s="753"/>
      <c r="BI270" s="753"/>
      <c r="BJ270" s="753"/>
      <c r="BK270" s="753"/>
      <c r="BL270" s="753"/>
      <c r="BM270" s="753"/>
      <c r="BN270" s="753"/>
      <c r="BO270" s="753"/>
      <c r="BP270" s="753"/>
      <c r="BQ270" s="753"/>
      <c r="BR270" s="753"/>
      <c r="BS270" s="754"/>
    </row>
    <row r="271" spans="2:71" ht="7.5" customHeight="1" x14ac:dyDescent="0.2">
      <c r="B271" s="752"/>
      <c r="C271" s="753"/>
      <c r="D271" s="753"/>
      <c r="E271" s="753"/>
      <c r="F271" s="753"/>
      <c r="G271" s="753"/>
      <c r="H271" s="753"/>
      <c r="I271" s="753"/>
      <c r="J271" s="753"/>
      <c r="K271" s="753"/>
      <c r="L271" s="753"/>
      <c r="M271" s="753"/>
      <c r="N271" s="753"/>
      <c r="O271" s="753"/>
      <c r="P271" s="753"/>
      <c r="Q271" s="753"/>
      <c r="R271" s="753"/>
      <c r="S271" s="753"/>
      <c r="T271" s="753"/>
      <c r="U271" s="753"/>
      <c r="V271" s="753"/>
      <c r="W271" s="753"/>
      <c r="X271" s="753"/>
      <c r="Y271" s="753"/>
      <c r="Z271" s="753"/>
      <c r="AA271" s="753"/>
      <c r="AB271" s="753"/>
      <c r="AC271" s="753"/>
      <c r="AD271" s="753"/>
      <c r="AE271" s="753"/>
      <c r="AF271" s="753"/>
      <c r="AG271" s="753"/>
      <c r="AH271" s="753"/>
      <c r="AI271" s="753"/>
      <c r="AJ271" s="753"/>
      <c r="AK271" s="753"/>
      <c r="AL271" s="753"/>
      <c r="AM271" s="753"/>
      <c r="AN271" s="753"/>
      <c r="AO271" s="753"/>
      <c r="AP271" s="753"/>
      <c r="AQ271" s="753"/>
      <c r="AR271" s="753"/>
      <c r="AS271" s="753"/>
      <c r="AT271" s="753"/>
      <c r="AU271" s="753"/>
      <c r="AV271" s="753"/>
      <c r="AW271" s="753"/>
      <c r="AX271" s="753"/>
      <c r="AY271" s="753"/>
      <c r="AZ271" s="753"/>
      <c r="BA271" s="753"/>
      <c r="BB271" s="753"/>
      <c r="BC271" s="753"/>
      <c r="BD271" s="753"/>
      <c r="BE271" s="753"/>
      <c r="BF271" s="753"/>
      <c r="BG271" s="753"/>
      <c r="BH271" s="753"/>
      <c r="BI271" s="753"/>
      <c r="BJ271" s="753"/>
      <c r="BK271" s="753"/>
      <c r="BL271" s="753"/>
      <c r="BM271" s="753"/>
      <c r="BN271" s="753"/>
      <c r="BO271" s="753"/>
      <c r="BP271" s="753"/>
      <c r="BQ271" s="753"/>
      <c r="BR271" s="753"/>
      <c r="BS271" s="754"/>
    </row>
    <row r="272" spans="2:71" ht="7.5" customHeight="1" x14ac:dyDescent="0.2">
      <c r="B272" s="752"/>
      <c r="C272" s="753"/>
      <c r="D272" s="753"/>
      <c r="E272" s="753"/>
      <c r="F272" s="753"/>
      <c r="G272" s="753"/>
      <c r="H272" s="753"/>
      <c r="I272" s="753"/>
      <c r="J272" s="753"/>
      <c r="K272" s="753"/>
      <c r="L272" s="753"/>
      <c r="M272" s="753"/>
      <c r="N272" s="753"/>
      <c r="O272" s="753"/>
      <c r="P272" s="753"/>
      <c r="Q272" s="753"/>
      <c r="R272" s="753"/>
      <c r="S272" s="753"/>
      <c r="T272" s="753"/>
      <c r="U272" s="753"/>
      <c r="V272" s="753"/>
      <c r="W272" s="753"/>
      <c r="X272" s="753"/>
      <c r="Y272" s="753"/>
      <c r="Z272" s="753"/>
      <c r="AA272" s="753"/>
      <c r="AB272" s="753"/>
      <c r="AC272" s="753"/>
      <c r="AD272" s="753"/>
      <c r="AE272" s="753"/>
      <c r="AF272" s="753"/>
      <c r="AG272" s="753"/>
      <c r="AH272" s="753"/>
      <c r="AI272" s="753"/>
      <c r="AJ272" s="753"/>
      <c r="AK272" s="753"/>
      <c r="AL272" s="753"/>
      <c r="AM272" s="753"/>
      <c r="AN272" s="753"/>
      <c r="AO272" s="753"/>
      <c r="AP272" s="753"/>
      <c r="AQ272" s="753"/>
      <c r="AR272" s="753"/>
      <c r="AS272" s="753"/>
      <c r="AT272" s="753"/>
      <c r="AU272" s="753"/>
      <c r="AV272" s="753"/>
      <c r="AW272" s="753"/>
      <c r="AX272" s="753"/>
      <c r="AY272" s="753"/>
      <c r="AZ272" s="753"/>
      <c r="BA272" s="753"/>
      <c r="BB272" s="753"/>
      <c r="BC272" s="753"/>
      <c r="BD272" s="753"/>
      <c r="BE272" s="753"/>
      <c r="BF272" s="753"/>
      <c r="BG272" s="753"/>
      <c r="BH272" s="753"/>
      <c r="BI272" s="753"/>
      <c r="BJ272" s="753"/>
      <c r="BK272" s="753"/>
      <c r="BL272" s="753"/>
      <c r="BM272" s="753"/>
      <c r="BN272" s="753"/>
      <c r="BO272" s="753"/>
      <c r="BP272" s="753"/>
      <c r="BQ272" s="753"/>
      <c r="BR272" s="753"/>
      <c r="BS272" s="754"/>
    </row>
    <row r="273" spans="2:71" ht="7.5" customHeight="1" x14ac:dyDescent="0.2">
      <c r="B273" s="752"/>
      <c r="C273" s="753"/>
      <c r="D273" s="753"/>
      <c r="E273" s="753"/>
      <c r="F273" s="753"/>
      <c r="G273" s="753"/>
      <c r="H273" s="753"/>
      <c r="I273" s="753"/>
      <c r="J273" s="753"/>
      <c r="K273" s="753"/>
      <c r="L273" s="753"/>
      <c r="M273" s="753"/>
      <c r="N273" s="753"/>
      <c r="O273" s="753"/>
      <c r="P273" s="753"/>
      <c r="Q273" s="753"/>
      <c r="R273" s="753"/>
      <c r="S273" s="753"/>
      <c r="T273" s="753"/>
      <c r="U273" s="753"/>
      <c r="V273" s="753"/>
      <c r="W273" s="753"/>
      <c r="X273" s="753"/>
      <c r="Y273" s="753"/>
      <c r="Z273" s="753"/>
      <c r="AA273" s="753"/>
      <c r="AB273" s="753"/>
      <c r="AC273" s="753"/>
      <c r="AD273" s="753"/>
      <c r="AE273" s="753"/>
      <c r="AF273" s="753"/>
      <c r="AG273" s="753"/>
      <c r="AH273" s="753"/>
      <c r="AI273" s="753"/>
      <c r="AJ273" s="753"/>
      <c r="AK273" s="753"/>
      <c r="AL273" s="753"/>
      <c r="AM273" s="753"/>
      <c r="AN273" s="753"/>
      <c r="AO273" s="753"/>
      <c r="AP273" s="753"/>
      <c r="AQ273" s="753"/>
      <c r="AR273" s="753"/>
      <c r="AS273" s="753"/>
      <c r="AT273" s="753"/>
      <c r="AU273" s="753"/>
      <c r="AV273" s="753"/>
      <c r="AW273" s="753"/>
      <c r="AX273" s="753"/>
      <c r="AY273" s="753"/>
      <c r="AZ273" s="753"/>
      <c r="BA273" s="753"/>
      <c r="BB273" s="753"/>
      <c r="BC273" s="753"/>
      <c r="BD273" s="753"/>
      <c r="BE273" s="753"/>
      <c r="BF273" s="753"/>
      <c r="BG273" s="753"/>
      <c r="BH273" s="753"/>
      <c r="BI273" s="753"/>
      <c r="BJ273" s="753"/>
      <c r="BK273" s="753"/>
      <c r="BL273" s="753"/>
      <c r="BM273" s="753"/>
      <c r="BN273" s="753"/>
      <c r="BO273" s="753"/>
      <c r="BP273" s="753"/>
      <c r="BQ273" s="753"/>
      <c r="BR273" s="753"/>
      <c r="BS273" s="754"/>
    </row>
    <row r="274" spans="2:71" ht="7.5" customHeight="1" x14ac:dyDescent="0.2">
      <c r="B274" s="752"/>
      <c r="C274" s="753"/>
      <c r="D274" s="753"/>
      <c r="E274" s="753"/>
      <c r="F274" s="753"/>
      <c r="G274" s="753"/>
      <c r="H274" s="753"/>
      <c r="I274" s="753"/>
      <c r="J274" s="753"/>
      <c r="K274" s="753"/>
      <c r="L274" s="753"/>
      <c r="M274" s="753"/>
      <c r="N274" s="753"/>
      <c r="O274" s="753"/>
      <c r="P274" s="753"/>
      <c r="Q274" s="753"/>
      <c r="R274" s="753"/>
      <c r="S274" s="753"/>
      <c r="T274" s="753"/>
      <c r="U274" s="753"/>
      <c r="V274" s="753"/>
      <c r="W274" s="753"/>
      <c r="X274" s="753"/>
      <c r="Y274" s="753"/>
      <c r="Z274" s="753"/>
      <c r="AA274" s="753"/>
      <c r="AB274" s="753"/>
      <c r="AC274" s="753"/>
      <c r="AD274" s="753"/>
      <c r="AE274" s="753"/>
      <c r="AF274" s="753"/>
      <c r="AG274" s="753"/>
      <c r="AH274" s="753"/>
      <c r="AI274" s="753"/>
      <c r="AJ274" s="753"/>
      <c r="AK274" s="753"/>
      <c r="AL274" s="753"/>
      <c r="AM274" s="753"/>
      <c r="AN274" s="753"/>
      <c r="AO274" s="753"/>
      <c r="AP274" s="753"/>
      <c r="AQ274" s="753"/>
      <c r="AR274" s="753"/>
      <c r="AS274" s="753"/>
      <c r="AT274" s="753"/>
      <c r="AU274" s="753"/>
      <c r="AV274" s="753"/>
      <c r="AW274" s="753"/>
      <c r="AX274" s="753"/>
      <c r="AY274" s="753"/>
      <c r="AZ274" s="753"/>
      <c r="BA274" s="753"/>
      <c r="BB274" s="753"/>
      <c r="BC274" s="753"/>
      <c r="BD274" s="753"/>
      <c r="BE274" s="753"/>
      <c r="BF274" s="753"/>
      <c r="BG274" s="753"/>
      <c r="BH274" s="753"/>
      <c r="BI274" s="753"/>
      <c r="BJ274" s="753"/>
      <c r="BK274" s="753"/>
      <c r="BL274" s="753"/>
      <c r="BM274" s="753"/>
      <c r="BN274" s="753"/>
      <c r="BO274" s="753"/>
      <c r="BP274" s="753"/>
      <c r="BQ274" s="753"/>
      <c r="BR274" s="753"/>
      <c r="BS274" s="754"/>
    </row>
    <row r="275" spans="2:71" ht="7.5" customHeight="1" x14ac:dyDescent="0.2">
      <c r="B275" s="752"/>
      <c r="C275" s="753"/>
      <c r="D275" s="753"/>
      <c r="E275" s="753"/>
      <c r="F275" s="753"/>
      <c r="G275" s="753"/>
      <c r="H275" s="753"/>
      <c r="I275" s="753"/>
      <c r="J275" s="753"/>
      <c r="K275" s="753"/>
      <c r="L275" s="753"/>
      <c r="M275" s="753"/>
      <c r="N275" s="753"/>
      <c r="O275" s="753"/>
      <c r="P275" s="753"/>
      <c r="Q275" s="753"/>
      <c r="R275" s="753"/>
      <c r="S275" s="753"/>
      <c r="T275" s="753"/>
      <c r="U275" s="753"/>
      <c r="V275" s="753"/>
      <c r="W275" s="753"/>
      <c r="X275" s="753"/>
      <c r="Y275" s="753"/>
      <c r="Z275" s="753"/>
      <c r="AA275" s="753"/>
      <c r="AB275" s="753"/>
      <c r="AC275" s="753"/>
      <c r="AD275" s="753"/>
      <c r="AE275" s="753"/>
      <c r="AF275" s="753"/>
      <c r="AG275" s="753"/>
      <c r="AH275" s="753"/>
      <c r="AI275" s="753"/>
      <c r="AJ275" s="753"/>
      <c r="AK275" s="753"/>
      <c r="AL275" s="753"/>
      <c r="AM275" s="753"/>
      <c r="AN275" s="753"/>
      <c r="AO275" s="753"/>
      <c r="AP275" s="753"/>
      <c r="AQ275" s="753"/>
      <c r="AR275" s="753"/>
      <c r="AS275" s="753"/>
      <c r="AT275" s="753"/>
      <c r="AU275" s="753"/>
      <c r="AV275" s="753"/>
      <c r="AW275" s="753"/>
      <c r="AX275" s="753"/>
      <c r="AY275" s="753"/>
      <c r="AZ275" s="753"/>
      <c r="BA275" s="753"/>
      <c r="BB275" s="753"/>
      <c r="BC275" s="753"/>
      <c r="BD275" s="753"/>
      <c r="BE275" s="753"/>
      <c r="BF275" s="753"/>
      <c r="BG275" s="753"/>
      <c r="BH275" s="753"/>
      <c r="BI275" s="753"/>
      <c r="BJ275" s="753"/>
      <c r="BK275" s="753"/>
      <c r="BL275" s="753"/>
      <c r="BM275" s="753"/>
      <c r="BN275" s="753"/>
      <c r="BO275" s="753"/>
      <c r="BP275" s="753"/>
      <c r="BQ275" s="753"/>
      <c r="BR275" s="753"/>
      <c r="BS275" s="754"/>
    </row>
    <row r="276" spans="2:71" ht="7.5" customHeight="1" x14ac:dyDescent="0.2">
      <c r="B276" s="752"/>
      <c r="C276" s="753"/>
      <c r="D276" s="753"/>
      <c r="E276" s="753"/>
      <c r="F276" s="753"/>
      <c r="G276" s="753"/>
      <c r="H276" s="753"/>
      <c r="I276" s="753"/>
      <c r="J276" s="753"/>
      <c r="K276" s="753"/>
      <c r="L276" s="753"/>
      <c r="M276" s="753"/>
      <c r="N276" s="753"/>
      <c r="O276" s="753"/>
      <c r="P276" s="753"/>
      <c r="Q276" s="753"/>
      <c r="R276" s="753"/>
      <c r="S276" s="753"/>
      <c r="T276" s="753"/>
      <c r="U276" s="753"/>
      <c r="V276" s="753"/>
      <c r="W276" s="753"/>
      <c r="X276" s="753"/>
      <c r="Y276" s="753"/>
      <c r="Z276" s="753"/>
      <c r="AA276" s="753"/>
      <c r="AB276" s="753"/>
      <c r="AC276" s="753"/>
      <c r="AD276" s="753"/>
      <c r="AE276" s="753"/>
      <c r="AF276" s="753"/>
      <c r="AG276" s="753"/>
      <c r="AH276" s="753"/>
      <c r="AI276" s="753"/>
      <c r="AJ276" s="753"/>
      <c r="AK276" s="753"/>
      <c r="AL276" s="753"/>
      <c r="AM276" s="753"/>
      <c r="AN276" s="753"/>
      <c r="AO276" s="753"/>
      <c r="AP276" s="753"/>
      <c r="AQ276" s="753"/>
      <c r="AR276" s="753"/>
      <c r="AS276" s="753"/>
      <c r="AT276" s="753"/>
      <c r="AU276" s="753"/>
      <c r="AV276" s="753"/>
      <c r="AW276" s="753"/>
      <c r="AX276" s="753"/>
      <c r="AY276" s="753"/>
      <c r="AZ276" s="753"/>
      <c r="BA276" s="753"/>
      <c r="BB276" s="753"/>
      <c r="BC276" s="753"/>
      <c r="BD276" s="753"/>
      <c r="BE276" s="753"/>
      <c r="BF276" s="753"/>
      <c r="BG276" s="753"/>
      <c r="BH276" s="753"/>
      <c r="BI276" s="753"/>
      <c r="BJ276" s="753"/>
      <c r="BK276" s="753"/>
      <c r="BL276" s="753"/>
      <c r="BM276" s="753"/>
      <c r="BN276" s="753"/>
      <c r="BO276" s="753"/>
      <c r="BP276" s="753"/>
      <c r="BQ276" s="753"/>
      <c r="BR276" s="753"/>
      <c r="BS276" s="754"/>
    </row>
    <row r="277" spans="2:71" ht="7.5" customHeight="1" x14ac:dyDescent="0.2">
      <c r="B277" s="752"/>
      <c r="C277" s="753"/>
      <c r="D277" s="753"/>
      <c r="E277" s="753"/>
      <c r="F277" s="753"/>
      <c r="G277" s="753"/>
      <c r="H277" s="753"/>
      <c r="I277" s="753"/>
      <c r="J277" s="753"/>
      <c r="K277" s="753"/>
      <c r="L277" s="753"/>
      <c r="M277" s="753"/>
      <c r="N277" s="753"/>
      <c r="O277" s="753"/>
      <c r="P277" s="753"/>
      <c r="Q277" s="753"/>
      <c r="R277" s="753"/>
      <c r="S277" s="753"/>
      <c r="T277" s="753"/>
      <c r="U277" s="753"/>
      <c r="V277" s="753"/>
      <c r="W277" s="753"/>
      <c r="X277" s="753"/>
      <c r="Y277" s="753"/>
      <c r="Z277" s="753"/>
      <c r="AA277" s="753"/>
      <c r="AB277" s="753"/>
      <c r="AC277" s="753"/>
      <c r="AD277" s="753"/>
      <c r="AE277" s="753"/>
      <c r="AF277" s="753"/>
      <c r="AG277" s="753"/>
      <c r="AH277" s="753"/>
      <c r="AI277" s="753"/>
      <c r="AJ277" s="753"/>
      <c r="AK277" s="753"/>
      <c r="AL277" s="753"/>
      <c r="AM277" s="753"/>
      <c r="AN277" s="753"/>
      <c r="AO277" s="753"/>
      <c r="AP277" s="753"/>
      <c r="AQ277" s="753"/>
      <c r="AR277" s="753"/>
      <c r="AS277" s="753"/>
      <c r="AT277" s="753"/>
      <c r="AU277" s="753"/>
      <c r="AV277" s="753"/>
      <c r="AW277" s="753"/>
      <c r="AX277" s="753"/>
      <c r="AY277" s="753"/>
      <c r="AZ277" s="753"/>
      <c r="BA277" s="753"/>
      <c r="BB277" s="753"/>
      <c r="BC277" s="753"/>
      <c r="BD277" s="753"/>
      <c r="BE277" s="753"/>
      <c r="BF277" s="753"/>
      <c r="BG277" s="753"/>
      <c r="BH277" s="753"/>
      <c r="BI277" s="753"/>
      <c r="BJ277" s="753"/>
      <c r="BK277" s="753"/>
      <c r="BL277" s="753"/>
      <c r="BM277" s="753"/>
      <c r="BN277" s="753"/>
      <c r="BO277" s="753"/>
      <c r="BP277" s="753"/>
      <c r="BQ277" s="753"/>
      <c r="BR277" s="753"/>
      <c r="BS277" s="754"/>
    </row>
    <row r="278" spans="2:71" ht="7.5" customHeight="1" x14ac:dyDescent="0.2">
      <c r="B278" s="752"/>
      <c r="C278" s="753"/>
      <c r="D278" s="753"/>
      <c r="E278" s="753"/>
      <c r="F278" s="753"/>
      <c r="G278" s="753"/>
      <c r="H278" s="753"/>
      <c r="I278" s="753"/>
      <c r="J278" s="753"/>
      <c r="K278" s="753"/>
      <c r="L278" s="753"/>
      <c r="M278" s="753"/>
      <c r="N278" s="753"/>
      <c r="O278" s="753"/>
      <c r="P278" s="753"/>
      <c r="Q278" s="753"/>
      <c r="R278" s="753"/>
      <c r="S278" s="753"/>
      <c r="T278" s="753"/>
      <c r="U278" s="753"/>
      <c r="V278" s="753"/>
      <c r="W278" s="753"/>
      <c r="X278" s="753"/>
      <c r="Y278" s="753"/>
      <c r="Z278" s="753"/>
      <c r="AA278" s="753"/>
      <c r="AB278" s="753"/>
      <c r="AC278" s="753"/>
      <c r="AD278" s="753"/>
      <c r="AE278" s="753"/>
      <c r="AF278" s="753"/>
      <c r="AG278" s="753"/>
      <c r="AH278" s="753"/>
      <c r="AI278" s="753"/>
      <c r="AJ278" s="753"/>
      <c r="AK278" s="753"/>
      <c r="AL278" s="753"/>
      <c r="AM278" s="753"/>
      <c r="AN278" s="753"/>
      <c r="AO278" s="753"/>
      <c r="AP278" s="753"/>
      <c r="AQ278" s="753"/>
      <c r="AR278" s="753"/>
      <c r="AS278" s="753"/>
      <c r="AT278" s="753"/>
      <c r="AU278" s="753"/>
      <c r="AV278" s="753"/>
      <c r="AW278" s="753"/>
      <c r="AX278" s="753"/>
      <c r="AY278" s="753"/>
      <c r="AZ278" s="753"/>
      <c r="BA278" s="753"/>
      <c r="BB278" s="753"/>
      <c r="BC278" s="753"/>
      <c r="BD278" s="753"/>
      <c r="BE278" s="753"/>
      <c r="BF278" s="753"/>
      <c r="BG278" s="753"/>
      <c r="BH278" s="753"/>
      <c r="BI278" s="753"/>
      <c r="BJ278" s="753"/>
      <c r="BK278" s="753"/>
      <c r="BL278" s="753"/>
      <c r="BM278" s="753"/>
      <c r="BN278" s="753"/>
      <c r="BO278" s="753"/>
      <c r="BP278" s="753"/>
      <c r="BQ278" s="753"/>
      <c r="BR278" s="753"/>
      <c r="BS278" s="754"/>
    </row>
    <row r="279" spans="2:71" ht="7.5" customHeight="1" x14ac:dyDescent="0.2">
      <c r="B279" s="752"/>
      <c r="C279" s="753"/>
      <c r="D279" s="753"/>
      <c r="E279" s="753"/>
      <c r="F279" s="753"/>
      <c r="G279" s="753"/>
      <c r="H279" s="753"/>
      <c r="I279" s="753"/>
      <c r="J279" s="753"/>
      <c r="K279" s="753"/>
      <c r="L279" s="753"/>
      <c r="M279" s="753"/>
      <c r="N279" s="753"/>
      <c r="O279" s="753"/>
      <c r="P279" s="753"/>
      <c r="Q279" s="753"/>
      <c r="R279" s="753"/>
      <c r="S279" s="753"/>
      <c r="T279" s="753"/>
      <c r="U279" s="753"/>
      <c r="V279" s="753"/>
      <c r="W279" s="753"/>
      <c r="X279" s="753"/>
      <c r="Y279" s="753"/>
      <c r="Z279" s="753"/>
      <c r="AA279" s="753"/>
      <c r="AB279" s="753"/>
      <c r="AC279" s="753"/>
      <c r="AD279" s="753"/>
      <c r="AE279" s="753"/>
      <c r="AF279" s="753"/>
      <c r="AG279" s="753"/>
      <c r="AH279" s="753"/>
      <c r="AI279" s="753"/>
      <c r="AJ279" s="753"/>
      <c r="AK279" s="753"/>
      <c r="AL279" s="753"/>
      <c r="AM279" s="753"/>
      <c r="AN279" s="753"/>
      <c r="AO279" s="753"/>
      <c r="AP279" s="753"/>
      <c r="AQ279" s="753"/>
      <c r="AR279" s="753"/>
      <c r="AS279" s="753"/>
      <c r="AT279" s="753"/>
      <c r="AU279" s="753"/>
      <c r="AV279" s="753"/>
      <c r="AW279" s="753"/>
      <c r="AX279" s="753"/>
      <c r="AY279" s="753"/>
      <c r="AZ279" s="753"/>
      <c r="BA279" s="753"/>
      <c r="BB279" s="753"/>
      <c r="BC279" s="753"/>
      <c r="BD279" s="753"/>
      <c r="BE279" s="753"/>
      <c r="BF279" s="753"/>
      <c r="BG279" s="753"/>
      <c r="BH279" s="753"/>
      <c r="BI279" s="753"/>
      <c r="BJ279" s="753"/>
      <c r="BK279" s="753"/>
      <c r="BL279" s="753"/>
      <c r="BM279" s="753"/>
      <c r="BN279" s="753"/>
      <c r="BO279" s="753"/>
      <c r="BP279" s="753"/>
      <c r="BQ279" s="753"/>
      <c r="BR279" s="753"/>
      <c r="BS279" s="754"/>
    </row>
    <row r="280" spans="2:71" ht="7.5" customHeight="1" x14ac:dyDescent="0.2">
      <c r="B280" s="752"/>
      <c r="C280" s="753"/>
      <c r="D280" s="753"/>
      <c r="E280" s="753"/>
      <c r="F280" s="753"/>
      <c r="G280" s="753"/>
      <c r="H280" s="753"/>
      <c r="I280" s="753"/>
      <c r="J280" s="753"/>
      <c r="K280" s="753"/>
      <c r="L280" s="753"/>
      <c r="M280" s="753"/>
      <c r="N280" s="753"/>
      <c r="O280" s="753"/>
      <c r="P280" s="753"/>
      <c r="Q280" s="753"/>
      <c r="R280" s="753"/>
      <c r="S280" s="753"/>
      <c r="T280" s="753"/>
      <c r="U280" s="753"/>
      <c r="V280" s="753"/>
      <c r="W280" s="753"/>
      <c r="X280" s="753"/>
      <c r="Y280" s="753"/>
      <c r="Z280" s="753"/>
      <c r="AA280" s="753"/>
      <c r="AB280" s="753"/>
      <c r="AC280" s="753"/>
      <c r="AD280" s="753"/>
      <c r="AE280" s="753"/>
      <c r="AF280" s="753"/>
      <c r="AG280" s="753"/>
      <c r="AH280" s="753"/>
      <c r="AI280" s="753"/>
      <c r="AJ280" s="753"/>
      <c r="AK280" s="753"/>
      <c r="AL280" s="753"/>
      <c r="AM280" s="753"/>
      <c r="AN280" s="753"/>
      <c r="AO280" s="753"/>
      <c r="AP280" s="753"/>
      <c r="AQ280" s="753"/>
      <c r="AR280" s="753"/>
      <c r="AS280" s="753"/>
      <c r="AT280" s="753"/>
      <c r="AU280" s="753"/>
      <c r="AV280" s="753"/>
      <c r="AW280" s="753"/>
      <c r="AX280" s="753"/>
      <c r="AY280" s="753"/>
      <c r="AZ280" s="753"/>
      <c r="BA280" s="753"/>
      <c r="BB280" s="753"/>
      <c r="BC280" s="753"/>
      <c r="BD280" s="753"/>
      <c r="BE280" s="753"/>
      <c r="BF280" s="753"/>
      <c r="BG280" s="753"/>
      <c r="BH280" s="753"/>
      <c r="BI280" s="753"/>
      <c r="BJ280" s="753"/>
      <c r="BK280" s="753"/>
      <c r="BL280" s="753"/>
      <c r="BM280" s="753"/>
      <c r="BN280" s="753"/>
      <c r="BO280" s="753"/>
      <c r="BP280" s="753"/>
      <c r="BQ280" s="753"/>
      <c r="BR280" s="753"/>
      <c r="BS280" s="754"/>
    </row>
    <row r="281" spans="2:71" ht="7.5" customHeight="1" x14ac:dyDescent="0.2">
      <c r="B281" s="752"/>
      <c r="C281" s="753"/>
      <c r="D281" s="753"/>
      <c r="E281" s="753"/>
      <c r="F281" s="753"/>
      <c r="G281" s="753"/>
      <c r="H281" s="753"/>
      <c r="I281" s="753"/>
      <c r="J281" s="753"/>
      <c r="K281" s="753"/>
      <c r="L281" s="753"/>
      <c r="M281" s="753"/>
      <c r="N281" s="753"/>
      <c r="O281" s="753"/>
      <c r="P281" s="753"/>
      <c r="Q281" s="753"/>
      <c r="R281" s="753"/>
      <c r="S281" s="753"/>
      <c r="T281" s="753"/>
      <c r="U281" s="753"/>
      <c r="V281" s="753"/>
      <c r="W281" s="753"/>
      <c r="X281" s="753"/>
      <c r="Y281" s="753"/>
      <c r="Z281" s="753"/>
      <c r="AA281" s="753"/>
      <c r="AB281" s="753"/>
      <c r="AC281" s="753"/>
      <c r="AD281" s="753"/>
      <c r="AE281" s="753"/>
      <c r="AF281" s="753"/>
      <c r="AG281" s="753"/>
      <c r="AH281" s="753"/>
      <c r="AI281" s="753"/>
      <c r="AJ281" s="753"/>
      <c r="AK281" s="753"/>
      <c r="AL281" s="753"/>
      <c r="AM281" s="753"/>
      <c r="AN281" s="753"/>
      <c r="AO281" s="753"/>
      <c r="AP281" s="753"/>
      <c r="AQ281" s="753"/>
      <c r="AR281" s="753"/>
      <c r="AS281" s="753"/>
      <c r="AT281" s="753"/>
      <c r="AU281" s="753"/>
      <c r="AV281" s="753"/>
      <c r="AW281" s="753"/>
      <c r="AX281" s="753"/>
      <c r="AY281" s="753"/>
      <c r="AZ281" s="753"/>
      <c r="BA281" s="753"/>
      <c r="BB281" s="753"/>
      <c r="BC281" s="753"/>
      <c r="BD281" s="753"/>
      <c r="BE281" s="753"/>
      <c r="BF281" s="753"/>
      <c r="BG281" s="753"/>
      <c r="BH281" s="753"/>
      <c r="BI281" s="753"/>
      <c r="BJ281" s="753"/>
      <c r="BK281" s="753"/>
      <c r="BL281" s="753"/>
      <c r="BM281" s="753"/>
      <c r="BN281" s="753"/>
      <c r="BO281" s="753"/>
      <c r="BP281" s="753"/>
      <c r="BQ281" s="753"/>
      <c r="BR281" s="753"/>
      <c r="BS281" s="754"/>
    </row>
    <row r="282" spans="2:71" ht="7.5" customHeight="1" x14ac:dyDescent="0.2">
      <c r="B282" s="752"/>
      <c r="C282" s="753"/>
      <c r="D282" s="753"/>
      <c r="E282" s="753"/>
      <c r="F282" s="753"/>
      <c r="G282" s="753"/>
      <c r="H282" s="753"/>
      <c r="I282" s="753"/>
      <c r="J282" s="753"/>
      <c r="K282" s="753"/>
      <c r="L282" s="753"/>
      <c r="M282" s="753"/>
      <c r="N282" s="753"/>
      <c r="O282" s="753"/>
      <c r="P282" s="753"/>
      <c r="Q282" s="753"/>
      <c r="R282" s="753"/>
      <c r="S282" s="753"/>
      <c r="T282" s="753"/>
      <c r="U282" s="753"/>
      <c r="V282" s="753"/>
      <c r="W282" s="753"/>
      <c r="X282" s="753"/>
      <c r="Y282" s="753"/>
      <c r="Z282" s="753"/>
      <c r="AA282" s="753"/>
      <c r="AB282" s="753"/>
      <c r="AC282" s="753"/>
      <c r="AD282" s="753"/>
      <c r="AE282" s="753"/>
      <c r="AF282" s="753"/>
      <c r="AG282" s="753"/>
      <c r="AH282" s="753"/>
      <c r="AI282" s="753"/>
      <c r="AJ282" s="753"/>
      <c r="AK282" s="753"/>
      <c r="AL282" s="753"/>
      <c r="AM282" s="753"/>
      <c r="AN282" s="753"/>
      <c r="AO282" s="753"/>
      <c r="AP282" s="753"/>
      <c r="AQ282" s="753"/>
      <c r="AR282" s="753"/>
      <c r="AS282" s="753"/>
      <c r="AT282" s="753"/>
      <c r="AU282" s="753"/>
      <c r="AV282" s="753"/>
      <c r="AW282" s="753"/>
      <c r="AX282" s="753"/>
      <c r="AY282" s="753"/>
      <c r="AZ282" s="753"/>
      <c r="BA282" s="753"/>
      <c r="BB282" s="753"/>
      <c r="BC282" s="753"/>
      <c r="BD282" s="753"/>
      <c r="BE282" s="753"/>
      <c r="BF282" s="753"/>
      <c r="BG282" s="753"/>
      <c r="BH282" s="753"/>
      <c r="BI282" s="753"/>
      <c r="BJ282" s="753"/>
      <c r="BK282" s="753"/>
      <c r="BL282" s="753"/>
      <c r="BM282" s="753"/>
      <c r="BN282" s="753"/>
      <c r="BO282" s="753"/>
      <c r="BP282" s="753"/>
      <c r="BQ282" s="753"/>
      <c r="BR282" s="753"/>
      <c r="BS282" s="754"/>
    </row>
    <row r="283" spans="2:71" ht="7.5" customHeight="1" x14ac:dyDescent="0.2">
      <c r="B283" s="752"/>
      <c r="C283" s="753"/>
      <c r="D283" s="753"/>
      <c r="E283" s="753"/>
      <c r="F283" s="753"/>
      <c r="G283" s="753"/>
      <c r="H283" s="753"/>
      <c r="I283" s="753"/>
      <c r="J283" s="753"/>
      <c r="K283" s="753"/>
      <c r="L283" s="753"/>
      <c r="M283" s="753"/>
      <c r="N283" s="753"/>
      <c r="O283" s="753"/>
      <c r="P283" s="753"/>
      <c r="Q283" s="753"/>
      <c r="R283" s="753"/>
      <c r="S283" s="753"/>
      <c r="T283" s="753"/>
      <c r="U283" s="753"/>
      <c r="V283" s="753"/>
      <c r="W283" s="753"/>
      <c r="X283" s="753"/>
      <c r="Y283" s="753"/>
      <c r="Z283" s="753"/>
      <c r="AA283" s="753"/>
      <c r="AB283" s="753"/>
      <c r="AC283" s="753"/>
      <c r="AD283" s="753"/>
      <c r="AE283" s="753"/>
      <c r="AF283" s="753"/>
      <c r="AG283" s="753"/>
      <c r="AH283" s="753"/>
      <c r="AI283" s="753"/>
      <c r="AJ283" s="753"/>
      <c r="AK283" s="753"/>
      <c r="AL283" s="753"/>
      <c r="AM283" s="753"/>
      <c r="AN283" s="753"/>
      <c r="AO283" s="753"/>
      <c r="AP283" s="753"/>
      <c r="AQ283" s="753"/>
      <c r="AR283" s="753"/>
      <c r="AS283" s="753"/>
      <c r="AT283" s="753"/>
      <c r="AU283" s="753"/>
      <c r="AV283" s="753"/>
      <c r="AW283" s="753"/>
      <c r="AX283" s="753"/>
      <c r="AY283" s="753"/>
      <c r="AZ283" s="753"/>
      <c r="BA283" s="753"/>
      <c r="BB283" s="753"/>
      <c r="BC283" s="753"/>
      <c r="BD283" s="753"/>
      <c r="BE283" s="753"/>
      <c r="BF283" s="753"/>
      <c r="BG283" s="753"/>
      <c r="BH283" s="753"/>
      <c r="BI283" s="753"/>
      <c r="BJ283" s="753"/>
      <c r="BK283" s="753"/>
      <c r="BL283" s="753"/>
      <c r="BM283" s="753"/>
      <c r="BN283" s="753"/>
      <c r="BO283" s="753"/>
      <c r="BP283" s="753"/>
      <c r="BQ283" s="753"/>
      <c r="BR283" s="753"/>
      <c r="BS283" s="754"/>
    </row>
    <row r="284" spans="2:71" ht="7.5" customHeight="1" x14ac:dyDescent="0.2">
      <c r="B284" s="752"/>
      <c r="C284" s="753"/>
      <c r="D284" s="753"/>
      <c r="E284" s="753"/>
      <c r="F284" s="753"/>
      <c r="G284" s="753"/>
      <c r="H284" s="753"/>
      <c r="I284" s="753"/>
      <c r="J284" s="753"/>
      <c r="K284" s="753"/>
      <c r="L284" s="753"/>
      <c r="M284" s="753"/>
      <c r="N284" s="753"/>
      <c r="O284" s="753"/>
      <c r="P284" s="753"/>
      <c r="Q284" s="753"/>
      <c r="R284" s="753"/>
      <c r="S284" s="753"/>
      <c r="T284" s="753"/>
      <c r="U284" s="753"/>
      <c r="V284" s="753"/>
      <c r="W284" s="753"/>
      <c r="X284" s="753"/>
      <c r="Y284" s="753"/>
      <c r="Z284" s="753"/>
      <c r="AA284" s="753"/>
      <c r="AB284" s="753"/>
      <c r="AC284" s="753"/>
      <c r="AD284" s="753"/>
      <c r="AE284" s="753"/>
      <c r="AF284" s="753"/>
      <c r="AG284" s="753"/>
      <c r="AH284" s="753"/>
      <c r="AI284" s="753"/>
      <c r="AJ284" s="753"/>
      <c r="AK284" s="753"/>
      <c r="AL284" s="753"/>
      <c r="AM284" s="753"/>
      <c r="AN284" s="753"/>
      <c r="AO284" s="753"/>
      <c r="AP284" s="753"/>
      <c r="AQ284" s="753"/>
      <c r="AR284" s="753"/>
      <c r="AS284" s="753"/>
      <c r="AT284" s="753"/>
      <c r="AU284" s="753"/>
      <c r="AV284" s="753"/>
      <c r="AW284" s="753"/>
      <c r="AX284" s="753"/>
      <c r="AY284" s="753"/>
      <c r="AZ284" s="753"/>
      <c r="BA284" s="753"/>
      <c r="BB284" s="753"/>
      <c r="BC284" s="753"/>
      <c r="BD284" s="753"/>
      <c r="BE284" s="753"/>
      <c r="BF284" s="753"/>
      <c r="BG284" s="753"/>
      <c r="BH284" s="753"/>
      <c r="BI284" s="753"/>
      <c r="BJ284" s="753"/>
      <c r="BK284" s="753"/>
      <c r="BL284" s="753"/>
      <c r="BM284" s="753"/>
      <c r="BN284" s="753"/>
      <c r="BO284" s="753"/>
      <c r="BP284" s="753"/>
      <c r="BQ284" s="753"/>
      <c r="BR284" s="753"/>
      <c r="BS284" s="754"/>
    </row>
    <row r="285" spans="2:71" ht="7.5" customHeight="1" x14ac:dyDescent="0.2">
      <c r="B285" s="752"/>
      <c r="C285" s="753"/>
      <c r="D285" s="753"/>
      <c r="E285" s="753"/>
      <c r="F285" s="753"/>
      <c r="G285" s="753"/>
      <c r="H285" s="753"/>
      <c r="I285" s="753"/>
      <c r="J285" s="753"/>
      <c r="K285" s="753"/>
      <c r="L285" s="753"/>
      <c r="M285" s="753"/>
      <c r="N285" s="753"/>
      <c r="O285" s="753"/>
      <c r="P285" s="753"/>
      <c r="Q285" s="753"/>
      <c r="R285" s="753"/>
      <c r="S285" s="753"/>
      <c r="T285" s="753"/>
      <c r="U285" s="753"/>
      <c r="V285" s="753"/>
      <c r="W285" s="753"/>
      <c r="X285" s="753"/>
      <c r="Y285" s="753"/>
      <c r="Z285" s="753"/>
      <c r="AA285" s="753"/>
      <c r="AB285" s="753"/>
      <c r="AC285" s="753"/>
      <c r="AD285" s="753"/>
      <c r="AE285" s="753"/>
      <c r="AF285" s="753"/>
      <c r="AG285" s="753"/>
      <c r="AH285" s="753"/>
      <c r="AI285" s="753"/>
      <c r="AJ285" s="753"/>
      <c r="AK285" s="753"/>
      <c r="AL285" s="753"/>
      <c r="AM285" s="753"/>
      <c r="AN285" s="753"/>
      <c r="AO285" s="753"/>
      <c r="AP285" s="753"/>
      <c r="AQ285" s="753"/>
      <c r="AR285" s="753"/>
      <c r="AS285" s="753"/>
      <c r="AT285" s="753"/>
      <c r="AU285" s="753"/>
      <c r="AV285" s="753"/>
      <c r="AW285" s="753"/>
      <c r="AX285" s="753"/>
      <c r="AY285" s="753"/>
      <c r="AZ285" s="753"/>
      <c r="BA285" s="753"/>
      <c r="BB285" s="753"/>
      <c r="BC285" s="753"/>
      <c r="BD285" s="753"/>
      <c r="BE285" s="753"/>
      <c r="BF285" s="753"/>
      <c r="BG285" s="753"/>
      <c r="BH285" s="753"/>
      <c r="BI285" s="753"/>
      <c r="BJ285" s="753"/>
      <c r="BK285" s="753"/>
      <c r="BL285" s="753"/>
      <c r="BM285" s="753"/>
      <c r="BN285" s="753"/>
      <c r="BO285" s="753"/>
      <c r="BP285" s="753"/>
      <c r="BQ285" s="753"/>
      <c r="BR285" s="753"/>
      <c r="BS285" s="754"/>
    </row>
    <row r="286" spans="2:71" ht="7.5" customHeight="1" x14ac:dyDescent="0.2">
      <c r="B286" s="752"/>
      <c r="C286" s="753"/>
      <c r="D286" s="753"/>
      <c r="E286" s="753"/>
      <c r="F286" s="753"/>
      <c r="G286" s="753"/>
      <c r="H286" s="753"/>
      <c r="I286" s="753"/>
      <c r="J286" s="753"/>
      <c r="K286" s="753"/>
      <c r="L286" s="753"/>
      <c r="M286" s="753"/>
      <c r="N286" s="753"/>
      <c r="O286" s="753"/>
      <c r="P286" s="753"/>
      <c r="Q286" s="753"/>
      <c r="R286" s="753"/>
      <c r="S286" s="753"/>
      <c r="T286" s="753"/>
      <c r="U286" s="753"/>
      <c r="V286" s="753"/>
      <c r="W286" s="753"/>
      <c r="X286" s="753"/>
      <c r="Y286" s="753"/>
      <c r="Z286" s="753"/>
      <c r="AA286" s="753"/>
      <c r="AB286" s="753"/>
      <c r="AC286" s="753"/>
      <c r="AD286" s="753"/>
      <c r="AE286" s="753"/>
      <c r="AF286" s="753"/>
      <c r="AG286" s="753"/>
      <c r="AH286" s="753"/>
      <c r="AI286" s="753"/>
      <c r="AJ286" s="753"/>
      <c r="AK286" s="753"/>
      <c r="AL286" s="753"/>
      <c r="AM286" s="753"/>
      <c r="AN286" s="753"/>
      <c r="AO286" s="753"/>
      <c r="AP286" s="753"/>
      <c r="AQ286" s="753"/>
      <c r="AR286" s="753"/>
      <c r="AS286" s="753"/>
      <c r="AT286" s="753"/>
      <c r="AU286" s="753"/>
      <c r="AV286" s="753"/>
      <c r="AW286" s="753"/>
      <c r="AX286" s="753"/>
      <c r="AY286" s="753"/>
      <c r="AZ286" s="753"/>
      <c r="BA286" s="753"/>
      <c r="BB286" s="753"/>
      <c r="BC286" s="753"/>
      <c r="BD286" s="753"/>
      <c r="BE286" s="753"/>
      <c r="BF286" s="753"/>
      <c r="BG286" s="753"/>
      <c r="BH286" s="753"/>
      <c r="BI286" s="753"/>
      <c r="BJ286" s="753"/>
      <c r="BK286" s="753"/>
      <c r="BL286" s="753"/>
      <c r="BM286" s="753"/>
      <c r="BN286" s="753"/>
      <c r="BO286" s="753"/>
      <c r="BP286" s="753"/>
      <c r="BQ286" s="753"/>
      <c r="BR286" s="753"/>
      <c r="BS286" s="754"/>
    </row>
    <row r="287" spans="2:71" ht="7.5" customHeight="1" x14ac:dyDescent="0.2">
      <c r="B287" s="752"/>
      <c r="C287" s="753"/>
      <c r="D287" s="753"/>
      <c r="E287" s="753"/>
      <c r="F287" s="753"/>
      <c r="G287" s="753"/>
      <c r="H287" s="753"/>
      <c r="I287" s="753"/>
      <c r="J287" s="753"/>
      <c r="K287" s="753"/>
      <c r="L287" s="753"/>
      <c r="M287" s="753"/>
      <c r="N287" s="753"/>
      <c r="O287" s="753"/>
      <c r="P287" s="753"/>
      <c r="Q287" s="753"/>
      <c r="R287" s="753"/>
      <c r="S287" s="753"/>
      <c r="T287" s="753"/>
      <c r="U287" s="753"/>
      <c r="V287" s="753"/>
      <c r="W287" s="753"/>
      <c r="X287" s="753"/>
      <c r="Y287" s="753"/>
      <c r="Z287" s="753"/>
      <c r="AA287" s="753"/>
      <c r="AB287" s="753"/>
      <c r="AC287" s="753"/>
      <c r="AD287" s="753"/>
      <c r="AE287" s="753"/>
      <c r="AF287" s="753"/>
      <c r="AG287" s="753"/>
      <c r="AH287" s="753"/>
      <c r="AI287" s="753"/>
      <c r="AJ287" s="753"/>
      <c r="AK287" s="753"/>
      <c r="AL287" s="753"/>
      <c r="AM287" s="753"/>
      <c r="AN287" s="753"/>
      <c r="AO287" s="753"/>
      <c r="AP287" s="753"/>
      <c r="AQ287" s="753"/>
      <c r="AR287" s="753"/>
      <c r="AS287" s="753"/>
      <c r="AT287" s="753"/>
      <c r="AU287" s="753"/>
      <c r="AV287" s="753"/>
      <c r="AW287" s="753"/>
      <c r="AX287" s="753"/>
      <c r="AY287" s="753"/>
      <c r="AZ287" s="753"/>
      <c r="BA287" s="753"/>
      <c r="BB287" s="753"/>
      <c r="BC287" s="753"/>
      <c r="BD287" s="753"/>
      <c r="BE287" s="753"/>
      <c r="BF287" s="753"/>
      <c r="BG287" s="753"/>
      <c r="BH287" s="753"/>
      <c r="BI287" s="753"/>
      <c r="BJ287" s="753"/>
      <c r="BK287" s="753"/>
      <c r="BL287" s="753"/>
      <c r="BM287" s="753"/>
      <c r="BN287" s="753"/>
      <c r="BO287" s="753"/>
      <c r="BP287" s="753"/>
      <c r="BQ287" s="753"/>
      <c r="BR287" s="753"/>
      <c r="BS287" s="754"/>
    </row>
    <row r="288" spans="2:71" ht="7.5" customHeight="1" x14ac:dyDescent="0.2">
      <c r="B288" s="752"/>
      <c r="C288" s="753"/>
      <c r="D288" s="753"/>
      <c r="E288" s="753"/>
      <c r="F288" s="753"/>
      <c r="G288" s="753"/>
      <c r="H288" s="753"/>
      <c r="I288" s="753"/>
      <c r="J288" s="753"/>
      <c r="K288" s="753"/>
      <c r="L288" s="753"/>
      <c r="M288" s="753"/>
      <c r="N288" s="753"/>
      <c r="O288" s="753"/>
      <c r="P288" s="753"/>
      <c r="Q288" s="753"/>
      <c r="R288" s="753"/>
      <c r="S288" s="753"/>
      <c r="T288" s="753"/>
      <c r="U288" s="753"/>
      <c r="V288" s="753"/>
      <c r="W288" s="753"/>
      <c r="X288" s="753"/>
      <c r="Y288" s="753"/>
      <c r="Z288" s="753"/>
      <c r="AA288" s="753"/>
      <c r="AB288" s="753"/>
      <c r="AC288" s="753"/>
      <c r="AD288" s="753"/>
      <c r="AE288" s="753"/>
      <c r="AF288" s="753"/>
      <c r="AG288" s="753"/>
      <c r="AH288" s="753"/>
      <c r="AI288" s="753"/>
      <c r="AJ288" s="753"/>
      <c r="AK288" s="753"/>
      <c r="AL288" s="753"/>
      <c r="AM288" s="753"/>
      <c r="AN288" s="753"/>
      <c r="AO288" s="753"/>
      <c r="AP288" s="753"/>
      <c r="AQ288" s="753"/>
      <c r="AR288" s="753"/>
      <c r="AS288" s="753"/>
      <c r="AT288" s="753"/>
      <c r="AU288" s="753"/>
      <c r="AV288" s="753"/>
      <c r="AW288" s="753"/>
      <c r="AX288" s="753"/>
      <c r="AY288" s="753"/>
      <c r="AZ288" s="753"/>
      <c r="BA288" s="753"/>
      <c r="BB288" s="753"/>
      <c r="BC288" s="753"/>
      <c r="BD288" s="753"/>
      <c r="BE288" s="753"/>
      <c r="BF288" s="753"/>
      <c r="BG288" s="753"/>
      <c r="BH288" s="753"/>
      <c r="BI288" s="753"/>
      <c r="BJ288" s="753"/>
      <c r="BK288" s="753"/>
      <c r="BL288" s="753"/>
      <c r="BM288" s="753"/>
      <c r="BN288" s="753"/>
      <c r="BO288" s="753"/>
      <c r="BP288" s="753"/>
      <c r="BQ288" s="753"/>
      <c r="BR288" s="753"/>
      <c r="BS288" s="754"/>
    </row>
    <row r="289" spans="2:71" ht="7.5" customHeight="1" x14ac:dyDescent="0.2">
      <c r="B289" s="752"/>
      <c r="C289" s="753"/>
      <c r="D289" s="753"/>
      <c r="E289" s="753"/>
      <c r="F289" s="753"/>
      <c r="G289" s="753"/>
      <c r="H289" s="753"/>
      <c r="I289" s="753"/>
      <c r="J289" s="753"/>
      <c r="K289" s="753"/>
      <c r="L289" s="753"/>
      <c r="M289" s="753"/>
      <c r="N289" s="753"/>
      <c r="O289" s="753"/>
      <c r="P289" s="753"/>
      <c r="Q289" s="753"/>
      <c r="R289" s="753"/>
      <c r="S289" s="753"/>
      <c r="T289" s="753"/>
      <c r="U289" s="753"/>
      <c r="V289" s="753"/>
      <c r="W289" s="753"/>
      <c r="X289" s="753"/>
      <c r="Y289" s="753"/>
      <c r="Z289" s="753"/>
      <c r="AA289" s="753"/>
      <c r="AB289" s="753"/>
      <c r="AC289" s="753"/>
      <c r="AD289" s="753"/>
      <c r="AE289" s="753"/>
      <c r="AF289" s="753"/>
      <c r="AG289" s="753"/>
      <c r="AH289" s="753"/>
      <c r="AI289" s="753"/>
      <c r="AJ289" s="753"/>
      <c r="AK289" s="753"/>
      <c r="AL289" s="753"/>
      <c r="AM289" s="753"/>
      <c r="AN289" s="753"/>
      <c r="AO289" s="753"/>
      <c r="AP289" s="753"/>
      <c r="AQ289" s="753"/>
      <c r="AR289" s="753"/>
      <c r="AS289" s="753"/>
      <c r="AT289" s="753"/>
      <c r="AU289" s="753"/>
      <c r="AV289" s="753"/>
      <c r="AW289" s="753"/>
      <c r="AX289" s="753"/>
      <c r="AY289" s="753"/>
      <c r="AZ289" s="753"/>
      <c r="BA289" s="753"/>
      <c r="BB289" s="753"/>
      <c r="BC289" s="753"/>
      <c r="BD289" s="753"/>
      <c r="BE289" s="753"/>
      <c r="BF289" s="753"/>
      <c r="BG289" s="753"/>
      <c r="BH289" s="753"/>
      <c r="BI289" s="753"/>
      <c r="BJ289" s="753"/>
      <c r="BK289" s="753"/>
      <c r="BL289" s="753"/>
      <c r="BM289" s="753"/>
      <c r="BN289" s="753"/>
      <c r="BO289" s="753"/>
      <c r="BP289" s="753"/>
      <c r="BQ289" s="753"/>
      <c r="BR289" s="753"/>
      <c r="BS289" s="754"/>
    </row>
    <row r="290" spans="2:71" ht="7.5" customHeight="1" x14ac:dyDescent="0.2">
      <c r="B290" s="752"/>
      <c r="C290" s="753"/>
      <c r="D290" s="753"/>
      <c r="E290" s="753"/>
      <c r="F290" s="753"/>
      <c r="G290" s="753"/>
      <c r="H290" s="753"/>
      <c r="I290" s="753"/>
      <c r="J290" s="753"/>
      <c r="K290" s="753"/>
      <c r="L290" s="753"/>
      <c r="M290" s="753"/>
      <c r="N290" s="753"/>
      <c r="O290" s="753"/>
      <c r="P290" s="753"/>
      <c r="Q290" s="753"/>
      <c r="R290" s="753"/>
      <c r="S290" s="753"/>
      <c r="T290" s="753"/>
      <c r="U290" s="753"/>
      <c r="V290" s="753"/>
      <c r="W290" s="753"/>
      <c r="X290" s="753"/>
      <c r="Y290" s="753"/>
      <c r="Z290" s="753"/>
      <c r="AA290" s="753"/>
      <c r="AB290" s="753"/>
      <c r="AC290" s="753"/>
      <c r="AD290" s="753"/>
      <c r="AE290" s="753"/>
      <c r="AF290" s="753"/>
      <c r="AG290" s="753"/>
      <c r="AH290" s="753"/>
      <c r="AI290" s="753"/>
      <c r="AJ290" s="753"/>
      <c r="AK290" s="753"/>
      <c r="AL290" s="753"/>
      <c r="AM290" s="753"/>
      <c r="AN290" s="753"/>
      <c r="AO290" s="753"/>
      <c r="AP290" s="753"/>
      <c r="AQ290" s="753"/>
      <c r="AR290" s="753"/>
      <c r="AS290" s="753"/>
      <c r="AT290" s="753"/>
      <c r="AU290" s="753"/>
      <c r="AV290" s="753"/>
      <c r="AW290" s="753"/>
      <c r="AX290" s="753"/>
      <c r="AY290" s="753"/>
      <c r="AZ290" s="753"/>
      <c r="BA290" s="753"/>
      <c r="BB290" s="753"/>
      <c r="BC290" s="753"/>
      <c r="BD290" s="753"/>
      <c r="BE290" s="753"/>
      <c r="BF290" s="753"/>
      <c r="BG290" s="753"/>
      <c r="BH290" s="753"/>
      <c r="BI290" s="753"/>
      <c r="BJ290" s="753"/>
      <c r="BK290" s="753"/>
      <c r="BL290" s="753"/>
      <c r="BM290" s="753"/>
      <c r="BN290" s="753"/>
      <c r="BO290" s="753"/>
      <c r="BP290" s="753"/>
      <c r="BQ290" s="753"/>
      <c r="BR290" s="753"/>
      <c r="BS290" s="754"/>
    </row>
    <row r="291" spans="2:71" ht="7.5" customHeight="1" x14ac:dyDescent="0.2">
      <c r="B291" s="752"/>
      <c r="C291" s="753"/>
      <c r="D291" s="753"/>
      <c r="E291" s="753"/>
      <c r="F291" s="753"/>
      <c r="G291" s="753"/>
      <c r="H291" s="753"/>
      <c r="I291" s="753"/>
      <c r="J291" s="753"/>
      <c r="K291" s="753"/>
      <c r="L291" s="753"/>
      <c r="M291" s="753"/>
      <c r="N291" s="753"/>
      <c r="O291" s="753"/>
      <c r="P291" s="753"/>
      <c r="Q291" s="753"/>
      <c r="R291" s="753"/>
      <c r="S291" s="753"/>
      <c r="T291" s="753"/>
      <c r="U291" s="753"/>
      <c r="V291" s="753"/>
      <c r="W291" s="753"/>
      <c r="X291" s="753"/>
      <c r="Y291" s="753"/>
      <c r="Z291" s="753"/>
      <c r="AA291" s="753"/>
      <c r="AB291" s="753"/>
      <c r="AC291" s="753"/>
      <c r="AD291" s="753"/>
      <c r="AE291" s="753"/>
      <c r="AF291" s="753"/>
      <c r="AG291" s="753"/>
      <c r="AH291" s="753"/>
      <c r="AI291" s="753"/>
      <c r="AJ291" s="753"/>
      <c r="AK291" s="753"/>
      <c r="AL291" s="753"/>
      <c r="AM291" s="753"/>
      <c r="AN291" s="753"/>
      <c r="AO291" s="753"/>
      <c r="AP291" s="753"/>
      <c r="AQ291" s="753"/>
      <c r="AR291" s="753"/>
      <c r="AS291" s="753"/>
      <c r="AT291" s="753"/>
      <c r="AU291" s="753"/>
      <c r="AV291" s="753"/>
      <c r="AW291" s="753"/>
      <c r="AX291" s="753"/>
      <c r="AY291" s="753"/>
      <c r="AZ291" s="753"/>
      <c r="BA291" s="753"/>
      <c r="BB291" s="753"/>
      <c r="BC291" s="753"/>
      <c r="BD291" s="753"/>
      <c r="BE291" s="753"/>
      <c r="BF291" s="753"/>
      <c r="BG291" s="753"/>
      <c r="BH291" s="753"/>
      <c r="BI291" s="753"/>
      <c r="BJ291" s="753"/>
      <c r="BK291" s="753"/>
      <c r="BL291" s="753"/>
      <c r="BM291" s="753"/>
      <c r="BN291" s="753"/>
      <c r="BO291" s="753"/>
      <c r="BP291" s="753"/>
      <c r="BQ291" s="753"/>
      <c r="BR291" s="753"/>
      <c r="BS291" s="754"/>
    </row>
    <row r="292" spans="2:71" ht="7.5" customHeight="1" x14ac:dyDescent="0.2">
      <c r="B292" s="752"/>
      <c r="C292" s="753"/>
      <c r="D292" s="753"/>
      <c r="E292" s="753"/>
      <c r="F292" s="753"/>
      <c r="G292" s="753"/>
      <c r="H292" s="753"/>
      <c r="I292" s="753"/>
      <c r="J292" s="753"/>
      <c r="K292" s="753"/>
      <c r="L292" s="753"/>
      <c r="M292" s="753"/>
      <c r="N292" s="753"/>
      <c r="O292" s="753"/>
      <c r="P292" s="753"/>
      <c r="Q292" s="753"/>
      <c r="R292" s="753"/>
      <c r="S292" s="753"/>
      <c r="T292" s="753"/>
      <c r="U292" s="753"/>
      <c r="V292" s="753"/>
      <c r="W292" s="753"/>
      <c r="X292" s="753"/>
      <c r="Y292" s="753"/>
      <c r="Z292" s="753"/>
      <c r="AA292" s="753"/>
      <c r="AB292" s="753"/>
      <c r="AC292" s="753"/>
      <c r="AD292" s="753"/>
      <c r="AE292" s="753"/>
      <c r="AF292" s="753"/>
      <c r="AG292" s="753"/>
      <c r="AH292" s="753"/>
      <c r="AI292" s="753"/>
      <c r="AJ292" s="753"/>
      <c r="AK292" s="753"/>
      <c r="AL292" s="753"/>
      <c r="AM292" s="753"/>
      <c r="AN292" s="753"/>
      <c r="AO292" s="753"/>
      <c r="AP292" s="753"/>
      <c r="AQ292" s="753"/>
      <c r="AR292" s="753"/>
      <c r="AS292" s="753"/>
      <c r="AT292" s="753"/>
      <c r="AU292" s="753"/>
      <c r="AV292" s="753"/>
      <c r="AW292" s="753"/>
      <c r="AX292" s="753"/>
      <c r="AY292" s="753"/>
      <c r="AZ292" s="753"/>
      <c r="BA292" s="753"/>
      <c r="BB292" s="753"/>
      <c r="BC292" s="753"/>
      <c r="BD292" s="753"/>
      <c r="BE292" s="753"/>
      <c r="BF292" s="753"/>
      <c r="BG292" s="753"/>
      <c r="BH292" s="753"/>
      <c r="BI292" s="753"/>
      <c r="BJ292" s="753"/>
      <c r="BK292" s="753"/>
      <c r="BL292" s="753"/>
      <c r="BM292" s="753"/>
      <c r="BN292" s="753"/>
      <c r="BO292" s="753"/>
      <c r="BP292" s="753"/>
      <c r="BQ292" s="753"/>
      <c r="BR292" s="753"/>
      <c r="BS292" s="754"/>
    </row>
    <row r="293" spans="2:71" ht="7.5" customHeight="1" x14ac:dyDescent="0.2">
      <c r="B293" s="752"/>
      <c r="C293" s="753"/>
      <c r="D293" s="753"/>
      <c r="E293" s="753"/>
      <c r="F293" s="753"/>
      <c r="G293" s="753"/>
      <c r="H293" s="753"/>
      <c r="I293" s="753"/>
      <c r="J293" s="753"/>
      <c r="K293" s="753"/>
      <c r="L293" s="753"/>
      <c r="M293" s="753"/>
      <c r="N293" s="753"/>
      <c r="O293" s="753"/>
      <c r="P293" s="753"/>
      <c r="Q293" s="753"/>
      <c r="R293" s="753"/>
      <c r="S293" s="753"/>
      <c r="T293" s="753"/>
      <c r="U293" s="753"/>
      <c r="V293" s="753"/>
      <c r="W293" s="753"/>
      <c r="X293" s="753"/>
      <c r="Y293" s="753"/>
      <c r="Z293" s="753"/>
      <c r="AA293" s="753"/>
      <c r="AB293" s="753"/>
      <c r="AC293" s="753"/>
      <c r="AD293" s="753"/>
      <c r="AE293" s="753"/>
      <c r="AF293" s="753"/>
      <c r="AG293" s="753"/>
      <c r="AH293" s="753"/>
      <c r="AI293" s="753"/>
      <c r="AJ293" s="753"/>
      <c r="AK293" s="753"/>
      <c r="AL293" s="753"/>
      <c r="AM293" s="753"/>
      <c r="AN293" s="753"/>
      <c r="AO293" s="753"/>
      <c r="AP293" s="753"/>
      <c r="AQ293" s="753"/>
      <c r="AR293" s="753"/>
      <c r="AS293" s="753"/>
      <c r="AT293" s="753"/>
      <c r="AU293" s="753"/>
      <c r="AV293" s="753"/>
      <c r="AW293" s="753"/>
      <c r="AX293" s="753"/>
      <c r="AY293" s="753"/>
      <c r="AZ293" s="753"/>
      <c r="BA293" s="753"/>
      <c r="BB293" s="753"/>
      <c r="BC293" s="753"/>
      <c r="BD293" s="753"/>
      <c r="BE293" s="753"/>
      <c r="BF293" s="753"/>
      <c r="BG293" s="753"/>
      <c r="BH293" s="753"/>
      <c r="BI293" s="753"/>
      <c r="BJ293" s="753"/>
      <c r="BK293" s="753"/>
      <c r="BL293" s="753"/>
      <c r="BM293" s="753"/>
      <c r="BN293" s="753"/>
      <c r="BO293" s="753"/>
      <c r="BP293" s="753"/>
      <c r="BQ293" s="753"/>
      <c r="BR293" s="753"/>
      <c r="BS293" s="754"/>
    </row>
    <row r="294" spans="2:71" ht="7.5" customHeight="1" x14ac:dyDescent="0.2">
      <c r="B294" s="752"/>
      <c r="C294" s="753"/>
      <c r="D294" s="753"/>
      <c r="E294" s="753"/>
      <c r="F294" s="753"/>
      <c r="G294" s="753"/>
      <c r="H294" s="753"/>
      <c r="I294" s="753"/>
      <c r="J294" s="753"/>
      <c r="K294" s="753"/>
      <c r="L294" s="753"/>
      <c r="M294" s="753"/>
      <c r="N294" s="753"/>
      <c r="O294" s="753"/>
      <c r="P294" s="753"/>
      <c r="Q294" s="753"/>
      <c r="R294" s="753"/>
      <c r="S294" s="753"/>
      <c r="T294" s="753"/>
      <c r="U294" s="753"/>
      <c r="V294" s="753"/>
      <c r="W294" s="753"/>
      <c r="X294" s="753"/>
      <c r="Y294" s="753"/>
      <c r="Z294" s="753"/>
      <c r="AA294" s="753"/>
      <c r="AB294" s="753"/>
      <c r="AC294" s="753"/>
      <c r="AD294" s="753"/>
      <c r="AE294" s="753"/>
      <c r="AF294" s="753"/>
      <c r="AG294" s="753"/>
      <c r="AH294" s="753"/>
      <c r="AI294" s="753"/>
      <c r="AJ294" s="753"/>
      <c r="AK294" s="753"/>
      <c r="AL294" s="753"/>
      <c r="AM294" s="753"/>
      <c r="AN294" s="753"/>
      <c r="AO294" s="753"/>
      <c r="AP294" s="753"/>
      <c r="AQ294" s="753"/>
      <c r="AR294" s="753"/>
      <c r="AS294" s="753"/>
      <c r="AT294" s="753"/>
      <c r="AU294" s="753"/>
      <c r="AV294" s="753"/>
      <c r="AW294" s="753"/>
      <c r="AX294" s="753"/>
      <c r="AY294" s="753"/>
      <c r="AZ294" s="753"/>
      <c r="BA294" s="753"/>
      <c r="BB294" s="753"/>
      <c r="BC294" s="753"/>
      <c r="BD294" s="753"/>
      <c r="BE294" s="753"/>
      <c r="BF294" s="753"/>
      <c r="BG294" s="753"/>
      <c r="BH294" s="753"/>
      <c r="BI294" s="753"/>
      <c r="BJ294" s="753"/>
      <c r="BK294" s="753"/>
      <c r="BL294" s="753"/>
      <c r="BM294" s="753"/>
      <c r="BN294" s="753"/>
      <c r="BO294" s="753"/>
      <c r="BP294" s="753"/>
      <c r="BQ294" s="753"/>
      <c r="BR294" s="753"/>
      <c r="BS294" s="754"/>
    </row>
    <row r="295" spans="2:71" ht="7.5" customHeight="1" x14ac:dyDescent="0.2">
      <c r="B295" s="755"/>
      <c r="C295" s="756"/>
      <c r="D295" s="756"/>
      <c r="E295" s="756"/>
      <c r="F295" s="756"/>
      <c r="G295" s="756"/>
      <c r="H295" s="756"/>
      <c r="I295" s="756"/>
      <c r="J295" s="756"/>
      <c r="K295" s="756"/>
      <c r="L295" s="756"/>
      <c r="M295" s="756"/>
      <c r="N295" s="756"/>
      <c r="O295" s="756"/>
      <c r="P295" s="756"/>
      <c r="Q295" s="756"/>
      <c r="R295" s="756"/>
      <c r="S295" s="756"/>
      <c r="T295" s="756"/>
      <c r="U295" s="756"/>
      <c r="V295" s="756"/>
      <c r="W295" s="756"/>
      <c r="X295" s="756"/>
      <c r="Y295" s="756"/>
      <c r="Z295" s="756"/>
      <c r="AA295" s="756"/>
      <c r="AB295" s="756"/>
      <c r="AC295" s="756"/>
      <c r="AD295" s="756"/>
      <c r="AE295" s="756"/>
      <c r="AF295" s="756"/>
      <c r="AG295" s="756"/>
      <c r="AH295" s="756"/>
      <c r="AI295" s="756"/>
      <c r="AJ295" s="756"/>
      <c r="AK295" s="756"/>
      <c r="AL295" s="756"/>
      <c r="AM295" s="756"/>
      <c r="AN295" s="756"/>
      <c r="AO295" s="756"/>
      <c r="AP295" s="756"/>
      <c r="AQ295" s="756"/>
      <c r="AR295" s="756"/>
      <c r="AS295" s="756"/>
      <c r="AT295" s="756"/>
      <c r="AU295" s="756"/>
      <c r="AV295" s="756"/>
      <c r="AW295" s="756"/>
      <c r="AX295" s="756"/>
      <c r="AY295" s="756"/>
      <c r="AZ295" s="756"/>
      <c r="BA295" s="756"/>
      <c r="BB295" s="756"/>
      <c r="BC295" s="756"/>
      <c r="BD295" s="756"/>
      <c r="BE295" s="756"/>
      <c r="BF295" s="756"/>
      <c r="BG295" s="756"/>
      <c r="BH295" s="756"/>
      <c r="BI295" s="756"/>
      <c r="BJ295" s="756"/>
      <c r="BK295" s="756"/>
      <c r="BL295" s="756"/>
      <c r="BM295" s="756"/>
      <c r="BN295" s="756"/>
      <c r="BO295" s="756"/>
      <c r="BP295" s="756"/>
      <c r="BQ295" s="756"/>
      <c r="BR295" s="756"/>
      <c r="BS295" s="757"/>
    </row>
    <row r="298" spans="2:71" ht="7.5" customHeight="1" x14ac:dyDescent="0.2">
      <c r="B298" s="748" t="s">
        <v>637</v>
      </c>
      <c r="C298" s="748"/>
      <c r="D298" s="748"/>
      <c r="E298" s="748"/>
      <c r="F298" s="748"/>
      <c r="G298" s="748"/>
      <c r="H298" s="748"/>
      <c r="I298" s="748"/>
      <c r="J298" s="748"/>
      <c r="K298" s="748"/>
      <c r="L298" s="748"/>
      <c r="M298" s="748"/>
      <c r="N298" s="748"/>
      <c r="O298" s="748"/>
      <c r="P298" s="748"/>
      <c r="Q298" s="748"/>
      <c r="R298" s="748"/>
      <c r="S298" s="748"/>
      <c r="T298" s="748"/>
      <c r="U298" s="748"/>
      <c r="V298" s="748"/>
      <c r="W298" s="748"/>
      <c r="X298" s="748"/>
      <c r="Y298" s="748"/>
      <c r="Z298" s="748"/>
      <c r="AA298" s="748"/>
      <c r="AB298" s="748"/>
      <c r="AC298" s="748"/>
      <c r="AD298" s="748"/>
      <c r="AE298" s="748"/>
      <c r="AF298" s="748"/>
      <c r="AG298" s="748"/>
      <c r="AH298" s="748"/>
      <c r="AI298" s="748"/>
      <c r="AJ298" s="748"/>
      <c r="AK298" s="748"/>
      <c r="AL298" s="748"/>
      <c r="AM298" s="748"/>
      <c r="AN298" s="748"/>
      <c r="AO298" s="748"/>
      <c r="AP298" s="748"/>
      <c r="AQ298" s="748"/>
      <c r="AR298" s="748"/>
      <c r="AS298" s="748"/>
      <c r="AT298" s="748"/>
      <c r="AU298" s="748"/>
      <c r="AV298" s="748"/>
      <c r="AW298" s="748"/>
      <c r="AX298" s="748"/>
      <c r="AY298" s="748"/>
      <c r="AZ298" s="748"/>
      <c r="BA298" s="748"/>
      <c r="BB298" s="748"/>
      <c r="BC298" s="748"/>
      <c r="BD298" s="748"/>
      <c r="BE298" s="748"/>
      <c r="BF298" s="748"/>
      <c r="BG298" s="748"/>
      <c r="BH298" s="748"/>
      <c r="BI298" s="748"/>
      <c r="BJ298" s="748"/>
      <c r="BK298" s="748"/>
      <c r="BL298" s="748"/>
      <c r="BM298" s="748"/>
      <c r="BN298" s="748"/>
      <c r="BO298" s="748"/>
      <c r="BP298" s="748"/>
      <c r="BQ298" s="748"/>
      <c r="BR298" s="748"/>
      <c r="BS298" s="748"/>
    </row>
    <row r="299" spans="2:71" ht="7.5" customHeight="1" x14ac:dyDescent="0.2">
      <c r="B299" s="748"/>
      <c r="C299" s="748"/>
      <c r="D299" s="748"/>
      <c r="E299" s="748"/>
      <c r="F299" s="748"/>
      <c r="G299" s="748"/>
      <c r="H299" s="748"/>
      <c r="I299" s="748"/>
      <c r="J299" s="748"/>
      <c r="K299" s="748"/>
      <c r="L299" s="748"/>
      <c r="M299" s="748"/>
      <c r="N299" s="748"/>
      <c r="O299" s="748"/>
      <c r="P299" s="748"/>
      <c r="Q299" s="748"/>
      <c r="R299" s="748"/>
      <c r="S299" s="748"/>
      <c r="T299" s="748"/>
      <c r="U299" s="748"/>
      <c r="V299" s="748"/>
      <c r="W299" s="748"/>
      <c r="X299" s="748"/>
      <c r="Y299" s="748"/>
      <c r="Z299" s="748"/>
      <c r="AA299" s="748"/>
      <c r="AB299" s="748"/>
      <c r="AC299" s="748"/>
      <c r="AD299" s="748"/>
      <c r="AE299" s="748"/>
      <c r="AF299" s="748"/>
      <c r="AG299" s="748"/>
      <c r="AH299" s="748"/>
      <c r="AI299" s="748"/>
      <c r="AJ299" s="748"/>
      <c r="AK299" s="748"/>
      <c r="AL299" s="748"/>
      <c r="AM299" s="748"/>
      <c r="AN299" s="748"/>
      <c r="AO299" s="748"/>
      <c r="AP299" s="748"/>
      <c r="AQ299" s="748"/>
      <c r="AR299" s="748"/>
      <c r="AS299" s="748"/>
      <c r="AT299" s="748"/>
      <c r="AU299" s="748"/>
      <c r="AV299" s="748"/>
      <c r="AW299" s="748"/>
      <c r="AX299" s="748"/>
      <c r="AY299" s="748"/>
      <c r="AZ299" s="748"/>
      <c r="BA299" s="748"/>
      <c r="BB299" s="748"/>
      <c r="BC299" s="748"/>
      <c r="BD299" s="748"/>
      <c r="BE299" s="748"/>
      <c r="BF299" s="748"/>
      <c r="BG299" s="748"/>
      <c r="BH299" s="748"/>
      <c r="BI299" s="748"/>
      <c r="BJ299" s="748"/>
      <c r="BK299" s="748"/>
      <c r="BL299" s="748"/>
      <c r="BM299" s="748"/>
      <c r="BN299" s="748"/>
      <c r="BO299" s="748"/>
      <c r="BP299" s="748"/>
      <c r="BQ299" s="748"/>
      <c r="BR299" s="748"/>
      <c r="BS299" s="748"/>
    </row>
    <row r="300" spans="2:71" ht="7.5" customHeight="1" x14ac:dyDescent="0.2">
      <c r="B300" s="748"/>
      <c r="C300" s="748"/>
      <c r="D300" s="748"/>
      <c r="E300" s="748"/>
      <c r="F300" s="748"/>
      <c r="G300" s="748"/>
      <c r="H300" s="748"/>
      <c r="I300" s="748"/>
      <c r="J300" s="748"/>
      <c r="K300" s="748"/>
      <c r="L300" s="748"/>
      <c r="M300" s="748"/>
      <c r="N300" s="748"/>
      <c r="O300" s="748"/>
      <c r="P300" s="748"/>
      <c r="Q300" s="748"/>
      <c r="R300" s="748"/>
      <c r="S300" s="748"/>
      <c r="T300" s="748"/>
      <c r="U300" s="748"/>
      <c r="V300" s="748"/>
      <c r="W300" s="748"/>
      <c r="X300" s="748"/>
      <c r="Y300" s="748"/>
      <c r="Z300" s="748"/>
      <c r="AA300" s="748"/>
      <c r="AB300" s="748"/>
      <c r="AC300" s="748"/>
      <c r="AD300" s="748"/>
      <c r="AE300" s="748"/>
      <c r="AF300" s="748"/>
      <c r="AG300" s="748"/>
      <c r="AH300" s="748"/>
      <c r="AI300" s="748"/>
      <c r="AJ300" s="748"/>
      <c r="AK300" s="748"/>
      <c r="AL300" s="748"/>
      <c r="AM300" s="748"/>
      <c r="AN300" s="748"/>
      <c r="AO300" s="748"/>
      <c r="AP300" s="748"/>
      <c r="AQ300" s="748"/>
      <c r="AR300" s="748"/>
      <c r="AS300" s="748"/>
      <c r="AT300" s="748"/>
      <c r="AU300" s="748"/>
      <c r="AV300" s="748"/>
      <c r="AW300" s="748"/>
      <c r="AX300" s="748"/>
      <c r="AY300" s="748"/>
      <c r="AZ300" s="748"/>
      <c r="BA300" s="748"/>
      <c r="BB300" s="748"/>
      <c r="BC300" s="748"/>
      <c r="BD300" s="748"/>
      <c r="BE300" s="748"/>
      <c r="BF300" s="748"/>
      <c r="BG300" s="748"/>
      <c r="BH300" s="748"/>
      <c r="BI300" s="748"/>
      <c r="BJ300" s="748"/>
      <c r="BK300" s="748"/>
      <c r="BL300" s="748"/>
      <c r="BM300" s="748"/>
      <c r="BN300" s="748"/>
      <c r="BO300" s="748"/>
      <c r="BP300" s="748"/>
      <c r="BQ300" s="748"/>
      <c r="BR300" s="748"/>
      <c r="BS300" s="748"/>
    </row>
    <row r="301" spans="2:71" ht="7.5" customHeight="1" x14ac:dyDescent="0.2">
      <c r="B301" s="746" t="s">
        <v>730</v>
      </c>
      <c r="C301" s="747"/>
      <c r="D301" s="747"/>
      <c r="E301" s="747"/>
      <c r="F301" s="747"/>
      <c r="G301" s="747"/>
      <c r="H301" s="747"/>
      <c r="I301" s="747"/>
      <c r="J301" s="747"/>
      <c r="K301" s="747"/>
      <c r="L301" s="747"/>
      <c r="M301" s="747"/>
      <c r="N301" s="747"/>
      <c r="O301" s="747"/>
      <c r="P301" s="747"/>
      <c r="Q301" s="747"/>
      <c r="R301" s="747"/>
      <c r="S301" s="747"/>
      <c r="T301" s="747"/>
      <c r="U301" s="747"/>
      <c r="V301" s="747"/>
      <c r="W301" s="747"/>
      <c r="X301" s="747"/>
      <c r="Y301" s="747"/>
      <c r="Z301" s="747"/>
      <c r="AA301" s="747"/>
      <c r="AB301" s="747"/>
      <c r="AC301" s="747"/>
      <c r="AD301" s="747"/>
      <c r="AE301" s="747"/>
      <c r="AF301" s="747"/>
      <c r="AG301" s="747"/>
      <c r="AH301" s="747"/>
      <c r="AI301" s="747"/>
      <c r="AJ301" s="747"/>
      <c r="AK301" s="747"/>
      <c r="AL301" s="747"/>
      <c r="AM301" s="747"/>
      <c r="AN301" s="747"/>
      <c r="AO301" s="747"/>
      <c r="AP301" s="747"/>
      <c r="AQ301" s="747"/>
      <c r="AR301" s="747"/>
      <c r="AS301" s="747"/>
      <c r="AT301" s="747"/>
      <c r="AU301" s="747"/>
      <c r="AV301" s="747"/>
      <c r="AW301" s="747"/>
      <c r="AX301" s="747"/>
      <c r="AY301" s="747"/>
      <c r="AZ301" s="747"/>
      <c r="BA301" s="747"/>
      <c r="BB301" s="747"/>
      <c r="BC301" s="747"/>
      <c r="BD301" s="747"/>
      <c r="BE301" s="747"/>
      <c r="BF301" s="747"/>
      <c r="BG301" s="747"/>
      <c r="BH301" s="747"/>
      <c r="BI301" s="747"/>
      <c r="BJ301" s="747"/>
      <c r="BK301" s="747"/>
      <c r="BL301" s="747"/>
      <c r="BM301" s="747"/>
      <c r="BN301" s="747"/>
      <c r="BO301" s="747"/>
      <c r="BP301" s="747"/>
      <c r="BQ301" s="747"/>
      <c r="BR301" s="747"/>
      <c r="BS301" s="747"/>
    </row>
    <row r="302" spans="2:71" ht="7.5" customHeight="1" x14ac:dyDescent="0.2">
      <c r="B302" s="747"/>
      <c r="C302" s="747"/>
      <c r="D302" s="747"/>
      <c r="E302" s="747"/>
      <c r="F302" s="747"/>
      <c r="G302" s="747"/>
      <c r="H302" s="747"/>
      <c r="I302" s="747"/>
      <c r="J302" s="747"/>
      <c r="K302" s="747"/>
      <c r="L302" s="747"/>
      <c r="M302" s="747"/>
      <c r="N302" s="747"/>
      <c r="O302" s="747"/>
      <c r="P302" s="747"/>
      <c r="Q302" s="747"/>
      <c r="R302" s="747"/>
      <c r="S302" s="747"/>
      <c r="T302" s="747"/>
      <c r="U302" s="747"/>
      <c r="V302" s="747"/>
      <c r="W302" s="747"/>
      <c r="X302" s="747"/>
      <c r="Y302" s="747"/>
      <c r="Z302" s="747"/>
      <c r="AA302" s="747"/>
      <c r="AB302" s="747"/>
      <c r="AC302" s="747"/>
      <c r="AD302" s="747"/>
      <c r="AE302" s="747"/>
      <c r="AF302" s="747"/>
      <c r="AG302" s="747"/>
      <c r="AH302" s="747"/>
      <c r="AI302" s="747"/>
      <c r="AJ302" s="747"/>
      <c r="AK302" s="747"/>
      <c r="AL302" s="747"/>
      <c r="AM302" s="747"/>
      <c r="AN302" s="747"/>
      <c r="AO302" s="747"/>
      <c r="AP302" s="747"/>
      <c r="AQ302" s="747"/>
      <c r="AR302" s="747"/>
      <c r="AS302" s="747"/>
      <c r="AT302" s="747"/>
      <c r="AU302" s="747"/>
      <c r="AV302" s="747"/>
      <c r="AW302" s="747"/>
      <c r="AX302" s="747"/>
      <c r="AY302" s="747"/>
      <c r="AZ302" s="747"/>
      <c r="BA302" s="747"/>
      <c r="BB302" s="747"/>
      <c r="BC302" s="747"/>
      <c r="BD302" s="747"/>
      <c r="BE302" s="747"/>
      <c r="BF302" s="747"/>
      <c r="BG302" s="747"/>
      <c r="BH302" s="747"/>
      <c r="BI302" s="747"/>
      <c r="BJ302" s="747"/>
      <c r="BK302" s="747"/>
      <c r="BL302" s="747"/>
      <c r="BM302" s="747"/>
      <c r="BN302" s="747"/>
      <c r="BO302" s="747"/>
      <c r="BP302" s="747"/>
      <c r="BQ302" s="747"/>
      <c r="BR302" s="747"/>
      <c r="BS302" s="747"/>
    </row>
    <row r="303" spans="2:71" ht="7.5" customHeight="1" x14ac:dyDescent="0.2">
      <c r="B303" s="747"/>
      <c r="C303" s="747"/>
      <c r="D303" s="747"/>
      <c r="E303" s="747"/>
      <c r="F303" s="747"/>
      <c r="G303" s="747"/>
      <c r="H303" s="747"/>
      <c r="I303" s="747"/>
      <c r="J303" s="747"/>
      <c r="K303" s="747"/>
      <c r="L303" s="747"/>
      <c r="M303" s="747"/>
      <c r="N303" s="747"/>
      <c r="O303" s="747"/>
      <c r="P303" s="747"/>
      <c r="Q303" s="747"/>
      <c r="R303" s="747"/>
      <c r="S303" s="747"/>
      <c r="T303" s="747"/>
      <c r="U303" s="747"/>
      <c r="V303" s="747"/>
      <c r="W303" s="747"/>
      <c r="X303" s="747"/>
      <c r="Y303" s="747"/>
      <c r="Z303" s="747"/>
      <c r="AA303" s="747"/>
      <c r="AB303" s="747"/>
      <c r="AC303" s="747"/>
      <c r="AD303" s="747"/>
      <c r="AE303" s="747"/>
      <c r="AF303" s="747"/>
      <c r="AG303" s="747"/>
      <c r="AH303" s="747"/>
      <c r="AI303" s="747"/>
      <c r="AJ303" s="747"/>
      <c r="AK303" s="747"/>
      <c r="AL303" s="747"/>
      <c r="AM303" s="747"/>
      <c r="AN303" s="747"/>
      <c r="AO303" s="747"/>
      <c r="AP303" s="747"/>
      <c r="AQ303" s="747"/>
      <c r="AR303" s="747"/>
      <c r="AS303" s="747"/>
      <c r="AT303" s="747"/>
      <c r="AU303" s="747"/>
      <c r="AV303" s="747"/>
      <c r="AW303" s="747"/>
      <c r="AX303" s="747"/>
      <c r="AY303" s="747"/>
      <c r="AZ303" s="747"/>
      <c r="BA303" s="747"/>
      <c r="BB303" s="747"/>
      <c r="BC303" s="747"/>
      <c r="BD303" s="747"/>
      <c r="BE303" s="747"/>
      <c r="BF303" s="747"/>
      <c r="BG303" s="747"/>
      <c r="BH303" s="747"/>
      <c r="BI303" s="747"/>
      <c r="BJ303" s="747"/>
      <c r="BK303" s="747"/>
      <c r="BL303" s="747"/>
      <c r="BM303" s="747"/>
      <c r="BN303" s="747"/>
      <c r="BO303" s="747"/>
      <c r="BP303" s="747"/>
      <c r="BQ303" s="747"/>
      <c r="BR303" s="747"/>
      <c r="BS303" s="747"/>
    </row>
    <row r="304" spans="2:71" ht="7.5" customHeight="1" x14ac:dyDescent="0.2">
      <c r="B304" s="747"/>
      <c r="C304" s="747"/>
      <c r="D304" s="747"/>
      <c r="E304" s="747"/>
      <c r="F304" s="747"/>
      <c r="G304" s="747"/>
      <c r="H304" s="747"/>
      <c r="I304" s="747"/>
      <c r="J304" s="747"/>
      <c r="K304" s="747"/>
      <c r="L304" s="747"/>
      <c r="M304" s="747"/>
      <c r="N304" s="747"/>
      <c r="O304" s="747"/>
      <c r="P304" s="747"/>
      <c r="Q304" s="747"/>
      <c r="R304" s="747"/>
      <c r="S304" s="747"/>
      <c r="T304" s="747"/>
      <c r="U304" s="747"/>
      <c r="V304" s="747"/>
      <c r="W304" s="747"/>
      <c r="X304" s="747"/>
      <c r="Y304" s="747"/>
      <c r="Z304" s="747"/>
      <c r="AA304" s="747"/>
      <c r="AB304" s="747"/>
      <c r="AC304" s="747"/>
      <c r="AD304" s="747"/>
      <c r="AE304" s="747"/>
      <c r="AF304" s="747"/>
      <c r="AG304" s="747"/>
      <c r="AH304" s="747"/>
      <c r="AI304" s="747"/>
      <c r="AJ304" s="747"/>
      <c r="AK304" s="747"/>
      <c r="AL304" s="747"/>
      <c r="AM304" s="747"/>
      <c r="AN304" s="747"/>
      <c r="AO304" s="747"/>
      <c r="AP304" s="747"/>
      <c r="AQ304" s="747"/>
      <c r="AR304" s="747"/>
      <c r="AS304" s="747"/>
      <c r="AT304" s="747"/>
      <c r="AU304" s="747"/>
      <c r="AV304" s="747"/>
      <c r="AW304" s="747"/>
      <c r="AX304" s="747"/>
      <c r="AY304" s="747"/>
      <c r="AZ304" s="747"/>
      <c r="BA304" s="747"/>
      <c r="BB304" s="747"/>
      <c r="BC304" s="747"/>
      <c r="BD304" s="747"/>
      <c r="BE304" s="747"/>
      <c r="BF304" s="747"/>
      <c r="BG304" s="747"/>
      <c r="BH304" s="747"/>
      <c r="BI304" s="747"/>
      <c r="BJ304" s="747"/>
      <c r="BK304" s="747"/>
      <c r="BL304" s="747"/>
      <c r="BM304" s="747"/>
      <c r="BN304" s="747"/>
      <c r="BO304" s="747"/>
      <c r="BP304" s="747"/>
      <c r="BQ304" s="747"/>
      <c r="BR304" s="747"/>
      <c r="BS304" s="747"/>
    </row>
    <row r="305" spans="2:71" ht="7.5" customHeight="1" x14ac:dyDescent="0.2">
      <c r="B305" s="747"/>
      <c r="C305" s="747"/>
      <c r="D305" s="747"/>
      <c r="E305" s="747"/>
      <c r="F305" s="747"/>
      <c r="G305" s="747"/>
      <c r="H305" s="747"/>
      <c r="I305" s="747"/>
      <c r="J305" s="747"/>
      <c r="K305" s="747"/>
      <c r="L305" s="747"/>
      <c r="M305" s="747"/>
      <c r="N305" s="747"/>
      <c r="O305" s="747"/>
      <c r="P305" s="747"/>
      <c r="Q305" s="747"/>
      <c r="R305" s="747"/>
      <c r="S305" s="747"/>
      <c r="T305" s="747"/>
      <c r="U305" s="747"/>
      <c r="V305" s="747"/>
      <c r="W305" s="747"/>
      <c r="X305" s="747"/>
      <c r="Y305" s="747"/>
      <c r="Z305" s="747"/>
      <c r="AA305" s="747"/>
      <c r="AB305" s="747"/>
      <c r="AC305" s="747"/>
      <c r="AD305" s="747"/>
      <c r="AE305" s="747"/>
      <c r="AF305" s="747"/>
      <c r="AG305" s="747"/>
      <c r="AH305" s="747"/>
      <c r="AI305" s="747"/>
      <c r="AJ305" s="747"/>
      <c r="AK305" s="747"/>
      <c r="AL305" s="747"/>
      <c r="AM305" s="747"/>
      <c r="AN305" s="747"/>
      <c r="AO305" s="747"/>
      <c r="AP305" s="747"/>
      <c r="AQ305" s="747"/>
      <c r="AR305" s="747"/>
      <c r="AS305" s="747"/>
      <c r="AT305" s="747"/>
      <c r="AU305" s="747"/>
      <c r="AV305" s="747"/>
      <c r="AW305" s="747"/>
      <c r="AX305" s="747"/>
      <c r="AY305" s="747"/>
      <c r="AZ305" s="747"/>
      <c r="BA305" s="747"/>
      <c r="BB305" s="747"/>
      <c r="BC305" s="747"/>
      <c r="BD305" s="747"/>
      <c r="BE305" s="747"/>
      <c r="BF305" s="747"/>
      <c r="BG305" s="747"/>
      <c r="BH305" s="747"/>
      <c r="BI305" s="747"/>
      <c r="BJ305" s="747"/>
      <c r="BK305" s="747"/>
      <c r="BL305" s="747"/>
      <c r="BM305" s="747"/>
      <c r="BN305" s="747"/>
      <c r="BO305" s="747"/>
      <c r="BP305" s="747"/>
      <c r="BQ305" s="747"/>
      <c r="BR305" s="747"/>
      <c r="BS305" s="747"/>
    </row>
    <row r="306" spans="2:71" ht="7.5" customHeight="1" x14ac:dyDescent="0.2">
      <c r="B306" s="747"/>
      <c r="C306" s="747"/>
      <c r="D306" s="747"/>
      <c r="E306" s="747"/>
      <c r="F306" s="747"/>
      <c r="G306" s="747"/>
      <c r="H306" s="747"/>
      <c r="I306" s="747"/>
      <c r="J306" s="747"/>
      <c r="K306" s="747"/>
      <c r="L306" s="747"/>
      <c r="M306" s="747"/>
      <c r="N306" s="747"/>
      <c r="O306" s="747"/>
      <c r="P306" s="747"/>
      <c r="Q306" s="747"/>
      <c r="R306" s="747"/>
      <c r="S306" s="747"/>
      <c r="T306" s="747"/>
      <c r="U306" s="747"/>
      <c r="V306" s="747"/>
      <c r="W306" s="747"/>
      <c r="X306" s="747"/>
      <c r="Y306" s="747"/>
      <c r="Z306" s="747"/>
      <c r="AA306" s="747"/>
      <c r="AB306" s="747"/>
      <c r="AC306" s="747"/>
      <c r="AD306" s="747"/>
      <c r="AE306" s="747"/>
      <c r="AF306" s="747"/>
      <c r="AG306" s="747"/>
      <c r="AH306" s="747"/>
      <c r="AI306" s="747"/>
      <c r="AJ306" s="747"/>
      <c r="AK306" s="747"/>
      <c r="AL306" s="747"/>
      <c r="AM306" s="747"/>
      <c r="AN306" s="747"/>
      <c r="AO306" s="747"/>
      <c r="AP306" s="747"/>
      <c r="AQ306" s="747"/>
      <c r="AR306" s="747"/>
      <c r="AS306" s="747"/>
      <c r="AT306" s="747"/>
      <c r="AU306" s="747"/>
      <c r="AV306" s="747"/>
      <c r="AW306" s="747"/>
      <c r="AX306" s="747"/>
      <c r="AY306" s="747"/>
      <c r="AZ306" s="747"/>
      <c r="BA306" s="747"/>
      <c r="BB306" s="747"/>
      <c r="BC306" s="747"/>
      <c r="BD306" s="747"/>
      <c r="BE306" s="747"/>
      <c r="BF306" s="747"/>
      <c r="BG306" s="747"/>
      <c r="BH306" s="747"/>
      <c r="BI306" s="747"/>
      <c r="BJ306" s="747"/>
      <c r="BK306" s="747"/>
      <c r="BL306" s="747"/>
      <c r="BM306" s="747"/>
      <c r="BN306" s="747"/>
      <c r="BO306" s="747"/>
      <c r="BP306" s="747"/>
      <c r="BQ306" s="747"/>
      <c r="BR306" s="747"/>
      <c r="BS306" s="747"/>
    </row>
    <row r="307" spans="2:71" ht="7.5" customHeight="1" x14ac:dyDescent="0.2">
      <c r="B307" s="747"/>
      <c r="C307" s="747"/>
      <c r="D307" s="747"/>
      <c r="E307" s="747"/>
      <c r="F307" s="747"/>
      <c r="G307" s="747"/>
      <c r="H307" s="747"/>
      <c r="I307" s="747"/>
      <c r="J307" s="747"/>
      <c r="K307" s="747"/>
      <c r="L307" s="747"/>
      <c r="M307" s="747"/>
      <c r="N307" s="747"/>
      <c r="O307" s="747"/>
      <c r="P307" s="747"/>
      <c r="Q307" s="747"/>
      <c r="R307" s="747"/>
      <c r="S307" s="747"/>
      <c r="T307" s="747"/>
      <c r="U307" s="747"/>
      <c r="V307" s="747"/>
      <c r="W307" s="747"/>
      <c r="X307" s="747"/>
      <c r="Y307" s="747"/>
      <c r="Z307" s="747"/>
      <c r="AA307" s="747"/>
      <c r="AB307" s="747"/>
      <c r="AC307" s="747"/>
      <c r="AD307" s="747"/>
      <c r="AE307" s="747"/>
      <c r="AF307" s="747"/>
      <c r="AG307" s="747"/>
      <c r="AH307" s="747"/>
      <c r="AI307" s="747"/>
      <c r="AJ307" s="747"/>
      <c r="AK307" s="747"/>
      <c r="AL307" s="747"/>
      <c r="AM307" s="747"/>
      <c r="AN307" s="747"/>
      <c r="AO307" s="747"/>
      <c r="AP307" s="747"/>
      <c r="AQ307" s="747"/>
      <c r="AR307" s="747"/>
      <c r="AS307" s="747"/>
      <c r="AT307" s="747"/>
      <c r="AU307" s="747"/>
      <c r="AV307" s="747"/>
      <c r="AW307" s="747"/>
      <c r="AX307" s="747"/>
      <c r="AY307" s="747"/>
      <c r="AZ307" s="747"/>
      <c r="BA307" s="747"/>
      <c r="BB307" s="747"/>
      <c r="BC307" s="747"/>
      <c r="BD307" s="747"/>
      <c r="BE307" s="747"/>
      <c r="BF307" s="747"/>
      <c r="BG307" s="747"/>
      <c r="BH307" s="747"/>
      <c r="BI307" s="747"/>
      <c r="BJ307" s="747"/>
      <c r="BK307" s="747"/>
      <c r="BL307" s="747"/>
      <c r="BM307" s="747"/>
      <c r="BN307" s="747"/>
      <c r="BO307" s="747"/>
      <c r="BP307" s="747"/>
      <c r="BQ307" s="747"/>
      <c r="BR307" s="747"/>
      <c r="BS307" s="747"/>
    </row>
    <row r="308" spans="2:71" ht="7.5" customHeight="1" x14ac:dyDescent="0.2">
      <c r="B308" s="747"/>
      <c r="C308" s="747"/>
      <c r="D308" s="747"/>
      <c r="E308" s="747"/>
      <c r="F308" s="747"/>
      <c r="G308" s="747"/>
      <c r="H308" s="747"/>
      <c r="I308" s="747"/>
      <c r="J308" s="747"/>
      <c r="K308" s="747"/>
      <c r="L308" s="747"/>
      <c r="M308" s="747"/>
      <c r="N308" s="747"/>
      <c r="O308" s="747"/>
      <c r="P308" s="747"/>
      <c r="Q308" s="747"/>
      <c r="R308" s="747"/>
      <c r="S308" s="747"/>
      <c r="T308" s="747"/>
      <c r="U308" s="747"/>
      <c r="V308" s="747"/>
      <c r="W308" s="747"/>
      <c r="X308" s="747"/>
      <c r="Y308" s="747"/>
      <c r="Z308" s="747"/>
      <c r="AA308" s="747"/>
      <c r="AB308" s="747"/>
      <c r="AC308" s="747"/>
      <c r="AD308" s="747"/>
      <c r="AE308" s="747"/>
      <c r="AF308" s="747"/>
      <c r="AG308" s="747"/>
      <c r="AH308" s="747"/>
      <c r="AI308" s="747"/>
      <c r="AJ308" s="747"/>
      <c r="AK308" s="747"/>
      <c r="AL308" s="747"/>
      <c r="AM308" s="747"/>
      <c r="AN308" s="747"/>
      <c r="AO308" s="747"/>
      <c r="AP308" s="747"/>
      <c r="AQ308" s="747"/>
      <c r="AR308" s="747"/>
      <c r="AS308" s="747"/>
      <c r="AT308" s="747"/>
      <c r="AU308" s="747"/>
      <c r="AV308" s="747"/>
      <c r="AW308" s="747"/>
      <c r="AX308" s="747"/>
      <c r="AY308" s="747"/>
      <c r="AZ308" s="747"/>
      <c r="BA308" s="747"/>
      <c r="BB308" s="747"/>
      <c r="BC308" s="747"/>
      <c r="BD308" s="747"/>
      <c r="BE308" s="747"/>
      <c r="BF308" s="747"/>
      <c r="BG308" s="747"/>
      <c r="BH308" s="747"/>
      <c r="BI308" s="747"/>
      <c r="BJ308" s="747"/>
      <c r="BK308" s="747"/>
      <c r="BL308" s="747"/>
      <c r="BM308" s="747"/>
      <c r="BN308" s="747"/>
      <c r="BO308" s="747"/>
      <c r="BP308" s="747"/>
      <c r="BQ308" s="747"/>
      <c r="BR308" s="747"/>
      <c r="BS308" s="747"/>
    </row>
    <row r="309" spans="2:71" ht="7.5" customHeight="1" x14ac:dyDescent="0.2">
      <c r="B309" s="747"/>
      <c r="C309" s="747"/>
      <c r="D309" s="747"/>
      <c r="E309" s="747"/>
      <c r="F309" s="747"/>
      <c r="G309" s="747"/>
      <c r="H309" s="747"/>
      <c r="I309" s="747"/>
      <c r="J309" s="747"/>
      <c r="K309" s="747"/>
      <c r="L309" s="747"/>
      <c r="M309" s="747"/>
      <c r="N309" s="747"/>
      <c r="O309" s="747"/>
      <c r="P309" s="747"/>
      <c r="Q309" s="747"/>
      <c r="R309" s="747"/>
      <c r="S309" s="747"/>
      <c r="T309" s="747"/>
      <c r="U309" s="747"/>
      <c r="V309" s="747"/>
      <c r="W309" s="747"/>
      <c r="X309" s="747"/>
      <c r="Y309" s="747"/>
      <c r="Z309" s="747"/>
      <c r="AA309" s="747"/>
      <c r="AB309" s="747"/>
      <c r="AC309" s="747"/>
      <c r="AD309" s="747"/>
      <c r="AE309" s="747"/>
      <c r="AF309" s="747"/>
      <c r="AG309" s="747"/>
      <c r="AH309" s="747"/>
      <c r="AI309" s="747"/>
      <c r="AJ309" s="747"/>
      <c r="AK309" s="747"/>
      <c r="AL309" s="747"/>
      <c r="AM309" s="747"/>
      <c r="AN309" s="747"/>
      <c r="AO309" s="747"/>
      <c r="AP309" s="747"/>
      <c r="AQ309" s="747"/>
      <c r="AR309" s="747"/>
      <c r="AS309" s="747"/>
      <c r="AT309" s="747"/>
      <c r="AU309" s="747"/>
      <c r="AV309" s="747"/>
      <c r="AW309" s="747"/>
      <c r="AX309" s="747"/>
      <c r="AY309" s="747"/>
      <c r="AZ309" s="747"/>
      <c r="BA309" s="747"/>
      <c r="BB309" s="747"/>
      <c r="BC309" s="747"/>
      <c r="BD309" s="747"/>
      <c r="BE309" s="747"/>
      <c r="BF309" s="747"/>
      <c r="BG309" s="747"/>
      <c r="BH309" s="747"/>
      <c r="BI309" s="747"/>
      <c r="BJ309" s="747"/>
      <c r="BK309" s="747"/>
      <c r="BL309" s="747"/>
      <c r="BM309" s="747"/>
      <c r="BN309" s="747"/>
      <c r="BO309" s="747"/>
      <c r="BP309" s="747"/>
      <c r="BQ309" s="747"/>
      <c r="BR309" s="747"/>
      <c r="BS309" s="747"/>
    </row>
    <row r="310" spans="2:71" ht="7.5" customHeight="1" x14ac:dyDescent="0.2">
      <c r="B310" s="747"/>
      <c r="C310" s="747"/>
      <c r="D310" s="747"/>
      <c r="E310" s="747"/>
      <c r="F310" s="747"/>
      <c r="G310" s="747"/>
      <c r="H310" s="747"/>
      <c r="I310" s="747"/>
      <c r="J310" s="747"/>
      <c r="K310" s="747"/>
      <c r="L310" s="747"/>
      <c r="M310" s="747"/>
      <c r="N310" s="747"/>
      <c r="O310" s="747"/>
      <c r="P310" s="747"/>
      <c r="Q310" s="747"/>
      <c r="R310" s="747"/>
      <c r="S310" s="747"/>
      <c r="T310" s="747"/>
      <c r="U310" s="747"/>
      <c r="V310" s="747"/>
      <c r="W310" s="747"/>
      <c r="X310" s="747"/>
      <c r="Y310" s="747"/>
      <c r="Z310" s="747"/>
      <c r="AA310" s="747"/>
      <c r="AB310" s="747"/>
      <c r="AC310" s="747"/>
      <c r="AD310" s="747"/>
      <c r="AE310" s="747"/>
      <c r="AF310" s="747"/>
      <c r="AG310" s="747"/>
      <c r="AH310" s="747"/>
      <c r="AI310" s="747"/>
      <c r="AJ310" s="747"/>
      <c r="AK310" s="747"/>
      <c r="AL310" s="747"/>
      <c r="AM310" s="747"/>
      <c r="AN310" s="747"/>
      <c r="AO310" s="747"/>
      <c r="AP310" s="747"/>
      <c r="AQ310" s="747"/>
      <c r="AR310" s="747"/>
      <c r="AS310" s="747"/>
      <c r="AT310" s="747"/>
      <c r="AU310" s="747"/>
      <c r="AV310" s="747"/>
      <c r="AW310" s="747"/>
      <c r="AX310" s="747"/>
      <c r="AY310" s="747"/>
      <c r="AZ310" s="747"/>
      <c r="BA310" s="747"/>
      <c r="BB310" s="747"/>
      <c r="BC310" s="747"/>
      <c r="BD310" s="747"/>
      <c r="BE310" s="747"/>
      <c r="BF310" s="747"/>
      <c r="BG310" s="747"/>
      <c r="BH310" s="747"/>
      <c r="BI310" s="747"/>
      <c r="BJ310" s="747"/>
      <c r="BK310" s="747"/>
      <c r="BL310" s="747"/>
      <c r="BM310" s="747"/>
      <c r="BN310" s="747"/>
      <c r="BO310" s="747"/>
      <c r="BP310" s="747"/>
      <c r="BQ310" s="747"/>
      <c r="BR310" s="747"/>
      <c r="BS310" s="747"/>
    </row>
    <row r="311" spans="2:71" ht="7.5" customHeight="1" x14ac:dyDescent="0.2">
      <c r="B311" s="747"/>
      <c r="C311" s="747"/>
      <c r="D311" s="747"/>
      <c r="E311" s="747"/>
      <c r="F311" s="747"/>
      <c r="G311" s="747"/>
      <c r="H311" s="747"/>
      <c r="I311" s="747"/>
      <c r="J311" s="747"/>
      <c r="K311" s="747"/>
      <c r="L311" s="747"/>
      <c r="M311" s="747"/>
      <c r="N311" s="747"/>
      <c r="O311" s="747"/>
      <c r="P311" s="747"/>
      <c r="Q311" s="747"/>
      <c r="R311" s="747"/>
      <c r="S311" s="747"/>
      <c r="T311" s="747"/>
      <c r="U311" s="747"/>
      <c r="V311" s="747"/>
      <c r="W311" s="747"/>
      <c r="X311" s="747"/>
      <c r="Y311" s="747"/>
      <c r="Z311" s="747"/>
      <c r="AA311" s="747"/>
      <c r="AB311" s="747"/>
      <c r="AC311" s="747"/>
      <c r="AD311" s="747"/>
      <c r="AE311" s="747"/>
      <c r="AF311" s="747"/>
      <c r="AG311" s="747"/>
      <c r="AH311" s="747"/>
      <c r="AI311" s="747"/>
      <c r="AJ311" s="747"/>
      <c r="AK311" s="747"/>
      <c r="AL311" s="747"/>
      <c r="AM311" s="747"/>
      <c r="AN311" s="747"/>
      <c r="AO311" s="747"/>
      <c r="AP311" s="747"/>
      <c r="AQ311" s="747"/>
      <c r="AR311" s="747"/>
      <c r="AS311" s="747"/>
      <c r="AT311" s="747"/>
      <c r="AU311" s="747"/>
      <c r="AV311" s="747"/>
      <c r="AW311" s="747"/>
      <c r="AX311" s="747"/>
      <c r="AY311" s="747"/>
      <c r="AZ311" s="747"/>
      <c r="BA311" s="747"/>
      <c r="BB311" s="747"/>
      <c r="BC311" s="747"/>
      <c r="BD311" s="747"/>
      <c r="BE311" s="747"/>
      <c r="BF311" s="747"/>
      <c r="BG311" s="747"/>
      <c r="BH311" s="747"/>
      <c r="BI311" s="747"/>
      <c r="BJ311" s="747"/>
      <c r="BK311" s="747"/>
      <c r="BL311" s="747"/>
      <c r="BM311" s="747"/>
      <c r="BN311" s="747"/>
      <c r="BO311" s="747"/>
      <c r="BP311" s="747"/>
      <c r="BQ311" s="747"/>
      <c r="BR311" s="747"/>
      <c r="BS311" s="747"/>
    </row>
    <row r="312" spans="2:71" ht="7.5" customHeight="1" x14ac:dyDescent="0.2">
      <c r="B312" s="747"/>
      <c r="C312" s="747"/>
      <c r="D312" s="747"/>
      <c r="E312" s="747"/>
      <c r="F312" s="747"/>
      <c r="G312" s="747"/>
      <c r="H312" s="747"/>
      <c r="I312" s="747"/>
      <c r="J312" s="747"/>
      <c r="K312" s="747"/>
      <c r="L312" s="747"/>
      <c r="M312" s="747"/>
      <c r="N312" s="747"/>
      <c r="O312" s="747"/>
      <c r="P312" s="747"/>
      <c r="Q312" s="747"/>
      <c r="R312" s="747"/>
      <c r="S312" s="747"/>
      <c r="T312" s="747"/>
      <c r="U312" s="747"/>
      <c r="V312" s="747"/>
      <c r="W312" s="747"/>
      <c r="X312" s="747"/>
      <c r="Y312" s="747"/>
      <c r="Z312" s="747"/>
      <c r="AA312" s="747"/>
      <c r="AB312" s="747"/>
      <c r="AC312" s="747"/>
      <c r="AD312" s="747"/>
      <c r="AE312" s="747"/>
      <c r="AF312" s="747"/>
      <c r="AG312" s="747"/>
      <c r="AH312" s="747"/>
      <c r="AI312" s="747"/>
      <c r="AJ312" s="747"/>
      <c r="AK312" s="747"/>
      <c r="AL312" s="747"/>
      <c r="AM312" s="747"/>
      <c r="AN312" s="747"/>
      <c r="AO312" s="747"/>
      <c r="AP312" s="747"/>
      <c r="AQ312" s="747"/>
      <c r="AR312" s="747"/>
      <c r="AS312" s="747"/>
      <c r="AT312" s="747"/>
      <c r="AU312" s="747"/>
      <c r="AV312" s="747"/>
      <c r="AW312" s="747"/>
      <c r="AX312" s="747"/>
      <c r="AY312" s="747"/>
      <c r="AZ312" s="747"/>
      <c r="BA312" s="747"/>
      <c r="BB312" s="747"/>
      <c r="BC312" s="747"/>
      <c r="BD312" s="747"/>
      <c r="BE312" s="747"/>
      <c r="BF312" s="747"/>
      <c r="BG312" s="747"/>
      <c r="BH312" s="747"/>
      <c r="BI312" s="747"/>
      <c r="BJ312" s="747"/>
      <c r="BK312" s="747"/>
      <c r="BL312" s="747"/>
      <c r="BM312" s="747"/>
      <c r="BN312" s="747"/>
      <c r="BO312" s="747"/>
      <c r="BP312" s="747"/>
      <c r="BQ312" s="747"/>
      <c r="BR312" s="747"/>
      <c r="BS312" s="747"/>
    </row>
    <row r="313" spans="2:71" ht="7.5" customHeight="1" x14ac:dyDescent="0.2">
      <c r="B313" s="747"/>
      <c r="C313" s="747"/>
      <c r="D313" s="747"/>
      <c r="E313" s="747"/>
      <c r="F313" s="747"/>
      <c r="G313" s="747"/>
      <c r="H313" s="747"/>
      <c r="I313" s="747"/>
      <c r="J313" s="747"/>
      <c r="K313" s="747"/>
      <c r="L313" s="747"/>
      <c r="M313" s="747"/>
      <c r="N313" s="747"/>
      <c r="O313" s="747"/>
      <c r="P313" s="747"/>
      <c r="Q313" s="747"/>
      <c r="R313" s="747"/>
      <c r="S313" s="747"/>
      <c r="T313" s="747"/>
      <c r="U313" s="747"/>
      <c r="V313" s="747"/>
      <c r="W313" s="747"/>
      <c r="X313" s="747"/>
      <c r="Y313" s="747"/>
      <c r="Z313" s="747"/>
      <c r="AA313" s="747"/>
      <c r="AB313" s="747"/>
      <c r="AC313" s="747"/>
      <c r="AD313" s="747"/>
      <c r="AE313" s="747"/>
      <c r="AF313" s="747"/>
      <c r="AG313" s="747"/>
      <c r="AH313" s="747"/>
      <c r="AI313" s="747"/>
      <c r="AJ313" s="747"/>
      <c r="AK313" s="747"/>
      <c r="AL313" s="747"/>
      <c r="AM313" s="747"/>
      <c r="AN313" s="747"/>
      <c r="AO313" s="747"/>
      <c r="AP313" s="747"/>
      <c r="AQ313" s="747"/>
      <c r="AR313" s="747"/>
      <c r="AS313" s="747"/>
      <c r="AT313" s="747"/>
      <c r="AU313" s="747"/>
      <c r="AV313" s="747"/>
      <c r="AW313" s="747"/>
      <c r="AX313" s="747"/>
      <c r="AY313" s="747"/>
      <c r="AZ313" s="747"/>
      <c r="BA313" s="747"/>
      <c r="BB313" s="747"/>
      <c r="BC313" s="747"/>
      <c r="BD313" s="747"/>
      <c r="BE313" s="747"/>
      <c r="BF313" s="747"/>
      <c r="BG313" s="747"/>
      <c r="BH313" s="747"/>
      <c r="BI313" s="747"/>
      <c r="BJ313" s="747"/>
      <c r="BK313" s="747"/>
      <c r="BL313" s="747"/>
      <c r="BM313" s="747"/>
      <c r="BN313" s="747"/>
      <c r="BO313" s="747"/>
      <c r="BP313" s="747"/>
      <c r="BQ313" s="747"/>
      <c r="BR313" s="747"/>
      <c r="BS313" s="747"/>
    </row>
    <row r="314" spans="2:71" ht="7.5" customHeight="1" x14ac:dyDescent="0.2">
      <c r="B314" s="747"/>
      <c r="C314" s="747"/>
      <c r="D314" s="747"/>
      <c r="E314" s="747"/>
      <c r="F314" s="747"/>
      <c r="G314" s="747"/>
      <c r="H314" s="747"/>
      <c r="I314" s="747"/>
      <c r="J314" s="747"/>
      <c r="K314" s="747"/>
      <c r="L314" s="747"/>
      <c r="M314" s="747"/>
      <c r="N314" s="747"/>
      <c r="O314" s="747"/>
      <c r="P314" s="747"/>
      <c r="Q314" s="747"/>
      <c r="R314" s="747"/>
      <c r="S314" s="747"/>
      <c r="T314" s="747"/>
      <c r="U314" s="747"/>
      <c r="V314" s="747"/>
      <c r="W314" s="747"/>
      <c r="X314" s="747"/>
      <c r="Y314" s="747"/>
      <c r="Z314" s="747"/>
      <c r="AA314" s="747"/>
      <c r="AB314" s="747"/>
      <c r="AC314" s="747"/>
      <c r="AD314" s="747"/>
      <c r="AE314" s="747"/>
      <c r="AF314" s="747"/>
      <c r="AG314" s="747"/>
      <c r="AH314" s="747"/>
      <c r="AI314" s="747"/>
      <c r="AJ314" s="747"/>
      <c r="AK314" s="747"/>
      <c r="AL314" s="747"/>
      <c r="AM314" s="747"/>
      <c r="AN314" s="747"/>
      <c r="AO314" s="747"/>
      <c r="AP314" s="747"/>
      <c r="AQ314" s="747"/>
      <c r="AR314" s="747"/>
      <c r="AS314" s="747"/>
      <c r="AT314" s="747"/>
      <c r="AU314" s="747"/>
      <c r="AV314" s="747"/>
      <c r="AW314" s="747"/>
      <c r="AX314" s="747"/>
      <c r="AY314" s="747"/>
      <c r="AZ314" s="747"/>
      <c r="BA314" s="747"/>
      <c r="BB314" s="747"/>
      <c r="BC314" s="747"/>
      <c r="BD314" s="747"/>
      <c r="BE314" s="747"/>
      <c r="BF314" s="747"/>
      <c r="BG314" s="747"/>
      <c r="BH314" s="747"/>
      <c r="BI314" s="747"/>
      <c r="BJ314" s="747"/>
      <c r="BK314" s="747"/>
      <c r="BL314" s="747"/>
      <c r="BM314" s="747"/>
      <c r="BN314" s="747"/>
      <c r="BO314" s="747"/>
      <c r="BP314" s="747"/>
      <c r="BQ314" s="747"/>
      <c r="BR314" s="747"/>
      <c r="BS314" s="747"/>
    </row>
    <row r="315" spans="2:71" ht="7.5" customHeight="1" x14ac:dyDescent="0.2">
      <c r="B315" s="747"/>
      <c r="C315" s="747"/>
      <c r="D315" s="747"/>
      <c r="E315" s="747"/>
      <c r="F315" s="747"/>
      <c r="G315" s="747"/>
      <c r="H315" s="747"/>
      <c r="I315" s="747"/>
      <c r="J315" s="747"/>
      <c r="K315" s="747"/>
      <c r="L315" s="747"/>
      <c r="M315" s="747"/>
      <c r="N315" s="747"/>
      <c r="O315" s="747"/>
      <c r="P315" s="747"/>
      <c r="Q315" s="747"/>
      <c r="R315" s="747"/>
      <c r="S315" s="747"/>
      <c r="T315" s="747"/>
      <c r="U315" s="747"/>
      <c r="V315" s="747"/>
      <c r="W315" s="747"/>
      <c r="X315" s="747"/>
      <c r="Y315" s="747"/>
      <c r="Z315" s="747"/>
      <c r="AA315" s="747"/>
      <c r="AB315" s="747"/>
      <c r="AC315" s="747"/>
      <c r="AD315" s="747"/>
      <c r="AE315" s="747"/>
      <c r="AF315" s="747"/>
      <c r="AG315" s="747"/>
      <c r="AH315" s="747"/>
      <c r="AI315" s="747"/>
      <c r="AJ315" s="747"/>
      <c r="AK315" s="747"/>
      <c r="AL315" s="747"/>
      <c r="AM315" s="747"/>
      <c r="AN315" s="747"/>
      <c r="AO315" s="747"/>
      <c r="AP315" s="747"/>
      <c r="AQ315" s="747"/>
      <c r="AR315" s="747"/>
      <c r="AS315" s="747"/>
      <c r="AT315" s="747"/>
      <c r="AU315" s="747"/>
      <c r="AV315" s="747"/>
      <c r="AW315" s="747"/>
      <c r="AX315" s="747"/>
      <c r="AY315" s="747"/>
      <c r="AZ315" s="747"/>
      <c r="BA315" s="747"/>
      <c r="BB315" s="747"/>
      <c r="BC315" s="747"/>
      <c r="BD315" s="747"/>
      <c r="BE315" s="747"/>
      <c r="BF315" s="747"/>
      <c r="BG315" s="747"/>
      <c r="BH315" s="747"/>
      <c r="BI315" s="747"/>
      <c r="BJ315" s="747"/>
      <c r="BK315" s="747"/>
      <c r="BL315" s="747"/>
      <c r="BM315" s="747"/>
      <c r="BN315" s="747"/>
      <c r="BO315" s="747"/>
      <c r="BP315" s="747"/>
      <c r="BQ315" s="747"/>
      <c r="BR315" s="747"/>
      <c r="BS315" s="747"/>
    </row>
    <row r="316" spans="2:71" ht="7.5" customHeight="1" x14ac:dyDescent="0.2">
      <c r="B316" s="747"/>
      <c r="C316" s="747"/>
      <c r="D316" s="747"/>
      <c r="E316" s="747"/>
      <c r="F316" s="747"/>
      <c r="G316" s="747"/>
      <c r="H316" s="747"/>
      <c r="I316" s="747"/>
      <c r="J316" s="747"/>
      <c r="K316" s="747"/>
      <c r="L316" s="747"/>
      <c r="M316" s="747"/>
      <c r="N316" s="747"/>
      <c r="O316" s="747"/>
      <c r="P316" s="747"/>
      <c r="Q316" s="747"/>
      <c r="R316" s="747"/>
      <c r="S316" s="747"/>
      <c r="T316" s="747"/>
      <c r="U316" s="747"/>
      <c r="V316" s="747"/>
      <c r="W316" s="747"/>
      <c r="X316" s="747"/>
      <c r="Y316" s="747"/>
      <c r="Z316" s="747"/>
      <c r="AA316" s="747"/>
      <c r="AB316" s="747"/>
      <c r="AC316" s="747"/>
      <c r="AD316" s="747"/>
      <c r="AE316" s="747"/>
      <c r="AF316" s="747"/>
      <c r="AG316" s="747"/>
      <c r="AH316" s="747"/>
      <c r="AI316" s="747"/>
      <c r="AJ316" s="747"/>
      <c r="AK316" s="747"/>
      <c r="AL316" s="747"/>
      <c r="AM316" s="747"/>
      <c r="AN316" s="747"/>
      <c r="AO316" s="747"/>
      <c r="AP316" s="747"/>
      <c r="AQ316" s="747"/>
      <c r="AR316" s="747"/>
      <c r="AS316" s="747"/>
      <c r="AT316" s="747"/>
      <c r="AU316" s="747"/>
      <c r="AV316" s="747"/>
      <c r="AW316" s="747"/>
      <c r="AX316" s="747"/>
      <c r="AY316" s="747"/>
      <c r="AZ316" s="747"/>
      <c r="BA316" s="747"/>
      <c r="BB316" s="747"/>
      <c r="BC316" s="747"/>
      <c r="BD316" s="747"/>
      <c r="BE316" s="747"/>
      <c r="BF316" s="747"/>
      <c r="BG316" s="747"/>
      <c r="BH316" s="747"/>
      <c r="BI316" s="747"/>
      <c r="BJ316" s="747"/>
      <c r="BK316" s="747"/>
      <c r="BL316" s="747"/>
      <c r="BM316" s="747"/>
      <c r="BN316" s="747"/>
      <c r="BO316" s="747"/>
      <c r="BP316" s="747"/>
      <c r="BQ316" s="747"/>
      <c r="BR316" s="747"/>
      <c r="BS316" s="747"/>
    </row>
    <row r="317" spans="2:71" ht="7.5" customHeight="1" x14ac:dyDescent="0.2">
      <c r="B317" s="747"/>
      <c r="C317" s="747"/>
      <c r="D317" s="747"/>
      <c r="E317" s="747"/>
      <c r="F317" s="747"/>
      <c r="G317" s="747"/>
      <c r="H317" s="747"/>
      <c r="I317" s="747"/>
      <c r="J317" s="747"/>
      <c r="K317" s="747"/>
      <c r="L317" s="747"/>
      <c r="M317" s="747"/>
      <c r="N317" s="747"/>
      <c r="O317" s="747"/>
      <c r="P317" s="747"/>
      <c r="Q317" s="747"/>
      <c r="R317" s="747"/>
      <c r="S317" s="747"/>
      <c r="T317" s="747"/>
      <c r="U317" s="747"/>
      <c r="V317" s="747"/>
      <c r="W317" s="747"/>
      <c r="X317" s="747"/>
      <c r="Y317" s="747"/>
      <c r="Z317" s="747"/>
      <c r="AA317" s="747"/>
      <c r="AB317" s="747"/>
      <c r="AC317" s="747"/>
      <c r="AD317" s="747"/>
      <c r="AE317" s="747"/>
      <c r="AF317" s="747"/>
      <c r="AG317" s="747"/>
      <c r="AH317" s="747"/>
      <c r="AI317" s="747"/>
      <c r="AJ317" s="747"/>
      <c r="AK317" s="747"/>
      <c r="AL317" s="747"/>
      <c r="AM317" s="747"/>
      <c r="AN317" s="747"/>
      <c r="AO317" s="747"/>
      <c r="AP317" s="747"/>
      <c r="AQ317" s="747"/>
      <c r="AR317" s="747"/>
      <c r="AS317" s="747"/>
      <c r="AT317" s="747"/>
      <c r="AU317" s="747"/>
      <c r="AV317" s="747"/>
      <c r="AW317" s="747"/>
      <c r="AX317" s="747"/>
      <c r="AY317" s="747"/>
      <c r="AZ317" s="747"/>
      <c r="BA317" s="747"/>
      <c r="BB317" s="747"/>
      <c r="BC317" s="747"/>
      <c r="BD317" s="747"/>
      <c r="BE317" s="747"/>
      <c r="BF317" s="747"/>
      <c r="BG317" s="747"/>
      <c r="BH317" s="747"/>
      <c r="BI317" s="747"/>
      <c r="BJ317" s="747"/>
      <c r="BK317" s="747"/>
      <c r="BL317" s="747"/>
      <c r="BM317" s="747"/>
      <c r="BN317" s="747"/>
      <c r="BO317" s="747"/>
      <c r="BP317" s="747"/>
      <c r="BQ317" s="747"/>
      <c r="BR317" s="747"/>
      <c r="BS317" s="747"/>
    </row>
    <row r="318" spans="2:71" ht="7.5" customHeight="1" x14ac:dyDescent="0.2">
      <c r="B318" s="747"/>
      <c r="C318" s="747"/>
      <c r="D318" s="747"/>
      <c r="E318" s="747"/>
      <c r="F318" s="747"/>
      <c r="G318" s="747"/>
      <c r="H318" s="747"/>
      <c r="I318" s="747"/>
      <c r="J318" s="747"/>
      <c r="K318" s="747"/>
      <c r="L318" s="747"/>
      <c r="M318" s="747"/>
      <c r="N318" s="747"/>
      <c r="O318" s="747"/>
      <c r="P318" s="747"/>
      <c r="Q318" s="747"/>
      <c r="R318" s="747"/>
      <c r="S318" s="747"/>
      <c r="T318" s="747"/>
      <c r="U318" s="747"/>
      <c r="V318" s="747"/>
      <c r="W318" s="747"/>
      <c r="X318" s="747"/>
      <c r="Y318" s="747"/>
      <c r="Z318" s="747"/>
      <c r="AA318" s="747"/>
      <c r="AB318" s="747"/>
      <c r="AC318" s="747"/>
      <c r="AD318" s="747"/>
      <c r="AE318" s="747"/>
      <c r="AF318" s="747"/>
      <c r="AG318" s="747"/>
      <c r="AH318" s="747"/>
      <c r="AI318" s="747"/>
      <c r="AJ318" s="747"/>
      <c r="AK318" s="747"/>
      <c r="AL318" s="747"/>
      <c r="AM318" s="747"/>
      <c r="AN318" s="747"/>
      <c r="AO318" s="747"/>
      <c r="AP318" s="747"/>
      <c r="AQ318" s="747"/>
      <c r="AR318" s="747"/>
      <c r="AS318" s="747"/>
      <c r="AT318" s="747"/>
      <c r="AU318" s="747"/>
      <c r="AV318" s="747"/>
      <c r="AW318" s="747"/>
      <c r="AX318" s="747"/>
      <c r="AY318" s="747"/>
      <c r="AZ318" s="747"/>
      <c r="BA318" s="747"/>
      <c r="BB318" s="747"/>
      <c r="BC318" s="747"/>
      <c r="BD318" s="747"/>
      <c r="BE318" s="747"/>
      <c r="BF318" s="747"/>
      <c r="BG318" s="747"/>
      <c r="BH318" s="747"/>
      <c r="BI318" s="747"/>
      <c r="BJ318" s="747"/>
      <c r="BK318" s="747"/>
      <c r="BL318" s="747"/>
      <c r="BM318" s="747"/>
      <c r="BN318" s="747"/>
      <c r="BO318" s="747"/>
      <c r="BP318" s="747"/>
      <c r="BQ318" s="747"/>
      <c r="BR318" s="747"/>
      <c r="BS318" s="747"/>
    </row>
    <row r="319" spans="2:71" ht="7.5" customHeight="1" x14ac:dyDescent="0.2">
      <c r="B319" s="747"/>
      <c r="C319" s="747"/>
      <c r="D319" s="747"/>
      <c r="E319" s="747"/>
      <c r="F319" s="747"/>
      <c r="G319" s="747"/>
      <c r="H319" s="747"/>
      <c r="I319" s="747"/>
      <c r="J319" s="747"/>
      <c r="K319" s="747"/>
      <c r="L319" s="747"/>
      <c r="M319" s="747"/>
      <c r="N319" s="747"/>
      <c r="O319" s="747"/>
      <c r="P319" s="747"/>
      <c r="Q319" s="747"/>
      <c r="R319" s="747"/>
      <c r="S319" s="747"/>
      <c r="T319" s="747"/>
      <c r="U319" s="747"/>
      <c r="V319" s="747"/>
      <c r="W319" s="747"/>
      <c r="X319" s="747"/>
      <c r="Y319" s="747"/>
      <c r="Z319" s="747"/>
      <c r="AA319" s="747"/>
      <c r="AB319" s="747"/>
      <c r="AC319" s="747"/>
      <c r="AD319" s="747"/>
      <c r="AE319" s="747"/>
      <c r="AF319" s="747"/>
      <c r="AG319" s="747"/>
      <c r="AH319" s="747"/>
      <c r="AI319" s="747"/>
      <c r="AJ319" s="747"/>
      <c r="AK319" s="747"/>
      <c r="AL319" s="747"/>
      <c r="AM319" s="747"/>
      <c r="AN319" s="747"/>
      <c r="AO319" s="747"/>
      <c r="AP319" s="747"/>
      <c r="AQ319" s="747"/>
      <c r="AR319" s="747"/>
      <c r="AS319" s="747"/>
      <c r="AT319" s="747"/>
      <c r="AU319" s="747"/>
      <c r="AV319" s="747"/>
      <c r="AW319" s="747"/>
      <c r="AX319" s="747"/>
      <c r="AY319" s="747"/>
      <c r="AZ319" s="747"/>
      <c r="BA319" s="747"/>
      <c r="BB319" s="747"/>
      <c r="BC319" s="747"/>
      <c r="BD319" s="747"/>
      <c r="BE319" s="747"/>
      <c r="BF319" s="747"/>
      <c r="BG319" s="747"/>
      <c r="BH319" s="747"/>
      <c r="BI319" s="747"/>
      <c r="BJ319" s="747"/>
      <c r="BK319" s="747"/>
      <c r="BL319" s="747"/>
      <c r="BM319" s="747"/>
      <c r="BN319" s="747"/>
      <c r="BO319" s="747"/>
      <c r="BP319" s="747"/>
      <c r="BQ319" s="747"/>
      <c r="BR319" s="747"/>
      <c r="BS319" s="747"/>
    </row>
    <row r="320" spans="2:71" ht="7.5" customHeight="1" x14ac:dyDescent="0.2">
      <c r="B320" s="747"/>
      <c r="C320" s="747"/>
      <c r="D320" s="747"/>
      <c r="E320" s="747"/>
      <c r="F320" s="747"/>
      <c r="G320" s="747"/>
      <c r="H320" s="747"/>
      <c r="I320" s="747"/>
      <c r="J320" s="747"/>
      <c r="K320" s="747"/>
      <c r="L320" s="747"/>
      <c r="M320" s="747"/>
      <c r="N320" s="747"/>
      <c r="O320" s="747"/>
      <c r="P320" s="747"/>
      <c r="Q320" s="747"/>
      <c r="R320" s="747"/>
      <c r="S320" s="747"/>
      <c r="T320" s="747"/>
      <c r="U320" s="747"/>
      <c r="V320" s="747"/>
      <c r="W320" s="747"/>
      <c r="X320" s="747"/>
      <c r="Y320" s="747"/>
      <c r="Z320" s="747"/>
      <c r="AA320" s="747"/>
      <c r="AB320" s="747"/>
      <c r="AC320" s="747"/>
      <c r="AD320" s="747"/>
      <c r="AE320" s="747"/>
      <c r="AF320" s="747"/>
      <c r="AG320" s="747"/>
      <c r="AH320" s="747"/>
      <c r="AI320" s="747"/>
      <c r="AJ320" s="747"/>
      <c r="AK320" s="747"/>
      <c r="AL320" s="747"/>
      <c r="AM320" s="747"/>
      <c r="AN320" s="747"/>
      <c r="AO320" s="747"/>
      <c r="AP320" s="747"/>
      <c r="AQ320" s="747"/>
      <c r="AR320" s="747"/>
      <c r="AS320" s="747"/>
      <c r="AT320" s="747"/>
      <c r="AU320" s="747"/>
      <c r="AV320" s="747"/>
      <c r="AW320" s="747"/>
      <c r="AX320" s="747"/>
      <c r="AY320" s="747"/>
      <c r="AZ320" s="747"/>
      <c r="BA320" s="747"/>
      <c r="BB320" s="747"/>
      <c r="BC320" s="747"/>
      <c r="BD320" s="747"/>
      <c r="BE320" s="747"/>
      <c r="BF320" s="747"/>
      <c r="BG320" s="747"/>
      <c r="BH320" s="747"/>
      <c r="BI320" s="747"/>
      <c r="BJ320" s="747"/>
      <c r="BK320" s="747"/>
      <c r="BL320" s="747"/>
      <c r="BM320" s="747"/>
      <c r="BN320" s="747"/>
      <c r="BO320" s="747"/>
      <c r="BP320" s="747"/>
      <c r="BQ320" s="747"/>
      <c r="BR320" s="747"/>
      <c r="BS320" s="747"/>
    </row>
    <row r="321" spans="2:71" ht="7.5" customHeight="1" x14ac:dyDescent="0.2">
      <c r="B321" s="747"/>
      <c r="C321" s="747"/>
      <c r="D321" s="747"/>
      <c r="E321" s="747"/>
      <c r="F321" s="747"/>
      <c r="G321" s="747"/>
      <c r="H321" s="747"/>
      <c r="I321" s="747"/>
      <c r="J321" s="747"/>
      <c r="K321" s="747"/>
      <c r="L321" s="747"/>
      <c r="M321" s="747"/>
      <c r="N321" s="747"/>
      <c r="O321" s="747"/>
      <c r="P321" s="747"/>
      <c r="Q321" s="747"/>
      <c r="R321" s="747"/>
      <c r="S321" s="747"/>
      <c r="T321" s="747"/>
      <c r="U321" s="747"/>
      <c r="V321" s="747"/>
      <c r="W321" s="747"/>
      <c r="X321" s="747"/>
      <c r="Y321" s="747"/>
      <c r="Z321" s="747"/>
      <c r="AA321" s="747"/>
      <c r="AB321" s="747"/>
      <c r="AC321" s="747"/>
      <c r="AD321" s="747"/>
      <c r="AE321" s="747"/>
      <c r="AF321" s="747"/>
      <c r="AG321" s="747"/>
      <c r="AH321" s="747"/>
      <c r="AI321" s="747"/>
      <c r="AJ321" s="747"/>
      <c r="AK321" s="747"/>
      <c r="AL321" s="747"/>
      <c r="AM321" s="747"/>
      <c r="AN321" s="747"/>
      <c r="AO321" s="747"/>
      <c r="AP321" s="747"/>
      <c r="AQ321" s="747"/>
      <c r="AR321" s="747"/>
      <c r="AS321" s="747"/>
      <c r="AT321" s="747"/>
      <c r="AU321" s="747"/>
      <c r="AV321" s="747"/>
      <c r="AW321" s="747"/>
      <c r="AX321" s="747"/>
      <c r="AY321" s="747"/>
      <c r="AZ321" s="747"/>
      <c r="BA321" s="747"/>
      <c r="BB321" s="747"/>
      <c r="BC321" s="747"/>
      <c r="BD321" s="747"/>
      <c r="BE321" s="747"/>
      <c r="BF321" s="747"/>
      <c r="BG321" s="747"/>
      <c r="BH321" s="747"/>
      <c r="BI321" s="747"/>
      <c r="BJ321" s="747"/>
      <c r="BK321" s="747"/>
      <c r="BL321" s="747"/>
      <c r="BM321" s="747"/>
      <c r="BN321" s="747"/>
      <c r="BO321" s="747"/>
      <c r="BP321" s="747"/>
      <c r="BQ321" s="747"/>
      <c r="BR321" s="747"/>
      <c r="BS321" s="747"/>
    </row>
    <row r="322" spans="2:71" ht="7.5" customHeight="1" x14ac:dyDescent="0.2">
      <c r="B322" s="747"/>
      <c r="C322" s="747"/>
      <c r="D322" s="747"/>
      <c r="E322" s="747"/>
      <c r="F322" s="747"/>
      <c r="G322" s="747"/>
      <c r="H322" s="747"/>
      <c r="I322" s="747"/>
      <c r="J322" s="747"/>
      <c r="K322" s="747"/>
      <c r="L322" s="747"/>
      <c r="M322" s="747"/>
      <c r="N322" s="747"/>
      <c r="O322" s="747"/>
      <c r="P322" s="747"/>
      <c r="Q322" s="747"/>
      <c r="R322" s="747"/>
      <c r="S322" s="747"/>
      <c r="T322" s="747"/>
      <c r="U322" s="747"/>
      <c r="V322" s="747"/>
      <c r="W322" s="747"/>
      <c r="X322" s="747"/>
      <c r="Y322" s="747"/>
      <c r="Z322" s="747"/>
      <c r="AA322" s="747"/>
      <c r="AB322" s="747"/>
      <c r="AC322" s="747"/>
      <c r="AD322" s="747"/>
      <c r="AE322" s="747"/>
      <c r="AF322" s="747"/>
      <c r="AG322" s="747"/>
      <c r="AH322" s="747"/>
      <c r="AI322" s="747"/>
      <c r="AJ322" s="747"/>
      <c r="AK322" s="747"/>
      <c r="AL322" s="747"/>
      <c r="AM322" s="747"/>
      <c r="AN322" s="747"/>
      <c r="AO322" s="747"/>
      <c r="AP322" s="747"/>
      <c r="AQ322" s="747"/>
      <c r="AR322" s="747"/>
      <c r="AS322" s="747"/>
      <c r="AT322" s="747"/>
      <c r="AU322" s="747"/>
      <c r="AV322" s="747"/>
      <c r="AW322" s="747"/>
      <c r="AX322" s="747"/>
      <c r="AY322" s="747"/>
      <c r="AZ322" s="747"/>
      <c r="BA322" s="747"/>
      <c r="BB322" s="747"/>
      <c r="BC322" s="747"/>
      <c r="BD322" s="747"/>
      <c r="BE322" s="747"/>
      <c r="BF322" s="747"/>
      <c r="BG322" s="747"/>
      <c r="BH322" s="747"/>
      <c r="BI322" s="747"/>
      <c r="BJ322" s="747"/>
      <c r="BK322" s="747"/>
      <c r="BL322" s="747"/>
      <c r="BM322" s="747"/>
      <c r="BN322" s="747"/>
      <c r="BO322" s="747"/>
      <c r="BP322" s="747"/>
      <c r="BQ322" s="747"/>
      <c r="BR322" s="747"/>
      <c r="BS322" s="747"/>
    </row>
    <row r="323" spans="2:71" ht="7.5" customHeight="1" x14ac:dyDescent="0.2">
      <c r="B323" s="747"/>
      <c r="C323" s="747"/>
      <c r="D323" s="747"/>
      <c r="E323" s="747"/>
      <c r="F323" s="747"/>
      <c r="G323" s="747"/>
      <c r="H323" s="747"/>
      <c r="I323" s="747"/>
      <c r="J323" s="747"/>
      <c r="K323" s="747"/>
      <c r="L323" s="747"/>
      <c r="M323" s="747"/>
      <c r="N323" s="747"/>
      <c r="O323" s="747"/>
      <c r="P323" s="747"/>
      <c r="Q323" s="747"/>
      <c r="R323" s="747"/>
      <c r="S323" s="747"/>
      <c r="T323" s="747"/>
      <c r="U323" s="747"/>
      <c r="V323" s="747"/>
      <c r="W323" s="747"/>
      <c r="X323" s="747"/>
      <c r="Y323" s="747"/>
      <c r="Z323" s="747"/>
      <c r="AA323" s="747"/>
      <c r="AB323" s="747"/>
      <c r="AC323" s="747"/>
      <c r="AD323" s="747"/>
      <c r="AE323" s="747"/>
      <c r="AF323" s="747"/>
      <c r="AG323" s="747"/>
      <c r="AH323" s="747"/>
      <c r="AI323" s="747"/>
      <c r="AJ323" s="747"/>
      <c r="AK323" s="747"/>
      <c r="AL323" s="747"/>
      <c r="AM323" s="747"/>
      <c r="AN323" s="747"/>
      <c r="AO323" s="747"/>
      <c r="AP323" s="747"/>
      <c r="AQ323" s="747"/>
      <c r="AR323" s="747"/>
      <c r="AS323" s="747"/>
      <c r="AT323" s="747"/>
      <c r="AU323" s="747"/>
      <c r="AV323" s="747"/>
      <c r="AW323" s="747"/>
      <c r="AX323" s="747"/>
      <c r="AY323" s="747"/>
      <c r="AZ323" s="747"/>
      <c r="BA323" s="747"/>
      <c r="BB323" s="747"/>
      <c r="BC323" s="747"/>
      <c r="BD323" s="747"/>
      <c r="BE323" s="747"/>
      <c r="BF323" s="747"/>
      <c r="BG323" s="747"/>
      <c r="BH323" s="747"/>
      <c r="BI323" s="747"/>
      <c r="BJ323" s="747"/>
      <c r="BK323" s="747"/>
      <c r="BL323" s="747"/>
      <c r="BM323" s="747"/>
      <c r="BN323" s="747"/>
      <c r="BO323" s="747"/>
      <c r="BP323" s="747"/>
      <c r="BQ323" s="747"/>
      <c r="BR323" s="747"/>
      <c r="BS323" s="747"/>
    </row>
    <row r="324" spans="2:71" ht="7.5" customHeight="1" x14ac:dyDescent="0.2">
      <c r="B324" s="747"/>
      <c r="C324" s="747"/>
      <c r="D324" s="747"/>
      <c r="E324" s="747"/>
      <c r="F324" s="747"/>
      <c r="G324" s="747"/>
      <c r="H324" s="747"/>
      <c r="I324" s="747"/>
      <c r="J324" s="747"/>
      <c r="K324" s="747"/>
      <c r="L324" s="747"/>
      <c r="M324" s="747"/>
      <c r="N324" s="747"/>
      <c r="O324" s="747"/>
      <c r="P324" s="747"/>
      <c r="Q324" s="747"/>
      <c r="R324" s="747"/>
      <c r="S324" s="747"/>
      <c r="T324" s="747"/>
      <c r="U324" s="747"/>
      <c r="V324" s="747"/>
      <c r="W324" s="747"/>
      <c r="X324" s="747"/>
      <c r="Y324" s="747"/>
      <c r="Z324" s="747"/>
      <c r="AA324" s="747"/>
      <c r="AB324" s="747"/>
      <c r="AC324" s="747"/>
      <c r="AD324" s="747"/>
      <c r="AE324" s="747"/>
      <c r="AF324" s="747"/>
      <c r="AG324" s="747"/>
      <c r="AH324" s="747"/>
      <c r="AI324" s="747"/>
      <c r="AJ324" s="747"/>
      <c r="AK324" s="747"/>
      <c r="AL324" s="747"/>
      <c r="AM324" s="747"/>
      <c r="AN324" s="747"/>
      <c r="AO324" s="747"/>
      <c r="AP324" s="747"/>
      <c r="AQ324" s="747"/>
      <c r="AR324" s="747"/>
      <c r="AS324" s="747"/>
      <c r="AT324" s="747"/>
      <c r="AU324" s="747"/>
      <c r="AV324" s="747"/>
      <c r="AW324" s="747"/>
      <c r="AX324" s="747"/>
      <c r="AY324" s="747"/>
      <c r="AZ324" s="747"/>
      <c r="BA324" s="747"/>
      <c r="BB324" s="747"/>
      <c r="BC324" s="747"/>
      <c r="BD324" s="747"/>
      <c r="BE324" s="747"/>
      <c r="BF324" s="747"/>
      <c r="BG324" s="747"/>
      <c r="BH324" s="747"/>
      <c r="BI324" s="747"/>
      <c r="BJ324" s="747"/>
      <c r="BK324" s="747"/>
      <c r="BL324" s="747"/>
      <c r="BM324" s="747"/>
      <c r="BN324" s="747"/>
      <c r="BO324" s="747"/>
      <c r="BP324" s="747"/>
      <c r="BQ324" s="747"/>
      <c r="BR324" s="747"/>
      <c r="BS324" s="747"/>
    </row>
    <row r="325" spans="2:71" ht="7.5" customHeight="1" x14ac:dyDescent="0.2">
      <c r="B325" s="747"/>
      <c r="C325" s="747"/>
      <c r="D325" s="747"/>
      <c r="E325" s="747"/>
      <c r="F325" s="747"/>
      <c r="G325" s="747"/>
      <c r="H325" s="747"/>
      <c r="I325" s="747"/>
      <c r="J325" s="747"/>
      <c r="K325" s="747"/>
      <c r="L325" s="747"/>
      <c r="M325" s="747"/>
      <c r="N325" s="747"/>
      <c r="O325" s="747"/>
      <c r="P325" s="747"/>
      <c r="Q325" s="747"/>
      <c r="R325" s="747"/>
      <c r="S325" s="747"/>
      <c r="T325" s="747"/>
      <c r="U325" s="747"/>
      <c r="V325" s="747"/>
      <c r="W325" s="747"/>
      <c r="X325" s="747"/>
      <c r="Y325" s="747"/>
      <c r="Z325" s="747"/>
      <c r="AA325" s="747"/>
      <c r="AB325" s="747"/>
      <c r="AC325" s="747"/>
      <c r="AD325" s="747"/>
      <c r="AE325" s="747"/>
      <c r="AF325" s="747"/>
      <c r="AG325" s="747"/>
      <c r="AH325" s="747"/>
      <c r="AI325" s="747"/>
      <c r="AJ325" s="747"/>
      <c r="AK325" s="747"/>
      <c r="AL325" s="747"/>
      <c r="AM325" s="747"/>
      <c r="AN325" s="747"/>
      <c r="AO325" s="747"/>
      <c r="AP325" s="747"/>
      <c r="AQ325" s="747"/>
      <c r="AR325" s="747"/>
      <c r="AS325" s="747"/>
      <c r="AT325" s="747"/>
      <c r="AU325" s="747"/>
      <c r="AV325" s="747"/>
      <c r="AW325" s="747"/>
      <c r="AX325" s="747"/>
      <c r="AY325" s="747"/>
      <c r="AZ325" s="747"/>
      <c r="BA325" s="747"/>
      <c r="BB325" s="747"/>
      <c r="BC325" s="747"/>
      <c r="BD325" s="747"/>
      <c r="BE325" s="747"/>
      <c r="BF325" s="747"/>
      <c r="BG325" s="747"/>
      <c r="BH325" s="747"/>
      <c r="BI325" s="747"/>
      <c r="BJ325" s="747"/>
      <c r="BK325" s="747"/>
      <c r="BL325" s="747"/>
      <c r="BM325" s="747"/>
      <c r="BN325" s="747"/>
      <c r="BO325" s="747"/>
      <c r="BP325" s="747"/>
      <c r="BQ325" s="747"/>
      <c r="BR325" s="747"/>
      <c r="BS325" s="747"/>
    </row>
    <row r="326" spans="2:71" ht="7.5" customHeight="1" x14ac:dyDescent="0.2">
      <c r="B326" s="747"/>
      <c r="C326" s="747"/>
      <c r="D326" s="747"/>
      <c r="E326" s="747"/>
      <c r="F326" s="747"/>
      <c r="G326" s="747"/>
      <c r="H326" s="747"/>
      <c r="I326" s="747"/>
      <c r="J326" s="747"/>
      <c r="K326" s="747"/>
      <c r="L326" s="747"/>
      <c r="M326" s="747"/>
      <c r="N326" s="747"/>
      <c r="O326" s="747"/>
      <c r="P326" s="747"/>
      <c r="Q326" s="747"/>
      <c r="R326" s="747"/>
      <c r="S326" s="747"/>
      <c r="T326" s="747"/>
      <c r="U326" s="747"/>
      <c r="V326" s="747"/>
      <c r="W326" s="747"/>
      <c r="X326" s="747"/>
      <c r="Y326" s="747"/>
      <c r="Z326" s="747"/>
      <c r="AA326" s="747"/>
      <c r="AB326" s="747"/>
      <c r="AC326" s="747"/>
      <c r="AD326" s="747"/>
      <c r="AE326" s="747"/>
      <c r="AF326" s="747"/>
      <c r="AG326" s="747"/>
      <c r="AH326" s="747"/>
      <c r="AI326" s="747"/>
      <c r="AJ326" s="747"/>
      <c r="AK326" s="747"/>
      <c r="AL326" s="747"/>
      <c r="AM326" s="747"/>
      <c r="AN326" s="747"/>
      <c r="AO326" s="747"/>
      <c r="AP326" s="747"/>
      <c r="AQ326" s="747"/>
      <c r="AR326" s="747"/>
      <c r="AS326" s="747"/>
      <c r="AT326" s="747"/>
      <c r="AU326" s="747"/>
      <c r="AV326" s="747"/>
      <c r="AW326" s="747"/>
      <c r="AX326" s="747"/>
      <c r="AY326" s="747"/>
      <c r="AZ326" s="747"/>
      <c r="BA326" s="747"/>
      <c r="BB326" s="747"/>
      <c r="BC326" s="747"/>
      <c r="BD326" s="747"/>
      <c r="BE326" s="747"/>
      <c r="BF326" s="747"/>
      <c r="BG326" s="747"/>
      <c r="BH326" s="747"/>
      <c r="BI326" s="747"/>
      <c r="BJ326" s="747"/>
      <c r="BK326" s="747"/>
      <c r="BL326" s="747"/>
      <c r="BM326" s="747"/>
      <c r="BN326" s="747"/>
      <c r="BO326" s="747"/>
      <c r="BP326" s="747"/>
      <c r="BQ326" s="747"/>
      <c r="BR326" s="747"/>
      <c r="BS326" s="747"/>
    </row>
    <row r="327" spans="2:71" ht="7.5" customHeight="1" x14ac:dyDescent="0.2">
      <c r="B327" s="747"/>
      <c r="C327" s="747"/>
      <c r="D327" s="747"/>
      <c r="E327" s="747"/>
      <c r="F327" s="747"/>
      <c r="G327" s="747"/>
      <c r="H327" s="747"/>
      <c r="I327" s="747"/>
      <c r="J327" s="747"/>
      <c r="K327" s="747"/>
      <c r="L327" s="747"/>
      <c r="M327" s="747"/>
      <c r="N327" s="747"/>
      <c r="O327" s="747"/>
      <c r="P327" s="747"/>
      <c r="Q327" s="747"/>
      <c r="R327" s="747"/>
      <c r="S327" s="747"/>
      <c r="T327" s="747"/>
      <c r="U327" s="747"/>
      <c r="V327" s="747"/>
      <c r="W327" s="747"/>
      <c r="X327" s="747"/>
      <c r="Y327" s="747"/>
      <c r="Z327" s="747"/>
      <c r="AA327" s="747"/>
      <c r="AB327" s="747"/>
      <c r="AC327" s="747"/>
      <c r="AD327" s="747"/>
      <c r="AE327" s="747"/>
      <c r="AF327" s="747"/>
      <c r="AG327" s="747"/>
      <c r="AH327" s="747"/>
      <c r="AI327" s="747"/>
      <c r="AJ327" s="747"/>
      <c r="AK327" s="747"/>
      <c r="AL327" s="747"/>
      <c r="AM327" s="747"/>
      <c r="AN327" s="747"/>
      <c r="AO327" s="747"/>
      <c r="AP327" s="747"/>
      <c r="AQ327" s="747"/>
      <c r="AR327" s="747"/>
      <c r="AS327" s="747"/>
      <c r="AT327" s="747"/>
      <c r="AU327" s="747"/>
      <c r="AV327" s="747"/>
      <c r="AW327" s="747"/>
      <c r="AX327" s="747"/>
      <c r="AY327" s="747"/>
      <c r="AZ327" s="747"/>
      <c r="BA327" s="747"/>
      <c r="BB327" s="747"/>
      <c r="BC327" s="747"/>
      <c r="BD327" s="747"/>
      <c r="BE327" s="747"/>
      <c r="BF327" s="747"/>
      <c r="BG327" s="747"/>
      <c r="BH327" s="747"/>
      <c r="BI327" s="747"/>
      <c r="BJ327" s="747"/>
      <c r="BK327" s="747"/>
      <c r="BL327" s="747"/>
      <c r="BM327" s="747"/>
      <c r="BN327" s="747"/>
      <c r="BO327" s="747"/>
      <c r="BP327" s="747"/>
      <c r="BQ327" s="747"/>
      <c r="BR327" s="747"/>
      <c r="BS327" s="747"/>
    </row>
    <row r="328" spans="2:71" ht="7.5" customHeight="1" x14ac:dyDescent="0.2">
      <c r="B328" s="747"/>
      <c r="C328" s="747"/>
      <c r="D328" s="747"/>
      <c r="E328" s="747"/>
      <c r="F328" s="747"/>
      <c r="G328" s="747"/>
      <c r="H328" s="747"/>
      <c r="I328" s="747"/>
      <c r="J328" s="747"/>
      <c r="K328" s="747"/>
      <c r="L328" s="747"/>
      <c r="M328" s="747"/>
      <c r="N328" s="747"/>
      <c r="O328" s="747"/>
      <c r="P328" s="747"/>
      <c r="Q328" s="747"/>
      <c r="R328" s="747"/>
      <c r="S328" s="747"/>
      <c r="T328" s="747"/>
      <c r="U328" s="747"/>
      <c r="V328" s="747"/>
      <c r="W328" s="747"/>
      <c r="X328" s="747"/>
      <c r="Y328" s="747"/>
      <c r="Z328" s="747"/>
      <c r="AA328" s="747"/>
      <c r="AB328" s="747"/>
      <c r="AC328" s="747"/>
      <c r="AD328" s="747"/>
      <c r="AE328" s="747"/>
      <c r="AF328" s="747"/>
      <c r="AG328" s="747"/>
      <c r="AH328" s="747"/>
      <c r="AI328" s="747"/>
      <c r="AJ328" s="747"/>
      <c r="AK328" s="747"/>
      <c r="AL328" s="747"/>
      <c r="AM328" s="747"/>
      <c r="AN328" s="747"/>
      <c r="AO328" s="747"/>
      <c r="AP328" s="747"/>
      <c r="AQ328" s="747"/>
      <c r="AR328" s="747"/>
      <c r="AS328" s="747"/>
      <c r="AT328" s="747"/>
      <c r="AU328" s="747"/>
      <c r="AV328" s="747"/>
      <c r="AW328" s="747"/>
      <c r="AX328" s="747"/>
      <c r="AY328" s="747"/>
      <c r="AZ328" s="747"/>
      <c r="BA328" s="747"/>
      <c r="BB328" s="747"/>
      <c r="BC328" s="747"/>
      <c r="BD328" s="747"/>
      <c r="BE328" s="747"/>
      <c r="BF328" s="747"/>
      <c r="BG328" s="747"/>
      <c r="BH328" s="747"/>
      <c r="BI328" s="747"/>
      <c r="BJ328" s="747"/>
      <c r="BK328" s="747"/>
      <c r="BL328" s="747"/>
      <c r="BM328" s="747"/>
      <c r="BN328" s="747"/>
      <c r="BO328" s="747"/>
      <c r="BP328" s="747"/>
      <c r="BQ328" s="747"/>
      <c r="BR328" s="747"/>
      <c r="BS328" s="747"/>
    </row>
    <row r="329" spans="2:71" ht="7.5" customHeight="1" x14ac:dyDescent="0.2">
      <c r="B329" s="747"/>
      <c r="C329" s="747"/>
      <c r="D329" s="747"/>
      <c r="E329" s="747"/>
      <c r="F329" s="747"/>
      <c r="G329" s="747"/>
      <c r="H329" s="747"/>
      <c r="I329" s="747"/>
      <c r="J329" s="747"/>
      <c r="K329" s="747"/>
      <c r="L329" s="747"/>
      <c r="M329" s="747"/>
      <c r="N329" s="747"/>
      <c r="O329" s="747"/>
      <c r="P329" s="747"/>
      <c r="Q329" s="747"/>
      <c r="R329" s="747"/>
      <c r="S329" s="747"/>
      <c r="T329" s="747"/>
      <c r="U329" s="747"/>
      <c r="V329" s="747"/>
      <c r="W329" s="747"/>
      <c r="X329" s="747"/>
      <c r="Y329" s="747"/>
      <c r="Z329" s="747"/>
      <c r="AA329" s="747"/>
      <c r="AB329" s="747"/>
      <c r="AC329" s="747"/>
      <c r="AD329" s="747"/>
      <c r="AE329" s="747"/>
      <c r="AF329" s="747"/>
      <c r="AG329" s="747"/>
      <c r="AH329" s="747"/>
      <c r="AI329" s="747"/>
      <c r="AJ329" s="747"/>
      <c r="AK329" s="747"/>
      <c r="AL329" s="747"/>
      <c r="AM329" s="747"/>
      <c r="AN329" s="747"/>
      <c r="AO329" s="747"/>
      <c r="AP329" s="747"/>
      <c r="AQ329" s="747"/>
      <c r="AR329" s="747"/>
      <c r="AS329" s="747"/>
      <c r="AT329" s="747"/>
      <c r="AU329" s="747"/>
      <c r="AV329" s="747"/>
      <c r="AW329" s="747"/>
      <c r="AX329" s="747"/>
      <c r="AY329" s="747"/>
      <c r="AZ329" s="747"/>
      <c r="BA329" s="747"/>
      <c r="BB329" s="747"/>
      <c r="BC329" s="747"/>
      <c r="BD329" s="747"/>
      <c r="BE329" s="747"/>
      <c r="BF329" s="747"/>
      <c r="BG329" s="747"/>
      <c r="BH329" s="747"/>
      <c r="BI329" s="747"/>
      <c r="BJ329" s="747"/>
      <c r="BK329" s="747"/>
      <c r="BL329" s="747"/>
      <c r="BM329" s="747"/>
      <c r="BN329" s="747"/>
      <c r="BO329" s="747"/>
      <c r="BP329" s="747"/>
      <c r="BQ329" s="747"/>
      <c r="BR329" s="747"/>
      <c r="BS329" s="747"/>
    </row>
    <row r="330" spans="2:71" ht="7.5" customHeight="1" x14ac:dyDescent="0.2">
      <c r="B330" s="747"/>
      <c r="C330" s="747"/>
      <c r="D330" s="747"/>
      <c r="E330" s="747"/>
      <c r="F330" s="747"/>
      <c r="G330" s="747"/>
      <c r="H330" s="747"/>
      <c r="I330" s="747"/>
      <c r="J330" s="747"/>
      <c r="K330" s="747"/>
      <c r="L330" s="747"/>
      <c r="M330" s="747"/>
      <c r="N330" s="747"/>
      <c r="O330" s="747"/>
      <c r="P330" s="747"/>
      <c r="Q330" s="747"/>
      <c r="R330" s="747"/>
      <c r="S330" s="747"/>
      <c r="T330" s="747"/>
      <c r="U330" s="747"/>
      <c r="V330" s="747"/>
      <c r="W330" s="747"/>
      <c r="X330" s="747"/>
      <c r="Y330" s="747"/>
      <c r="Z330" s="747"/>
      <c r="AA330" s="747"/>
      <c r="AB330" s="747"/>
      <c r="AC330" s="747"/>
      <c r="AD330" s="747"/>
      <c r="AE330" s="747"/>
      <c r="AF330" s="747"/>
      <c r="AG330" s="747"/>
      <c r="AH330" s="747"/>
      <c r="AI330" s="747"/>
      <c r="AJ330" s="747"/>
      <c r="AK330" s="747"/>
      <c r="AL330" s="747"/>
      <c r="AM330" s="747"/>
      <c r="AN330" s="747"/>
      <c r="AO330" s="747"/>
      <c r="AP330" s="747"/>
      <c r="AQ330" s="747"/>
      <c r="AR330" s="747"/>
      <c r="AS330" s="747"/>
      <c r="AT330" s="747"/>
      <c r="AU330" s="747"/>
      <c r="AV330" s="747"/>
      <c r="AW330" s="747"/>
      <c r="AX330" s="747"/>
      <c r="AY330" s="747"/>
      <c r="AZ330" s="747"/>
      <c r="BA330" s="747"/>
      <c r="BB330" s="747"/>
      <c r="BC330" s="747"/>
      <c r="BD330" s="747"/>
      <c r="BE330" s="747"/>
      <c r="BF330" s="747"/>
      <c r="BG330" s="747"/>
      <c r="BH330" s="747"/>
      <c r="BI330" s="747"/>
      <c r="BJ330" s="747"/>
      <c r="BK330" s="747"/>
      <c r="BL330" s="747"/>
      <c r="BM330" s="747"/>
      <c r="BN330" s="747"/>
      <c r="BO330" s="747"/>
      <c r="BP330" s="747"/>
      <c r="BQ330" s="747"/>
      <c r="BR330" s="747"/>
      <c r="BS330" s="747"/>
    </row>
    <row r="331" spans="2:71" ht="7.5" customHeight="1" x14ac:dyDescent="0.2">
      <c r="B331" s="747"/>
      <c r="C331" s="747"/>
      <c r="D331" s="747"/>
      <c r="E331" s="747"/>
      <c r="F331" s="747"/>
      <c r="G331" s="747"/>
      <c r="H331" s="747"/>
      <c r="I331" s="747"/>
      <c r="J331" s="747"/>
      <c r="K331" s="747"/>
      <c r="L331" s="747"/>
      <c r="M331" s="747"/>
      <c r="N331" s="747"/>
      <c r="O331" s="747"/>
      <c r="P331" s="747"/>
      <c r="Q331" s="747"/>
      <c r="R331" s="747"/>
      <c r="S331" s="747"/>
      <c r="T331" s="747"/>
      <c r="U331" s="747"/>
      <c r="V331" s="747"/>
      <c r="W331" s="747"/>
      <c r="X331" s="747"/>
      <c r="Y331" s="747"/>
      <c r="Z331" s="747"/>
      <c r="AA331" s="747"/>
      <c r="AB331" s="747"/>
      <c r="AC331" s="747"/>
      <c r="AD331" s="747"/>
      <c r="AE331" s="747"/>
      <c r="AF331" s="747"/>
      <c r="AG331" s="747"/>
      <c r="AH331" s="747"/>
      <c r="AI331" s="747"/>
      <c r="AJ331" s="747"/>
      <c r="AK331" s="747"/>
      <c r="AL331" s="747"/>
      <c r="AM331" s="747"/>
      <c r="AN331" s="747"/>
      <c r="AO331" s="747"/>
      <c r="AP331" s="747"/>
      <c r="AQ331" s="747"/>
      <c r="AR331" s="747"/>
      <c r="AS331" s="747"/>
      <c r="AT331" s="747"/>
      <c r="AU331" s="747"/>
      <c r="AV331" s="747"/>
      <c r="AW331" s="747"/>
      <c r="AX331" s="747"/>
      <c r="AY331" s="747"/>
      <c r="AZ331" s="747"/>
      <c r="BA331" s="747"/>
      <c r="BB331" s="747"/>
      <c r="BC331" s="747"/>
      <c r="BD331" s="747"/>
      <c r="BE331" s="747"/>
      <c r="BF331" s="747"/>
      <c r="BG331" s="747"/>
      <c r="BH331" s="747"/>
      <c r="BI331" s="747"/>
      <c r="BJ331" s="747"/>
      <c r="BK331" s="747"/>
      <c r="BL331" s="747"/>
      <c r="BM331" s="747"/>
      <c r="BN331" s="747"/>
      <c r="BO331" s="747"/>
      <c r="BP331" s="747"/>
      <c r="BQ331" s="747"/>
      <c r="BR331" s="747"/>
      <c r="BS331" s="747"/>
    </row>
    <row r="332" spans="2:71" ht="7.5" customHeight="1" x14ac:dyDescent="0.2">
      <c r="B332" s="747"/>
      <c r="C332" s="747"/>
      <c r="D332" s="747"/>
      <c r="E332" s="747"/>
      <c r="F332" s="747"/>
      <c r="G332" s="747"/>
      <c r="H332" s="747"/>
      <c r="I332" s="747"/>
      <c r="J332" s="747"/>
      <c r="K332" s="747"/>
      <c r="L332" s="747"/>
      <c r="M332" s="747"/>
      <c r="N332" s="747"/>
      <c r="O332" s="747"/>
      <c r="P332" s="747"/>
      <c r="Q332" s="747"/>
      <c r="R332" s="747"/>
      <c r="S332" s="747"/>
      <c r="T332" s="747"/>
      <c r="U332" s="747"/>
      <c r="V332" s="747"/>
      <c r="W332" s="747"/>
      <c r="X332" s="747"/>
      <c r="Y332" s="747"/>
      <c r="Z332" s="747"/>
      <c r="AA332" s="747"/>
      <c r="AB332" s="747"/>
      <c r="AC332" s="747"/>
      <c r="AD332" s="747"/>
      <c r="AE332" s="747"/>
      <c r="AF332" s="747"/>
      <c r="AG332" s="747"/>
      <c r="AH332" s="747"/>
      <c r="AI332" s="747"/>
      <c r="AJ332" s="747"/>
      <c r="AK332" s="747"/>
      <c r="AL332" s="747"/>
      <c r="AM332" s="747"/>
      <c r="AN332" s="747"/>
      <c r="AO332" s="747"/>
      <c r="AP332" s="747"/>
      <c r="AQ332" s="747"/>
      <c r="AR332" s="747"/>
      <c r="AS332" s="747"/>
      <c r="AT332" s="747"/>
      <c r="AU332" s="747"/>
      <c r="AV332" s="747"/>
      <c r="AW332" s="747"/>
      <c r="AX332" s="747"/>
      <c r="AY332" s="747"/>
      <c r="AZ332" s="747"/>
      <c r="BA332" s="747"/>
      <c r="BB332" s="747"/>
      <c r="BC332" s="747"/>
      <c r="BD332" s="747"/>
      <c r="BE332" s="747"/>
      <c r="BF332" s="747"/>
      <c r="BG332" s="747"/>
      <c r="BH332" s="747"/>
      <c r="BI332" s="747"/>
      <c r="BJ332" s="747"/>
      <c r="BK332" s="747"/>
      <c r="BL332" s="747"/>
      <c r="BM332" s="747"/>
      <c r="BN332" s="747"/>
      <c r="BO332" s="747"/>
      <c r="BP332" s="747"/>
      <c r="BQ332" s="747"/>
      <c r="BR332" s="747"/>
      <c r="BS332" s="747"/>
    </row>
    <row r="333" spans="2:71" ht="7.5" customHeight="1" x14ac:dyDescent="0.2">
      <c r="B333" s="747"/>
      <c r="C333" s="747"/>
      <c r="D333" s="747"/>
      <c r="E333" s="747"/>
      <c r="F333" s="747"/>
      <c r="G333" s="747"/>
      <c r="H333" s="747"/>
      <c r="I333" s="747"/>
      <c r="J333" s="747"/>
      <c r="K333" s="747"/>
      <c r="L333" s="747"/>
      <c r="M333" s="747"/>
      <c r="N333" s="747"/>
      <c r="O333" s="747"/>
      <c r="P333" s="747"/>
      <c r="Q333" s="747"/>
      <c r="R333" s="747"/>
      <c r="S333" s="747"/>
      <c r="T333" s="747"/>
      <c r="U333" s="747"/>
      <c r="V333" s="747"/>
      <c r="W333" s="747"/>
      <c r="X333" s="747"/>
      <c r="Y333" s="747"/>
      <c r="Z333" s="747"/>
      <c r="AA333" s="747"/>
      <c r="AB333" s="747"/>
      <c r="AC333" s="747"/>
      <c r="AD333" s="747"/>
      <c r="AE333" s="747"/>
      <c r="AF333" s="747"/>
      <c r="AG333" s="747"/>
      <c r="AH333" s="747"/>
      <c r="AI333" s="747"/>
      <c r="AJ333" s="747"/>
      <c r="AK333" s="747"/>
      <c r="AL333" s="747"/>
      <c r="AM333" s="747"/>
      <c r="AN333" s="747"/>
      <c r="AO333" s="747"/>
      <c r="AP333" s="747"/>
      <c r="AQ333" s="747"/>
      <c r="AR333" s="747"/>
      <c r="AS333" s="747"/>
      <c r="AT333" s="747"/>
      <c r="AU333" s="747"/>
      <c r="AV333" s="747"/>
      <c r="AW333" s="747"/>
      <c r="AX333" s="747"/>
      <c r="AY333" s="747"/>
      <c r="AZ333" s="747"/>
      <c r="BA333" s="747"/>
      <c r="BB333" s="747"/>
      <c r="BC333" s="747"/>
      <c r="BD333" s="747"/>
      <c r="BE333" s="747"/>
      <c r="BF333" s="747"/>
      <c r="BG333" s="747"/>
      <c r="BH333" s="747"/>
      <c r="BI333" s="747"/>
      <c r="BJ333" s="747"/>
      <c r="BK333" s="747"/>
      <c r="BL333" s="747"/>
      <c r="BM333" s="747"/>
      <c r="BN333" s="747"/>
      <c r="BO333" s="747"/>
      <c r="BP333" s="747"/>
      <c r="BQ333" s="747"/>
      <c r="BR333" s="747"/>
      <c r="BS333" s="747"/>
    </row>
    <row r="334" spans="2:71" ht="7.5" customHeight="1" x14ac:dyDescent="0.2">
      <c r="B334" s="747"/>
      <c r="C334" s="747"/>
      <c r="D334" s="747"/>
      <c r="E334" s="747"/>
      <c r="F334" s="747"/>
      <c r="G334" s="747"/>
      <c r="H334" s="747"/>
      <c r="I334" s="747"/>
      <c r="J334" s="747"/>
      <c r="K334" s="747"/>
      <c r="L334" s="747"/>
      <c r="M334" s="747"/>
      <c r="N334" s="747"/>
      <c r="O334" s="747"/>
      <c r="P334" s="747"/>
      <c r="Q334" s="747"/>
      <c r="R334" s="747"/>
      <c r="S334" s="747"/>
      <c r="T334" s="747"/>
      <c r="U334" s="747"/>
      <c r="V334" s="747"/>
      <c r="W334" s="747"/>
      <c r="X334" s="747"/>
      <c r="Y334" s="747"/>
      <c r="Z334" s="747"/>
      <c r="AA334" s="747"/>
      <c r="AB334" s="747"/>
      <c r="AC334" s="747"/>
      <c r="AD334" s="747"/>
      <c r="AE334" s="747"/>
      <c r="AF334" s="747"/>
      <c r="AG334" s="747"/>
      <c r="AH334" s="747"/>
      <c r="AI334" s="747"/>
      <c r="AJ334" s="747"/>
      <c r="AK334" s="747"/>
      <c r="AL334" s="747"/>
      <c r="AM334" s="747"/>
      <c r="AN334" s="747"/>
      <c r="AO334" s="747"/>
      <c r="AP334" s="747"/>
      <c r="AQ334" s="747"/>
      <c r="AR334" s="747"/>
      <c r="AS334" s="747"/>
      <c r="AT334" s="747"/>
      <c r="AU334" s="747"/>
      <c r="AV334" s="747"/>
      <c r="AW334" s="747"/>
      <c r="AX334" s="747"/>
      <c r="AY334" s="747"/>
      <c r="AZ334" s="747"/>
      <c r="BA334" s="747"/>
      <c r="BB334" s="747"/>
      <c r="BC334" s="747"/>
      <c r="BD334" s="747"/>
      <c r="BE334" s="747"/>
      <c r="BF334" s="747"/>
      <c r="BG334" s="747"/>
      <c r="BH334" s="747"/>
      <c r="BI334" s="747"/>
      <c r="BJ334" s="747"/>
      <c r="BK334" s="747"/>
      <c r="BL334" s="747"/>
      <c r="BM334" s="747"/>
      <c r="BN334" s="747"/>
      <c r="BO334" s="747"/>
      <c r="BP334" s="747"/>
      <c r="BQ334" s="747"/>
      <c r="BR334" s="747"/>
      <c r="BS334" s="747"/>
    </row>
    <row r="335" spans="2:71" ht="7.5" customHeight="1" x14ac:dyDescent="0.2">
      <c r="B335" s="747"/>
      <c r="C335" s="747"/>
      <c r="D335" s="747"/>
      <c r="E335" s="747"/>
      <c r="F335" s="747"/>
      <c r="G335" s="747"/>
      <c r="H335" s="747"/>
      <c r="I335" s="747"/>
      <c r="J335" s="747"/>
      <c r="K335" s="747"/>
      <c r="L335" s="747"/>
      <c r="M335" s="747"/>
      <c r="N335" s="747"/>
      <c r="O335" s="747"/>
      <c r="P335" s="747"/>
      <c r="Q335" s="747"/>
      <c r="R335" s="747"/>
      <c r="S335" s="747"/>
      <c r="T335" s="747"/>
      <c r="U335" s="747"/>
      <c r="V335" s="747"/>
      <c r="W335" s="747"/>
      <c r="X335" s="747"/>
      <c r="Y335" s="747"/>
      <c r="Z335" s="747"/>
      <c r="AA335" s="747"/>
      <c r="AB335" s="747"/>
      <c r="AC335" s="747"/>
      <c r="AD335" s="747"/>
      <c r="AE335" s="747"/>
      <c r="AF335" s="747"/>
      <c r="AG335" s="747"/>
      <c r="AH335" s="747"/>
      <c r="AI335" s="747"/>
      <c r="AJ335" s="747"/>
      <c r="AK335" s="747"/>
      <c r="AL335" s="747"/>
      <c r="AM335" s="747"/>
      <c r="AN335" s="747"/>
      <c r="AO335" s="747"/>
      <c r="AP335" s="747"/>
      <c r="AQ335" s="747"/>
      <c r="AR335" s="747"/>
      <c r="AS335" s="747"/>
      <c r="AT335" s="747"/>
      <c r="AU335" s="747"/>
      <c r="AV335" s="747"/>
      <c r="AW335" s="747"/>
      <c r="AX335" s="747"/>
      <c r="AY335" s="747"/>
      <c r="AZ335" s="747"/>
      <c r="BA335" s="747"/>
      <c r="BB335" s="747"/>
      <c r="BC335" s="747"/>
      <c r="BD335" s="747"/>
      <c r="BE335" s="747"/>
      <c r="BF335" s="747"/>
      <c r="BG335" s="747"/>
      <c r="BH335" s="747"/>
      <c r="BI335" s="747"/>
      <c r="BJ335" s="747"/>
      <c r="BK335" s="747"/>
      <c r="BL335" s="747"/>
      <c r="BM335" s="747"/>
      <c r="BN335" s="747"/>
      <c r="BO335" s="747"/>
      <c r="BP335" s="747"/>
      <c r="BQ335" s="747"/>
      <c r="BR335" s="747"/>
      <c r="BS335" s="747"/>
    </row>
    <row r="336" spans="2:71" ht="7.5" customHeight="1" x14ac:dyDescent="0.2">
      <c r="B336" s="747"/>
      <c r="C336" s="747"/>
      <c r="D336" s="747"/>
      <c r="E336" s="747"/>
      <c r="F336" s="747"/>
      <c r="G336" s="747"/>
      <c r="H336" s="747"/>
      <c r="I336" s="747"/>
      <c r="J336" s="747"/>
      <c r="K336" s="747"/>
      <c r="L336" s="747"/>
      <c r="M336" s="747"/>
      <c r="N336" s="747"/>
      <c r="O336" s="747"/>
      <c r="P336" s="747"/>
      <c r="Q336" s="747"/>
      <c r="R336" s="747"/>
      <c r="S336" s="747"/>
      <c r="T336" s="747"/>
      <c r="U336" s="747"/>
      <c r="V336" s="747"/>
      <c r="W336" s="747"/>
      <c r="X336" s="747"/>
      <c r="Y336" s="747"/>
      <c r="Z336" s="747"/>
      <c r="AA336" s="747"/>
      <c r="AB336" s="747"/>
      <c r="AC336" s="747"/>
      <c r="AD336" s="747"/>
      <c r="AE336" s="747"/>
      <c r="AF336" s="747"/>
      <c r="AG336" s="747"/>
      <c r="AH336" s="747"/>
      <c r="AI336" s="747"/>
      <c r="AJ336" s="747"/>
      <c r="AK336" s="747"/>
      <c r="AL336" s="747"/>
      <c r="AM336" s="747"/>
      <c r="AN336" s="747"/>
      <c r="AO336" s="747"/>
      <c r="AP336" s="747"/>
      <c r="AQ336" s="747"/>
      <c r="AR336" s="747"/>
      <c r="AS336" s="747"/>
      <c r="AT336" s="747"/>
      <c r="AU336" s="747"/>
      <c r="AV336" s="747"/>
      <c r="AW336" s="747"/>
      <c r="AX336" s="747"/>
      <c r="AY336" s="747"/>
      <c r="AZ336" s="747"/>
      <c r="BA336" s="747"/>
      <c r="BB336" s="747"/>
      <c r="BC336" s="747"/>
      <c r="BD336" s="747"/>
      <c r="BE336" s="747"/>
      <c r="BF336" s="747"/>
      <c r="BG336" s="747"/>
      <c r="BH336" s="747"/>
      <c r="BI336" s="747"/>
      <c r="BJ336" s="747"/>
      <c r="BK336" s="747"/>
      <c r="BL336" s="747"/>
      <c r="BM336" s="747"/>
      <c r="BN336" s="747"/>
      <c r="BO336" s="747"/>
      <c r="BP336" s="747"/>
      <c r="BQ336" s="747"/>
      <c r="BR336" s="747"/>
      <c r="BS336" s="747"/>
    </row>
    <row r="337" spans="2:71" ht="7.5" customHeight="1" x14ac:dyDescent="0.2">
      <c r="B337" s="747"/>
      <c r="C337" s="747"/>
      <c r="D337" s="747"/>
      <c r="E337" s="747"/>
      <c r="F337" s="747"/>
      <c r="G337" s="747"/>
      <c r="H337" s="747"/>
      <c r="I337" s="747"/>
      <c r="J337" s="747"/>
      <c r="K337" s="747"/>
      <c r="L337" s="747"/>
      <c r="M337" s="747"/>
      <c r="N337" s="747"/>
      <c r="O337" s="747"/>
      <c r="P337" s="747"/>
      <c r="Q337" s="747"/>
      <c r="R337" s="747"/>
      <c r="S337" s="747"/>
      <c r="T337" s="747"/>
      <c r="U337" s="747"/>
      <c r="V337" s="747"/>
      <c r="W337" s="747"/>
      <c r="X337" s="747"/>
      <c r="Y337" s="747"/>
      <c r="Z337" s="747"/>
      <c r="AA337" s="747"/>
      <c r="AB337" s="747"/>
      <c r="AC337" s="747"/>
      <c r="AD337" s="747"/>
      <c r="AE337" s="747"/>
      <c r="AF337" s="747"/>
      <c r="AG337" s="747"/>
      <c r="AH337" s="747"/>
      <c r="AI337" s="747"/>
      <c r="AJ337" s="747"/>
      <c r="AK337" s="747"/>
      <c r="AL337" s="747"/>
      <c r="AM337" s="747"/>
      <c r="AN337" s="747"/>
      <c r="AO337" s="747"/>
      <c r="AP337" s="747"/>
      <c r="AQ337" s="747"/>
      <c r="AR337" s="747"/>
      <c r="AS337" s="747"/>
      <c r="AT337" s="747"/>
      <c r="AU337" s="747"/>
      <c r="AV337" s="747"/>
      <c r="AW337" s="747"/>
      <c r="AX337" s="747"/>
      <c r="AY337" s="747"/>
      <c r="AZ337" s="747"/>
      <c r="BA337" s="747"/>
      <c r="BB337" s="747"/>
      <c r="BC337" s="747"/>
      <c r="BD337" s="747"/>
      <c r="BE337" s="747"/>
      <c r="BF337" s="747"/>
      <c r="BG337" s="747"/>
      <c r="BH337" s="747"/>
      <c r="BI337" s="747"/>
      <c r="BJ337" s="747"/>
      <c r="BK337" s="747"/>
      <c r="BL337" s="747"/>
      <c r="BM337" s="747"/>
      <c r="BN337" s="747"/>
      <c r="BO337" s="747"/>
      <c r="BP337" s="747"/>
      <c r="BQ337" s="747"/>
      <c r="BR337" s="747"/>
      <c r="BS337" s="747"/>
    </row>
    <row r="338" spans="2:71" ht="7.5" customHeight="1" x14ac:dyDescent="0.2">
      <c r="B338" s="747"/>
      <c r="C338" s="747"/>
      <c r="D338" s="747"/>
      <c r="E338" s="747"/>
      <c r="F338" s="747"/>
      <c r="G338" s="747"/>
      <c r="H338" s="747"/>
      <c r="I338" s="747"/>
      <c r="J338" s="747"/>
      <c r="K338" s="747"/>
      <c r="L338" s="747"/>
      <c r="M338" s="747"/>
      <c r="N338" s="747"/>
      <c r="O338" s="747"/>
      <c r="P338" s="747"/>
      <c r="Q338" s="747"/>
      <c r="R338" s="747"/>
      <c r="S338" s="747"/>
      <c r="T338" s="747"/>
      <c r="U338" s="747"/>
      <c r="V338" s="747"/>
      <c r="W338" s="747"/>
      <c r="X338" s="747"/>
      <c r="Y338" s="747"/>
      <c r="Z338" s="747"/>
      <c r="AA338" s="747"/>
      <c r="AB338" s="747"/>
      <c r="AC338" s="747"/>
      <c r="AD338" s="747"/>
      <c r="AE338" s="747"/>
      <c r="AF338" s="747"/>
      <c r="AG338" s="747"/>
      <c r="AH338" s="747"/>
      <c r="AI338" s="747"/>
      <c r="AJ338" s="747"/>
      <c r="AK338" s="747"/>
      <c r="AL338" s="747"/>
      <c r="AM338" s="747"/>
      <c r="AN338" s="747"/>
      <c r="AO338" s="747"/>
      <c r="AP338" s="747"/>
      <c r="AQ338" s="747"/>
      <c r="AR338" s="747"/>
      <c r="AS338" s="747"/>
      <c r="AT338" s="747"/>
      <c r="AU338" s="747"/>
      <c r="AV338" s="747"/>
      <c r="AW338" s="747"/>
      <c r="AX338" s="747"/>
      <c r="AY338" s="747"/>
      <c r="AZ338" s="747"/>
      <c r="BA338" s="747"/>
      <c r="BB338" s="747"/>
      <c r="BC338" s="747"/>
      <c r="BD338" s="747"/>
      <c r="BE338" s="747"/>
      <c r="BF338" s="747"/>
      <c r="BG338" s="747"/>
      <c r="BH338" s="747"/>
      <c r="BI338" s="747"/>
      <c r="BJ338" s="747"/>
      <c r="BK338" s="747"/>
      <c r="BL338" s="747"/>
      <c r="BM338" s="747"/>
      <c r="BN338" s="747"/>
      <c r="BO338" s="747"/>
      <c r="BP338" s="747"/>
      <c r="BQ338" s="747"/>
      <c r="BR338" s="747"/>
      <c r="BS338" s="747"/>
    </row>
    <row r="339" spans="2:71" ht="7.5" customHeight="1" x14ac:dyDescent="0.2">
      <c r="B339" s="277"/>
      <c r="C339" s="277"/>
      <c r="D339" s="277"/>
      <c r="E339" s="277"/>
      <c r="F339" s="277"/>
      <c r="G339" s="277"/>
      <c r="H339" s="277"/>
      <c r="I339" s="277"/>
      <c r="J339" s="277"/>
      <c r="K339" s="277"/>
      <c r="L339" s="277"/>
      <c r="M339" s="277"/>
      <c r="N339" s="277"/>
      <c r="O339" s="277"/>
      <c r="P339" s="277"/>
      <c r="Q339" s="277"/>
      <c r="R339" s="277"/>
      <c r="S339" s="277"/>
      <c r="T339" s="277"/>
      <c r="U339" s="277"/>
      <c r="V339" s="277"/>
      <c r="W339" s="277"/>
      <c r="X339" s="277"/>
      <c r="Y339" s="277"/>
      <c r="Z339" s="277"/>
      <c r="AA339" s="277"/>
      <c r="AB339" s="277"/>
      <c r="AC339" s="277"/>
      <c r="AD339" s="277"/>
      <c r="AE339" s="277"/>
      <c r="AF339" s="277"/>
      <c r="AG339" s="277"/>
      <c r="AH339" s="277"/>
      <c r="AI339" s="277"/>
      <c r="AJ339" s="277"/>
      <c r="AK339" s="277"/>
      <c r="AL339" s="277"/>
      <c r="AM339" s="277"/>
      <c r="AN339" s="277"/>
      <c r="AO339" s="277"/>
      <c r="AP339" s="277"/>
      <c r="AQ339" s="277"/>
      <c r="AR339" s="277"/>
      <c r="AS339" s="277"/>
      <c r="AT339" s="277"/>
      <c r="AU339" s="277"/>
      <c r="AV339" s="277"/>
      <c r="AW339" s="277"/>
      <c r="AX339" s="277"/>
      <c r="AY339" s="277"/>
      <c r="AZ339" s="277"/>
      <c r="BA339" s="277"/>
      <c r="BB339" s="277"/>
      <c r="BC339" s="277"/>
      <c r="BD339" s="277"/>
      <c r="BE339" s="277"/>
      <c r="BF339" s="277"/>
      <c r="BG339" s="277"/>
      <c r="BH339" s="277"/>
      <c r="BI339" s="277"/>
      <c r="BJ339" s="277"/>
      <c r="BK339" s="277"/>
      <c r="BL339" s="277"/>
      <c r="BM339" s="277"/>
      <c r="BN339" s="277"/>
      <c r="BO339" s="277"/>
      <c r="BP339" s="277"/>
      <c r="BQ339" s="277"/>
      <c r="BR339" s="277"/>
      <c r="BS339" s="277"/>
    </row>
    <row r="340" spans="2:71" ht="7.5" customHeight="1" x14ac:dyDescent="0.2">
      <c r="B340" s="277"/>
      <c r="C340" s="277"/>
      <c r="D340" s="277"/>
      <c r="E340" s="277"/>
      <c r="F340" s="277"/>
      <c r="G340" s="277"/>
      <c r="H340" s="277"/>
      <c r="I340" s="277"/>
      <c r="J340" s="277"/>
      <c r="K340" s="277"/>
      <c r="L340" s="277"/>
      <c r="M340" s="277"/>
      <c r="N340" s="277"/>
      <c r="O340" s="277"/>
      <c r="P340" s="277"/>
      <c r="Q340" s="277"/>
      <c r="R340" s="277"/>
      <c r="S340" s="277"/>
      <c r="T340" s="277"/>
      <c r="U340" s="277"/>
      <c r="V340" s="277"/>
      <c r="W340" s="277"/>
      <c r="X340" s="277"/>
      <c r="Y340" s="277"/>
      <c r="Z340" s="277"/>
      <c r="AA340" s="277"/>
      <c r="AB340" s="277"/>
      <c r="AC340" s="277"/>
      <c r="AD340" s="277"/>
      <c r="AE340" s="277"/>
      <c r="AF340" s="277"/>
      <c r="AG340" s="277"/>
      <c r="AH340" s="277"/>
      <c r="AI340" s="277"/>
      <c r="AJ340" s="277"/>
      <c r="AK340" s="277"/>
      <c r="AL340" s="277"/>
      <c r="AM340" s="277"/>
      <c r="AN340" s="277"/>
      <c r="AO340" s="277"/>
      <c r="AP340" s="277"/>
      <c r="AQ340" s="277"/>
      <c r="AR340" s="277"/>
      <c r="AS340" s="277"/>
      <c r="AT340" s="277"/>
      <c r="AU340" s="277"/>
      <c r="AV340" s="277"/>
      <c r="AW340" s="277"/>
      <c r="AX340" s="277"/>
      <c r="AY340" s="277"/>
      <c r="AZ340" s="277"/>
      <c r="BA340" s="277"/>
      <c r="BB340" s="277"/>
      <c r="BC340" s="277"/>
      <c r="BD340" s="277"/>
      <c r="BE340" s="277"/>
      <c r="BF340" s="277"/>
      <c r="BG340" s="277"/>
      <c r="BH340" s="277"/>
      <c r="BI340" s="277"/>
      <c r="BJ340" s="277"/>
      <c r="BK340" s="277"/>
      <c r="BL340" s="277"/>
      <c r="BM340" s="277"/>
      <c r="BN340" s="277"/>
      <c r="BO340" s="277"/>
      <c r="BP340" s="277"/>
      <c r="BQ340" s="277"/>
      <c r="BR340" s="277"/>
      <c r="BS340" s="277"/>
    </row>
    <row r="341" spans="2:71" ht="7.5" customHeight="1" x14ac:dyDescent="0.2">
      <c r="B341" s="748" t="s">
        <v>728</v>
      </c>
      <c r="C341" s="748"/>
      <c r="D341" s="748"/>
      <c r="E341" s="748"/>
      <c r="F341" s="748"/>
      <c r="G341" s="748"/>
      <c r="H341" s="748"/>
      <c r="I341" s="748"/>
      <c r="J341" s="748"/>
      <c r="K341" s="748"/>
      <c r="L341" s="748"/>
      <c r="M341" s="748"/>
      <c r="N341" s="748"/>
      <c r="O341" s="748"/>
      <c r="P341" s="748"/>
      <c r="Q341" s="748"/>
      <c r="R341" s="748"/>
      <c r="S341" s="748"/>
      <c r="T341" s="748"/>
      <c r="U341" s="748"/>
      <c r="V341" s="748"/>
      <c r="W341" s="748"/>
      <c r="X341" s="748"/>
      <c r="Y341" s="748"/>
      <c r="Z341" s="748"/>
      <c r="AA341" s="748"/>
      <c r="AB341" s="748"/>
      <c r="AC341" s="748"/>
      <c r="AD341" s="748"/>
      <c r="AE341" s="748"/>
      <c r="AF341" s="748"/>
      <c r="AG341" s="748"/>
      <c r="AH341" s="748"/>
      <c r="AI341" s="748"/>
      <c r="AJ341" s="748"/>
      <c r="AK341" s="748"/>
      <c r="AL341" s="748"/>
      <c r="AM341" s="748"/>
      <c r="AN341" s="748"/>
      <c r="AO341" s="748"/>
      <c r="AP341" s="748"/>
      <c r="AQ341" s="748"/>
      <c r="AR341" s="748"/>
      <c r="AS341" s="748"/>
      <c r="AT341" s="748"/>
      <c r="AU341" s="748"/>
      <c r="AV341" s="748"/>
      <c r="AW341" s="748"/>
      <c r="AX341" s="748"/>
      <c r="AY341" s="748"/>
      <c r="AZ341" s="748"/>
      <c r="BA341" s="748"/>
      <c r="BB341" s="748"/>
      <c r="BC341" s="748"/>
      <c r="BD341" s="748"/>
      <c r="BE341" s="748"/>
      <c r="BF341" s="748"/>
      <c r="BG341" s="748"/>
      <c r="BH341" s="748"/>
      <c r="BI341" s="748"/>
      <c r="BJ341" s="748"/>
      <c r="BK341" s="748"/>
      <c r="BL341" s="748"/>
      <c r="BM341" s="748"/>
      <c r="BN341" s="748"/>
      <c r="BO341" s="748"/>
      <c r="BP341" s="748"/>
      <c r="BQ341" s="748"/>
      <c r="BR341" s="748"/>
      <c r="BS341" s="748"/>
    </row>
    <row r="342" spans="2:71" ht="7.5" customHeight="1" x14ac:dyDescent="0.2">
      <c r="B342" s="748"/>
      <c r="C342" s="748"/>
      <c r="D342" s="748"/>
      <c r="E342" s="748"/>
      <c r="F342" s="748"/>
      <c r="G342" s="748"/>
      <c r="H342" s="748"/>
      <c r="I342" s="748"/>
      <c r="J342" s="748"/>
      <c r="K342" s="748"/>
      <c r="L342" s="748"/>
      <c r="M342" s="748"/>
      <c r="N342" s="748"/>
      <c r="O342" s="748"/>
      <c r="P342" s="748"/>
      <c r="Q342" s="748"/>
      <c r="R342" s="748"/>
      <c r="S342" s="748"/>
      <c r="T342" s="748"/>
      <c r="U342" s="748"/>
      <c r="V342" s="748"/>
      <c r="W342" s="748"/>
      <c r="X342" s="748"/>
      <c r="Y342" s="748"/>
      <c r="Z342" s="748"/>
      <c r="AA342" s="748"/>
      <c r="AB342" s="748"/>
      <c r="AC342" s="748"/>
      <c r="AD342" s="748"/>
      <c r="AE342" s="748"/>
      <c r="AF342" s="748"/>
      <c r="AG342" s="748"/>
      <c r="AH342" s="748"/>
      <c r="AI342" s="748"/>
      <c r="AJ342" s="748"/>
      <c r="AK342" s="748"/>
      <c r="AL342" s="748"/>
      <c r="AM342" s="748"/>
      <c r="AN342" s="748"/>
      <c r="AO342" s="748"/>
      <c r="AP342" s="748"/>
      <c r="AQ342" s="748"/>
      <c r="AR342" s="748"/>
      <c r="AS342" s="748"/>
      <c r="AT342" s="748"/>
      <c r="AU342" s="748"/>
      <c r="AV342" s="748"/>
      <c r="AW342" s="748"/>
      <c r="AX342" s="748"/>
      <c r="AY342" s="748"/>
      <c r="AZ342" s="748"/>
      <c r="BA342" s="748"/>
      <c r="BB342" s="748"/>
      <c r="BC342" s="748"/>
      <c r="BD342" s="748"/>
      <c r="BE342" s="748"/>
      <c r="BF342" s="748"/>
      <c r="BG342" s="748"/>
      <c r="BH342" s="748"/>
      <c r="BI342" s="748"/>
      <c r="BJ342" s="748"/>
      <c r="BK342" s="748"/>
      <c r="BL342" s="748"/>
      <c r="BM342" s="748"/>
      <c r="BN342" s="748"/>
      <c r="BO342" s="748"/>
      <c r="BP342" s="748"/>
      <c r="BQ342" s="748"/>
      <c r="BR342" s="748"/>
      <c r="BS342" s="748"/>
    </row>
    <row r="343" spans="2:71" ht="7.5" customHeight="1" x14ac:dyDescent="0.2">
      <c r="B343" s="748"/>
      <c r="C343" s="748"/>
      <c r="D343" s="748"/>
      <c r="E343" s="748"/>
      <c r="F343" s="748"/>
      <c r="G343" s="748"/>
      <c r="H343" s="748"/>
      <c r="I343" s="748"/>
      <c r="J343" s="748"/>
      <c r="K343" s="748"/>
      <c r="L343" s="748"/>
      <c r="M343" s="748"/>
      <c r="N343" s="748"/>
      <c r="O343" s="748"/>
      <c r="P343" s="748"/>
      <c r="Q343" s="748"/>
      <c r="R343" s="748"/>
      <c r="S343" s="748"/>
      <c r="T343" s="748"/>
      <c r="U343" s="748"/>
      <c r="V343" s="748"/>
      <c r="W343" s="748"/>
      <c r="X343" s="748"/>
      <c r="Y343" s="748"/>
      <c r="Z343" s="748"/>
      <c r="AA343" s="748"/>
      <c r="AB343" s="748"/>
      <c r="AC343" s="748"/>
      <c r="AD343" s="748"/>
      <c r="AE343" s="748"/>
      <c r="AF343" s="748"/>
      <c r="AG343" s="748"/>
      <c r="AH343" s="748"/>
      <c r="AI343" s="748"/>
      <c r="AJ343" s="748"/>
      <c r="AK343" s="748"/>
      <c r="AL343" s="748"/>
      <c r="AM343" s="748"/>
      <c r="AN343" s="748"/>
      <c r="AO343" s="748"/>
      <c r="AP343" s="748"/>
      <c r="AQ343" s="748"/>
      <c r="AR343" s="748"/>
      <c r="AS343" s="748"/>
      <c r="AT343" s="748"/>
      <c r="AU343" s="748"/>
      <c r="AV343" s="748"/>
      <c r="AW343" s="748"/>
      <c r="AX343" s="748"/>
      <c r="AY343" s="748"/>
      <c r="AZ343" s="748"/>
      <c r="BA343" s="748"/>
      <c r="BB343" s="748"/>
      <c r="BC343" s="748"/>
      <c r="BD343" s="748"/>
      <c r="BE343" s="748"/>
      <c r="BF343" s="748"/>
      <c r="BG343" s="748"/>
      <c r="BH343" s="748"/>
      <c r="BI343" s="748"/>
      <c r="BJ343" s="748"/>
      <c r="BK343" s="748"/>
      <c r="BL343" s="748"/>
      <c r="BM343" s="748"/>
      <c r="BN343" s="748"/>
      <c r="BO343" s="748"/>
      <c r="BP343" s="748"/>
      <c r="BQ343" s="748"/>
      <c r="BR343" s="748"/>
      <c r="BS343" s="748"/>
    </row>
    <row r="344" spans="2:71" ht="7.5" customHeight="1" x14ac:dyDescent="0.2">
      <c r="B344" s="749" t="s">
        <v>731</v>
      </c>
      <c r="C344" s="750"/>
      <c r="D344" s="750"/>
      <c r="E344" s="750"/>
      <c r="F344" s="750"/>
      <c r="G344" s="750"/>
      <c r="H344" s="750"/>
      <c r="I344" s="750"/>
      <c r="J344" s="750"/>
      <c r="K344" s="750"/>
      <c r="L344" s="750"/>
      <c r="M344" s="750"/>
      <c r="N344" s="750"/>
      <c r="O344" s="750"/>
      <c r="P344" s="750"/>
      <c r="Q344" s="750"/>
      <c r="R344" s="750"/>
      <c r="S344" s="750"/>
      <c r="T344" s="750"/>
      <c r="U344" s="750"/>
      <c r="V344" s="750"/>
      <c r="W344" s="750"/>
      <c r="X344" s="750"/>
      <c r="Y344" s="750"/>
      <c r="Z344" s="750"/>
      <c r="AA344" s="750"/>
      <c r="AB344" s="750"/>
      <c r="AC344" s="750"/>
      <c r="AD344" s="750"/>
      <c r="AE344" s="750"/>
      <c r="AF344" s="750"/>
      <c r="AG344" s="750"/>
      <c r="AH344" s="750"/>
      <c r="AI344" s="750"/>
      <c r="AJ344" s="750"/>
      <c r="AK344" s="750"/>
      <c r="AL344" s="750"/>
      <c r="AM344" s="750"/>
      <c r="AN344" s="750"/>
      <c r="AO344" s="750"/>
      <c r="AP344" s="750"/>
      <c r="AQ344" s="750"/>
      <c r="AR344" s="750"/>
      <c r="AS344" s="750"/>
      <c r="AT344" s="750"/>
      <c r="AU344" s="750"/>
      <c r="AV344" s="750"/>
      <c r="AW344" s="750"/>
      <c r="AX344" s="750"/>
      <c r="AY344" s="750"/>
      <c r="AZ344" s="750"/>
      <c r="BA344" s="750"/>
      <c r="BB344" s="750"/>
      <c r="BC344" s="750"/>
      <c r="BD344" s="750"/>
      <c r="BE344" s="750"/>
      <c r="BF344" s="750"/>
      <c r="BG344" s="750"/>
      <c r="BH344" s="750"/>
      <c r="BI344" s="750"/>
      <c r="BJ344" s="750"/>
      <c r="BK344" s="750"/>
      <c r="BL344" s="750"/>
      <c r="BM344" s="750"/>
      <c r="BN344" s="750"/>
      <c r="BO344" s="750"/>
      <c r="BP344" s="750"/>
      <c r="BQ344" s="750"/>
      <c r="BR344" s="750"/>
      <c r="BS344" s="751"/>
    </row>
    <row r="345" spans="2:71" ht="7.5" customHeight="1" x14ac:dyDescent="0.2">
      <c r="B345" s="752"/>
      <c r="C345" s="753"/>
      <c r="D345" s="753"/>
      <c r="E345" s="753"/>
      <c r="F345" s="753"/>
      <c r="G345" s="753"/>
      <c r="H345" s="753"/>
      <c r="I345" s="753"/>
      <c r="J345" s="753"/>
      <c r="K345" s="753"/>
      <c r="L345" s="753"/>
      <c r="M345" s="753"/>
      <c r="N345" s="753"/>
      <c r="O345" s="753"/>
      <c r="P345" s="753"/>
      <c r="Q345" s="753"/>
      <c r="R345" s="753"/>
      <c r="S345" s="753"/>
      <c r="T345" s="753"/>
      <c r="U345" s="753"/>
      <c r="V345" s="753"/>
      <c r="W345" s="753"/>
      <c r="X345" s="753"/>
      <c r="Y345" s="753"/>
      <c r="Z345" s="753"/>
      <c r="AA345" s="753"/>
      <c r="AB345" s="753"/>
      <c r="AC345" s="753"/>
      <c r="AD345" s="753"/>
      <c r="AE345" s="753"/>
      <c r="AF345" s="753"/>
      <c r="AG345" s="753"/>
      <c r="AH345" s="753"/>
      <c r="AI345" s="753"/>
      <c r="AJ345" s="753"/>
      <c r="AK345" s="753"/>
      <c r="AL345" s="753"/>
      <c r="AM345" s="753"/>
      <c r="AN345" s="753"/>
      <c r="AO345" s="753"/>
      <c r="AP345" s="753"/>
      <c r="AQ345" s="753"/>
      <c r="AR345" s="753"/>
      <c r="AS345" s="753"/>
      <c r="AT345" s="753"/>
      <c r="AU345" s="753"/>
      <c r="AV345" s="753"/>
      <c r="AW345" s="753"/>
      <c r="AX345" s="753"/>
      <c r="AY345" s="753"/>
      <c r="AZ345" s="753"/>
      <c r="BA345" s="753"/>
      <c r="BB345" s="753"/>
      <c r="BC345" s="753"/>
      <c r="BD345" s="753"/>
      <c r="BE345" s="753"/>
      <c r="BF345" s="753"/>
      <c r="BG345" s="753"/>
      <c r="BH345" s="753"/>
      <c r="BI345" s="753"/>
      <c r="BJ345" s="753"/>
      <c r="BK345" s="753"/>
      <c r="BL345" s="753"/>
      <c r="BM345" s="753"/>
      <c r="BN345" s="753"/>
      <c r="BO345" s="753"/>
      <c r="BP345" s="753"/>
      <c r="BQ345" s="753"/>
      <c r="BR345" s="753"/>
      <c r="BS345" s="754"/>
    </row>
    <row r="346" spans="2:71" ht="7.5" customHeight="1" x14ac:dyDescent="0.2">
      <c r="B346" s="752"/>
      <c r="C346" s="753"/>
      <c r="D346" s="753"/>
      <c r="E346" s="753"/>
      <c r="F346" s="753"/>
      <c r="G346" s="753"/>
      <c r="H346" s="753"/>
      <c r="I346" s="753"/>
      <c r="J346" s="753"/>
      <c r="K346" s="753"/>
      <c r="L346" s="753"/>
      <c r="M346" s="753"/>
      <c r="N346" s="753"/>
      <c r="O346" s="753"/>
      <c r="P346" s="753"/>
      <c r="Q346" s="753"/>
      <c r="R346" s="753"/>
      <c r="S346" s="753"/>
      <c r="T346" s="753"/>
      <c r="U346" s="753"/>
      <c r="V346" s="753"/>
      <c r="W346" s="753"/>
      <c r="X346" s="753"/>
      <c r="Y346" s="753"/>
      <c r="Z346" s="753"/>
      <c r="AA346" s="753"/>
      <c r="AB346" s="753"/>
      <c r="AC346" s="753"/>
      <c r="AD346" s="753"/>
      <c r="AE346" s="753"/>
      <c r="AF346" s="753"/>
      <c r="AG346" s="753"/>
      <c r="AH346" s="753"/>
      <c r="AI346" s="753"/>
      <c r="AJ346" s="753"/>
      <c r="AK346" s="753"/>
      <c r="AL346" s="753"/>
      <c r="AM346" s="753"/>
      <c r="AN346" s="753"/>
      <c r="AO346" s="753"/>
      <c r="AP346" s="753"/>
      <c r="AQ346" s="753"/>
      <c r="AR346" s="753"/>
      <c r="AS346" s="753"/>
      <c r="AT346" s="753"/>
      <c r="AU346" s="753"/>
      <c r="AV346" s="753"/>
      <c r="AW346" s="753"/>
      <c r="AX346" s="753"/>
      <c r="AY346" s="753"/>
      <c r="AZ346" s="753"/>
      <c r="BA346" s="753"/>
      <c r="BB346" s="753"/>
      <c r="BC346" s="753"/>
      <c r="BD346" s="753"/>
      <c r="BE346" s="753"/>
      <c r="BF346" s="753"/>
      <c r="BG346" s="753"/>
      <c r="BH346" s="753"/>
      <c r="BI346" s="753"/>
      <c r="BJ346" s="753"/>
      <c r="BK346" s="753"/>
      <c r="BL346" s="753"/>
      <c r="BM346" s="753"/>
      <c r="BN346" s="753"/>
      <c r="BO346" s="753"/>
      <c r="BP346" s="753"/>
      <c r="BQ346" s="753"/>
      <c r="BR346" s="753"/>
      <c r="BS346" s="754"/>
    </row>
    <row r="347" spans="2:71" ht="7.5" customHeight="1" x14ac:dyDescent="0.2">
      <c r="B347" s="752"/>
      <c r="C347" s="753"/>
      <c r="D347" s="753"/>
      <c r="E347" s="753"/>
      <c r="F347" s="753"/>
      <c r="G347" s="753"/>
      <c r="H347" s="753"/>
      <c r="I347" s="753"/>
      <c r="J347" s="753"/>
      <c r="K347" s="753"/>
      <c r="L347" s="753"/>
      <c r="M347" s="753"/>
      <c r="N347" s="753"/>
      <c r="O347" s="753"/>
      <c r="P347" s="753"/>
      <c r="Q347" s="753"/>
      <c r="R347" s="753"/>
      <c r="S347" s="753"/>
      <c r="T347" s="753"/>
      <c r="U347" s="753"/>
      <c r="V347" s="753"/>
      <c r="W347" s="753"/>
      <c r="X347" s="753"/>
      <c r="Y347" s="753"/>
      <c r="Z347" s="753"/>
      <c r="AA347" s="753"/>
      <c r="AB347" s="753"/>
      <c r="AC347" s="753"/>
      <c r="AD347" s="753"/>
      <c r="AE347" s="753"/>
      <c r="AF347" s="753"/>
      <c r="AG347" s="753"/>
      <c r="AH347" s="753"/>
      <c r="AI347" s="753"/>
      <c r="AJ347" s="753"/>
      <c r="AK347" s="753"/>
      <c r="AL347" s="753"/>
      <c r="AM347" s="753"/>
      <c r="AN347" s="753"/>
      <c r="AO347" s="753"/>
      <c r="AP347" s="753"/>
      <c r="AQ347" s="753"/>
      <c r="AR347" s="753"/>
      <c r="AS347" s="753"/>
      <c r="AT347" s="753"/>
      <c r="AU347" s="753"/>
      <c r="AV347" s="753"/>
      <c r="AW347" s="753"/>
      <c r="AX347" s="753"/>
      <c r="AY347" s="753"/>
      <c r="AZ347" s="753"/>
      <c r="BA347" s="753"/>
      <c r="BB347" s="753"/>
      <c r="BC347" s="753"/>
      <c r="BD347" s="753"/>
      <c r="BE347" s="753"/>
      <c r="BF347" s="753"/>
      <c r="BG347" s="753"/>
      <c r="BH347" s="753"/>
      <c r="BI347" s="753"/>
      <c r="BJ347" s="753"/>
      <c r="BK347" s="753"/>
      <c r="BL347" s="753"/>
      <c r="BM347" s="753"/>
      <c r="BN347" s="753"/>
      <c r="BO347" s="753"/>
      <c r="BP347" s="753"/>
      <c r="BQ347" s="753"/>
      <c r="BR347" s="753"/>
      <c r="BS347" s="754"/>
    </row>
    <row r="348" spans="2:71" ht="7.5" customHeight="1" x14ac:dyDescent="0.2">
      <c r="B348" s="752"/>
      <c r="C348" s="753"/>
      <c r="D348" s="753"/>
      <c r="E348" s="753"/>
      <c r="F348" s="753"/>
      <c r="G348" s="753"/>
      <c r="H348" s="753"/>
      <c r="I348" s="753"/>
      <c r="J348" s="753"/>
      <c r="K348" s="753"/>
      <c r="L348" s="753"/>
      <c r="M348" s="753"/>
      <c r="N348" s="753"/>
      <c r="O348" s="753"/>
      <c r="P348" s="753"/>
      <c r="Q348" s="753"/>
      <c r="R348" s="753"/>
      <c r="S348" s="753"/>
      <c r="T348" s="753"/>
      <c r="U348" s="753"/>
      <c r="V348" s="753"/>
      <c r="W348" s="753"/>
      <c r="X348" s="753"/>
      <c r="Y348" s="753"/>
      <c r="Z348" s="753"/>
      <c r="AA348" s="753"/>
      <c r="AB348" s="753"/>
      <c r="AC348" s="753"/>
      <c r="AD348" s="753"/>
      <c r="AE348" s="753"/>
      <c r="AF348" s="753"/>
      <c r="AG348" s="753"/>
      <c r="AH348" s="753"/>
      <c r="AI348" s="753"/>
      <c r="AJ348" s="753"/>
      <c r="AK348" s="753"/>
      <c r="AL348" s="753"/>
      <c r="AM348" s="753"/>
      <c r="AN348" s="753"/>
      <c r="AO348" s="753"/>
      <c r="AP348" s="753"/>
      <c r="AQ348" s="753"/>
      <c r="AR348" s="753"/>
      <c r="AS348" s="753"/>
      <c r="AT348" s="753"/>
      <c r="AU348" s="753"/>
      <c r="AV348" s="753"/>
      <c r="AW348" s="753"/>
      <c r="AX348" s="753"/>
      <c r="AY348" s="753"/>
      <c r="AZ348" s="753"/>
      <c r="BA348" s="753"/>
      <c r="BB348" s="753"/>
      <c r="BC348" s="753"/>
      <c r="BD348" s="753"/>
      <c r="BE348" s="753"/>
      <c r="BF348" s="753"/>
      <c r="BG348" s="753"/>
      <c r="BH348" s="753"/>
      <c r="BI348" s="753"/>
      <c r="BJ348" s="753"/>
      <c r="BK348" s="753"/>
      <c r="BL348" s="753"/>
      <c r="BM348" s="753"/>
      <c r="BN348" s="753"/>
      <c r="BO348" s="753"/>
      <c r="BP348" s="753"/>
      <c r="BQ348" s="753"/>
      <c r="BR348" s="753"/>
      <c r="BS348" s="754"/>
    </row>
    <row r="349" spans="2:71" ht="7.5" customHeight="1" x14ac:dyDescent="0.2">
      <c r="B349" s="752"/>
      <c r="C349" s="753"/>
      <c r="D349" s="753"/>
      <c r="E349" s="753"/>
      <c r="F349" s="753"/>
      <c r="G349" s="753"/>
      <c r="H349" s="753"/>
      <c r="I349" s="753"/>
      <c r="J349" s="753"/>
      <c r="K349" s="753"/>
      <c r="L349" s="753"/>
      <c r="M349" s="753"/>
      <c r="N349" s="753"/>
      <c r="O349" s="753"/>
      <c r="P349" s="753"/>
      <c r="Q349" s="753"/>
      <c r="R349" s="753"/>
      <c r="S349" s="753"/>
      <c r="T349" s="753"/>
      <c r="U349" s="753"/>
      <c r="V349" s="753"/>
      <c r="W349" s="753"/>
      <c r="X349" s="753"/>
      <c r="Y349" s="753"/>
      <c r="Z349" s="753"/>
      <c r="AA349" s="753"/>
      <c r="AB349" s="753"/>
      <c r="AC349" s="753"/>
      <c r="AD349" s="753"/>
      <c r="AE349" s="753"/>
      <c r="AF349" s="753"/>
      <c r="AG349" s="753"/>
      <c r="AH349" s="753"/>
      <c r="AI349" s="753"/>
      <c r="AJ349" s="753"/>
      <c r="AK349" s="753"/>
      <c r="AL349" s="753"/>
      <c r="AM349" s="753"/>
      <c r="AN349" s="753"/>
      <c r="AO349" s="753"/>
      <c r="AP349" s="753"/>
      <c r="AQ349" s="753"/>
      <c r="AR349" s="753"/>
      <c r="AS349" s="753"/>
      <c r="AT349" s="753"/>
      <c r="AU349" s="753"/>
      <c r="AV349" s="753"/>
      <c r="AW349" s="753"/>
      <c r="AX349" s="753"/>
      <c r="AY349" s="753"/>
      <c r="AZ349" s="753"/>
      <c r="BA349" s="753"/>
      <c r="BB349" s="753"/>
      <c r="BC349" s="753"/>
      <c r="BD349" s="753"/>
      <c r="BE349" s="753"/>
      <c r="BF349" s="753"/>
      <c r="BG349" s="753"/>
      <c r="BH349" s="753"/>
      <c r="BI349" s="753"/>
      <c r="BJ349" s="753"/>
      <c r="BK349" s="753"/>
      <c r="BL349" s="753"/>
      <c r="BM349" s="753"/>
      <c r="BN349" s="753"/>
      <c r="BO349" s="753"/>
      <c r="BP349" s="753"/>
      <c r="BQ349" s="753"/>
      <c r="BR349" s="753"/>
      <c r="BS349" s="754"/>
    </row>
    <row r="350" spans="2:71" ht="7.5" customHeight="1" x14ac:dyDescent="0.2">
      <c r="B350" s="752"/>
      <c r="C350" s="753"/>
      <c r="D350" s="753"/>
      <c r="E350" s="753"/>
      <c r="F350" s="753"/>
      <c r="G350" s="753"/>
      <c r="H350" s="753"/>
      <c r="I350" s="753"/>
      <c r="J350" s="753"/>
      <c r="K350" s="753"/>
      <c r="L350" s="753"/>
      <c r="M350" s="753"/>
      <c r="N350" s="753"/>
      <c r="O350" s="753"/>
      <c r="P350" s="753"/>
      <c r="Q350" s="753"/>
      <c r="R350" s="753"/>
      <c r="S350" s="753"/>
      <c r="T350" s="753"/>
      <c r="U350" s="753"/>
      <c r="V350" s="753"/>
      <c r="W350" s="753"/>
      <c r="X350" s="753"/>
      <c r="Y350" s="753"/>
      <c r="Z350" s="753"/>
      <c r="AA350" s="753"/>
      <c r="AB350" s="753"/>
      <c r="AC350" s="753"/>
      <c r="AD350" s="753"/>
      <c r="AE350" s="753"/>
      <c r="AF350" s="753"/>
      <c r="AG350" s="753"/>
      <c r="AH350" s="753"/>
      <c r="AI350" s="753"/>
      <c r="AJ350" s="753"/>
      <c r="AK350" s="753"/>
      <c r="AL350" s="753"/>
      <c r="AM350" s="753"/>
      <c r="AN350" s="753"/>
      <c r="AO350" s="753"/>
      <c r="AP350" s="753"/>
      <c r="AQ350" s="753"/>
      <c r="AR350" s="753"/>
      <c r="AS350" s="753"/>
      <c r="AT350" s="753"/>
      <c r="AU350" s="753"/>
      <c r="AV350" s="753"/>
      <c r="AW350" s="753"/>
      <c r="AX350" s="753"/>
      <c r="AY350" s="753"/>
      <c r="AZ350" s="753"/>
      <c r="BA350" s="753"/>
      <c r="BB350" s="753"/>
      <c r="BC350" s="753"/>
      <c r="BD350" s="753"/>
      <c r="BE350" s="753"/>
      <c r="BF350" s="753"/>
      <c r="BG350" s="753"/>
      <c r="BH350" s="753"/>
      <c r="BI350" s="753"/>
      <c r="BJ350" s="753"/>
      <c r="BK350" s="753"/>
      <c r="BL350" s="753"/>
      <c r="BM350" s="753"/>
      <c r="BN350" s="753"/>
      <c r="BO350" s="753"/>
      <c r="BP350" s="753"/>
      <c r="BQ350" s="753"/>
      <c r="BR350" s="753"/>
      <c r="BS350" s="754"/>
    </row>
    <row r="351" spans="2:71" ht="7.5" customHeight="1" x14ac:dyDescent="0.2">
      <c r="B351" s="752"/>
      <c r="C351" s="753"/>
      <c r="D351" s="753"/>
      <c r="E351" s="753"/>
      <c r="F351" s="753"/>
      <c r="G351" s="753"/>
      <c r="H351" s="753"/>
      <c r="I351" s="753"/>
      <c r="J351" s="753"/>
      <c r="K351" s="753"/>
      <c r="L351" s="753"/>
      <c r="M351" s="753"/>
      <c r="N351" s="753"/>
      <c r="O351" s="753"/>
      <c r="P351" s="753"/>
      <c r="Q351" s="753"/>
      <c r="R351" s="753"/>
      <c r="S351" s="753"/>
      <c r="T351" s="753"/>
      <c r="U351" s="753"/>
      <c r="V351" s="753"/>
      <c r="W351" s="753"/>
      <c r="X351" s="753"/>
      <c r="Y351" s="753"/>
      <c r="Z351" s="753"/>
      <c r="AA351" s="753"/>
      <c r="AB351" s="753"/>
      <c r="AC351" s="753"/>
      <c r="AD351" s="753"/>
      <c r="AE351" s="753"/>
      <c r="AF351" s="753"/>
      <c r="AG351" s="753"/>
      <c r="AH351" s="753"/>
      <c r="AI351" s="753"/>
      <c r="AJ351" s="753"/>
      <c r="AK351" s="753"/>
      <c r="AL351" s="753"/>
      <c r="AM351" s="753"/>
      <c r="AN351" s="753"/>
      <c r="AO351" s="753"/>
      <c r="AP351" s="753"/>
      <c r="AQ351" s="753"/>
      <c r="AR351" s="753"/>
      <c r="AS351" s="753"/>
      <c r="AT351" s="753"/>
      <c r="AU351" s="753"/>
      <c r="AV351" s="753"/>
      <c r="AW351" s="753"/>
      <c r="AX351" s="753"/>
      <c r="AY351" s="753"/>
      <c r="AZ351" s="753"/>
      <c r="BA351" s="753"/>
      <c r="BB351" s="753"/>
      <c r="BC351" s="753"/>
      <c r="BD351" s="753"/>
      <c r="BE351" s="753"/>
      <c r="BF351" s="753"/>
      <c r="BG351" s="753"/>
      <c r="BH351" s="753"/>
      <c r="BI351" s="753"/>
      <c r="BJ351" s="753"/>
      <c r="BK351" s="753"/>
      <c r="BL351" s="753"/>
      <c r="BM351" s="753"/>
      <c r="BN351" s="753"/>
      <c r="BO351" s="753"/>
      <c r="BP351" s="753"/>
      <c r="BQ351" s="753"/>
      <c r="BR351" s="753"/>
      <c r="BS351" s="754"/>
    </row>
    <row r="352" spans="2:71" ht="7.5" customHeight="1" x14ac:dyDescent="0.2">
      <c r="B352" s="752"/>
      <c r="C352" s="753"/>
      <c r="D352" s="753"/>
      <c r="E352" s="753"/>
      <c r="F352" s="753"/>
      <c r="G352" s="753"/>
      <c r="H352" s="753"/>
      <c r="I352" s="753"/>
      <c r="J352" s="753"/>
      <c r="K352" s="753"/>
      <c r="L352" s="753"/>
      <c r="M352" s="753"/>
      <c r="N352" s="753"/>
      <c r="O352" s="753"/>
      <c r="P352" s="753"/>
      <c r="Q352" s="753"/>
      <c r="R352" s="753"/>
      <c r="S352" s="753"/>
      <c r="T352" s="753"/>
      <c r="U352" s="753"/>
      <c r="V352" s="753"/>
      <c r="W352" s="753"/>
      <c r="X352" s="753"/>
      <c r="Y352" s="753"/>
      <c r="Z352" s="753"/>
      <c r="AA352" s="753"/>
      <c r="AB352" s="753"/>
      <c r="AC352" s="753"/>
      <c r="AD352" s="753"/>
      <c r="AE352" s="753"/>
      <c r="AF352" s="753"/>
      <c r="AG352" s="753"/>
      <c r="AH352" s="753"/>
      <c r="AI352" s="753"/>
      <c r="AJ352" s="753"/>
      <c r="AK352" s="753"/>
      <c r="AL352" s="753"/>
      <c r="AM352" s="753"/>
      <c r="AN352" s="753"/>
      <c r="AO352" s="753"/>
      <c r="AP352" s="753"/>
      <c r="AQ352" s="753"/>
      <c r="AR352" s="753"/>
      <c r="AS352" s="753"/>
      <c r="AT352" s="753"/>
      <c r="AU352" s="753"/>
      <c r="AV352" s="753"/>
      <c r="AW352" s="753"/>
      <c r="AX352" s="753"/>
      <c r="AY352" s="753"/>
      <c r="AZ352" s="753"/>
      <c r="BA352" s="753"/>
      <c r="BB352" s="753"/>
      <c r="BC352" s="753"/>
      <c r="BD352" s="753"/>
      <c r="BE352" s="753"/>
      <c r="BF352" s="753"/>
      <c r="BG352" s="753"/>
      <c r="BH352" s="753"/>
      <c r="BI352" s="753"/>
      <c r="BJ352" s="753"/>
      <c r="BK352" s="753"/>
      <c r="BL352" s="753"/>
      <c r="BM352" s="753"/>
      <c r="BN352" s="753"/>
      <c r="BO352" s="753"/>
      <c r="BP352" s="753"/>
      <c r="BQ352" s="753"/>
      <c r="BR352" s="753"/>
      <c r="BS352" s="754"/>
    </row>
    <row r="353" spans="2:71" ht="7.5" customHeight="1" x14ac:dyDescent="0.2">
      <c r="B353" s="752"/>
      <c r="C353" s="753"/>
      <c r="D353" s="753"/>
      <c r="E353" s="753"/>
      <c r="F353" s="753"/>
      <c r="G353" s="753"/>
      <c r="H353" s="753"/>
      <c r="I353" s="753"/>
      <c r="J353" s="753"/>
      <c r="K353" s="753"/>
      <c r="L353" s="753"/>
      <c r="M353" s="753"/>
      <c r="N353" s="753"/>
      <c r="O353" s="753"/>
      <c r="P353" s="753"/>
      <c r="Q353" s="753"/>
      <c r="R353" s="753"/>
      <c r="S353" s="753"/>
      <c r="T353" s="753"/>
      <c r="U353" s="753"/>
      <c r="V353" s="753"/>
      <c r="W353" s="753"/>
      <c r="X353" s="753"/>
      <c r="Y353" s="753"/>
      <c r="Z353" s="753"/>
      <c r="AA353" s="753"/>
      <c r="AB353" s="753"/>
      <c r="AC353" s="753"/>
      <c r="AD353" s="753"/>
      <c r="AE353" s="753"/>
      <c r="AF353" s="753"/>
      <c r="AG353" s="753"/>
      <c r="AH353" s="753"/>
      <c r="AI353" s="753"/>
      <c r="AJ353" s="753"/>
      <c r="AK353" s="753"/>
      <c r="AL353" s="753"/>
      <c r="AM353" s="753"/>
      <c r="AN353" s="753"/>
      <c r="AO353" s="753"/>
      <c r="AP353" s="753"/>
      <c r="AQ353" s="753"/>
      <c r="AR353" s="753"/>
      <c r="AS353" s="753"/>
      <c r="AT353" s="753"/>
      <c r="AU353" s="753"/>
      <c r="AV353" s="753"/>
      <c r="AW353" s="753"/>
      <c r="AX353" s="753"/>
      <c r="AY353" s="753"/>
      <c r="AZ353" s="753"/>
      <c r="BA353" s="753"/>
      <c r="BB353" s="753"/>
      <c r="BC353" s="753"/>
      <c r="BD353" s="753"/>
      <c r="BE353" s="753"/>
      <c r="BF353" s="753"/>
      <c r="BG353" s="753"/>
      <c r="BH353" s="753"/>
      <c r="BI353" s="753"/>
      <c r="BJ353" s="753"/>
      <c r="BK353" s="753"/>
      <c r="BL353" s="753"/>
      <c r="BM353" s="753"/>
      <c r="BN353" s="753"/>
      <c r="BO353" s="753"/>
      <c r="BP353" s="753"/>
      <c r="BQ353" s="753"/>
      <c r="BR353" s="753"/>
      <c r="BS353" s="754"/>
    </row>
    <row r="354" spans="2:71" ht="7.5" customHeight="1" x14ac:dyDescent="0.2">
      <c r="B354" s="752"/>
      <c r="C354" s="753"/>
      <c r="D354" s="753"/>
      <c r="E354" s="753"/>
      <c r="F354" s="753"/>
      <c r="G354" s="753"/>
      <c r="H354" s="753"/>
      <c r="I354" s="753"/>
      <c r="J354" s="753"/>
      <c r="K354" s="753"/>
      <c r="L354" s="753"/>
      <c r="M354" s="753"/>
      <c r="N354" s="753"/>
      <c r="O354" s="753"/>
      <c r="P354" s="753"/>
      <c r="Q354" s="753"/>
      <c r="R354" s="753"/>
      <c r="S354" s="753"/>
      <c r="T354" s="753"/>
      <c r="U354" s="753"/>
      <c r="V354" s="753"/>
      <c r="W354" s="753"/>
      <c r="X354" s="753"/>
      <c r="Y354" s="753"/>
      <c r="Z354" s="753"/>
      <c r="AA354" s="753"/>
      <c r="AB354" s="753"/>
      <c r="AC354" s="753"/>
      <c r="AD354" s="753"/>
      <c r="AE354" s="753"/>
      <c r="AF354" s="753"/>
      <c r="AG354" s="753"/>
      <c r="AH354" s="753"/>
      <c r="AI354" s="753"/>
      <c r="AJ354" s="753"/>
      <c r="AK354" s="753"/>
      <c r="AL354" s="753"/>
      <c r="AM354" s="753"/>
      <c r="AN354" s="753"/>
      <c r="AO354" s="753"/>
      <c r="AP354" s="753"/>
      <c r="AQ354" s="753"/>
      <c r="AR354" s="753"/>
      <c r="AS354" s="753"/>
      <c r="AT354" s="753"/>
      <c r="AU354" s="753"/>
      <c r="AV354" s="753"/>
      <c r="AW354" s="753"/>
      <c r="AX354" s="753"/>
      <c r="AY354" s="753"/>
      <c r="AZ354" s="753"/>
      <c r="BA354" s="753"/>
      <c r="BB354" s="753"/>
      <c r="BC354" s="753"/>
      <c r="BD354" s="753"/>
      <c r="BE354" s="753"/>
      <c r="BF354" s="753"/>
      <c r="BG354" s="753"/>
      <c r="BH354" s="753"/>
      <c r="BI354" s="753"/>
      <c r="BJ354" s="753"/>
      <c r="BK354" s="753"/>
      <c r="BL354" s="753"/>
      <c r="BM354" s="753"/>
      <c r="BN354" s="753"/>
      <c r="BO354" s="753"/>
      <c r="BP354" s="753"/>
      <c r="BQ354" s="753"/>
      <c r="BR354" s="753"/>
      <c r="BS354" s="754"/>
    </row>
    <row r="355" spans="2:71" ht="7.5" customHeight="1" x14ac:dyDescent="0.2">
      <c r="B355" s="752"/>
      <c r="C355" s="753"/>
      <c r="D355" s="753"/>
      <c r="E355" s="753"/>
      <c r="F355" s="753"/>
      <c r="G355" s="753"/>
      <c r="H355" s="753"/>
      <c r="I355" s="753"/>
      <c r="J355" s="753"/>
      <c r="K355" s="753"/>
      <c r="L355" s="753"/>
      <c r="M355" s="753"/>
      <c r="N355" s="753"/>
      <c r="O355" s="753"/>
      <c r="P355" s="753"/>
      <c r="Q355" s="753"/>
      <c r="R355" s="753"/>
      <c r="S355" s="753"/>
      <c r="T355" s="753"/>
      <c r="U355" s="753"/>
      <c r="V355" s="753"/>
      <c r="W355" s="753"/>
      <c r="X355" s="753"/>
      <c r="Y355" s="753"/>
      <c r="Z355" s="753"/>
      <c r="AA355" s="753"/>
      <c r="AB355" s="753"/>
      <c r="AC355" s="753"/>
      <c r="AD355" s="753"/>
      <c r="AE355" s="753"/>
      <c r="AF355" s="753"/>
      <c r="AG355" s="753"/>
      <c r="AH355" s="753"/>
      <c r="AI355" s="753"/>
      <c r="AJ355" s="753"/>
      <c r="AK355" s="753"/>
      <c r="AL355" s="753"/>
      <c r="AM355" s="753"/>
      <c r="AN355" s="753"/>
      <c r="AO355" s="753"/>
      <c r="AP355" s="753"/>
      <c r="AQ355" s="753"/>
      <c r="AR355" s="753"/>
      <c r="AS355" s="753"/>
      <c r="AT355" s="753"/>
      <c r="AU355" s="753"/>
      <c r="AV355" s="753"/>
      <c r="AW355" s="753"/>
      <c r="AX355" s="753"/>
      <c r="AY355" s="753"/>
      <c r="AZ355" s="753"/>
      <c r="BA355" s="753"/>
      <c r="BB355" s="753"/>
      <c r="BC355" s="753"/>
      <c r="BD355" s="753"/>
      <c r="BE355" s="753"/>
      <c r="BF355" s="753"/>
      <c r="BG355" s="753"/>
      <c r="BH355" s="753"/>
      <c r="BI355" s="753"/>
      <c r="BJ355" s="753"/>
      <c r="BK355" s="753"/>
      <c r="BL355" s="753"/>
      <c r="BM355" s="753"/>
      <c r="BN355" s="753"/>
      <c r="BO355" s="753"/>
      <c r="BP355" s="753"/>
      <c r="BQ355" s="753"/>
      <c r="BR355" s="753"/>
      <c r="BS355" s="754"/>
    </row>
    <row r="356" spans="2:71" ht="7.5" customHeight="1" x14ac:dyDescent="0.2">
      <c r="B356" s="752"/>
      <c r="C356" s="753"/>
      <c r="D356" s="753"/>
      <c r="E356" s="753"/>
      <c r="F356" s="753"/>
      <c r="G356" s="753"/>
      <c r="H356" s="753"/>
      <c r="I356" s="753"/>
      <c r="J356" s="753"/>
      <c r="K356" s="753"/>
      <c r="L356" s="753"/>
      <c r="M356" s="753"/>
      <c r="N356" s="753"/>
      <c r="O356" s="753"/>
      <c r="P356" s="753"/>
      <c r="Q356" s="753"/>
      <c r="R356" s="753"/>
      <c r="S356" s="753"/>
      <c r="T356" s="753"/>
      <c r="U356" s="753"/>
      <c r="V356" s="753"/>
      <c r="W356" s="753"/>
      <c r="X356" s="753"/>
      <c r="Y356" s="753"/>
      <c r="Z356" s="753"/>
      <c r="AA356" s="753"/>
      <c r="AB356" s="753"/>
      <c r="AC356" s="753"/>
      <c r="AD356" s="753"/>
      <c r="AE356" s="753"/>
      <c r="AF356" s="753"/>
      <c r="AG356" s="753"/>
      <c r="AH356" s="753"/>
      <c r="AI356" s="753"/>
      <c r="AJ356" s="753"/>
      <c r="AK356" s="753"/>
      <c r="AL356" s="753"/>
      <c r="AM356" s="753"/>
      <c r="AN356" s="753"/>
      <c r="AO356" s="753"/>
      <c r="AP356" s="753"/>
      <c r="AQ356" s="753"/>
      <c r="AR356" s="753"/>
      <c r="AS356" s="753"/>
      <c r="AT356" s="753"/>
      <c r="AU356" s="753"/>
      <c r="AV356" s="753"/>
      <c r="AW356" s="753"/>
      <c r="AX356" s="753"/>
      <c r="AY356" s="753"/>
      <c r="AZ356" s="753"/>
      <c r="BA356" s="753"/>
      <c r="BB356" s="753"/>
      <c r="BC356" s="753"/>
      <c r="BD356" s="753"/>
      <c r="BE356" s="753"/>
      <c r="BF356" s="753"/>
      <c r="BG356" s="753"/>
      <c r="BH356" s="753"/>
      <c r="BI356" s="753"/>
      <c r="BJ356" s="753"/>
      <c r="BK356" s="753"/>
      <c r="BL356" s="753"/>
      <c r="BM356" s="753"/>
      <c r="BN356" s="753"/>
      <c r="BO356" s="753"/>
      <c r="BP356" s="753"/>
      <c r="BQ356" s="753"/>
      <c r="BR356" s="753"/>
      <c r="BS356" s="754"/>
    </row>
    <row r="357" spans="2:71" ht="7.5" customHeight="1" x14ac:dyDescent="0.2">
      <c r="B357" s="752"/>
      <c r="C357" s="753"/>
      <c r="D357" s="753"/>
      <c r="E357" s="753"/>
      <c r="F357" s="753"/>
      <c r="G357" s="753"/>
      <c r="H357" s="753"/>
      <c r="I357" s="753"/>
      <c r="J357" s="753"/>
      <c r="K357" s="753"/>
      <c r="L357" s="753"/>
      <c r="M357" s="753"/>
      <c r="N357" s="753"/>
      <c r="O357" s="753"/>
      <c r="P357" s="753"/>
      <c r="Q357" s="753"/>
      <c r="R357" s="753"/>
      <c r="S357" s="753"/>
      <c r="T357" s="753"/>
      <c r="U357" s="753"/>
      <c r="V357" s="753"/>
      <c r="W357" s="753"/>
      <c r="X357" s="753"/>
      <c r="Y357" s="753"/>
      <c r="Z357" s="753"/>
      <c r="AA357" s="753"/>
      <c r="AB357" s="753"/>
      <c r="AC357" s="753"/>
      <c r="AD357" s="753"/>
      <c r="AE357" s="753"/>
      <c r="AF357" s="753"/>
      <c r="AG357" s="753"/>
      <c r="AH357" s="753"/>
      <c r="AI357" s="753"/>
      <c r="AJ357" s="753"/>
      <c r="AK357" s="753"/>
      <c r="AL357" s="753"/>
      <c r="AM357" s="753"/>
      <c r="AN357" s="753"/>
      <c r="AO357" s="753"/>
      <c r="AP357" s="753"/>
      <c r="AQ357" s="753"/>
      <c r="AR357" s="753"/>
      <c r="AS357" s="753"/>
      <c r="AT357" s="753"/>
      <c r="AU357" s="753"/>
      <c r="AV357" s="753"/>
      <c r="AW357" s="753"/>
      <c r="AX357" s="753"/>
      <c r="AY357" s="753"/>
      <c r="AZ357" s="753"/>
      <c r="BA357" s="753"/>
      <c r="BB357" s="753"/>
      <c r="BC357" s="753"/>
      <c r="BD357" s="753"/>
      <c r="BE357" s="753"/>
      <c r="BF357" s="753"/>
      <c r="BG357" s="753"/>
      <c r="BH357" s="753"/>
      <c r="BI357" s="753"/>
      <c r="BJ357" s="753"/>
      <c r="BK357" s="753"/>
      <c r="BL357" s="753"/>
      <c r="BM357" s="753"/>
      <c r="BN357" s="753"/>
      <c r="BO357" s="753"/>
      <c r="BP357" s="753"/>
      <c r="BQ357" s="753"/>
      <c r="BR357" s="753"/>
      <c r="BS357" s="754"/>
    </row>
    <row r="358" spans="2:71" ht="7.5" customHeight="1" x14ac:dyDescent="0.2">
      <c r="B358" s="752"/>
      <c r="C358" s="753"/>
      <c r="D358" s="753"/>
      <c r="E358" s="753"/>
      <c r="F358" s="753"/>
      <c r="G358" s="753"/>
      <c r="H358" s="753"/>
      <c r="I358" s="753"/>
      <c r="J358" s="753"/>
      <c r="K358" s="753"/>
      <c r="L358" s="753"/>
      <c r="M358" s="753"/>
      <c r="N358" s="753"/>
      <c r="O358" s="753"/>
      <c r="P358" s="753"/>
      <c r="Q358" s="753"/>
      <c r="R358" s="753"/>
      <c r="S358" s="753"/>
      <c r="T358" s="753"/>
      <c r="U358" s="753"/>
      <c r="V358" s="753"/>
      <c r="W358" s="753"/>
      <c r="X358" s="753"/>
      <c r="Y358" s="753"/>
      <c r="Z358" s="753"/>
      <c r="AA358" s="753"/>
      <c r="AB358" s="753"/>
      <c r="AC358" s="753"/>
      <c r="AD358" s="753"/>
      <c r="AE358" s="753"/>
      <c r="AF358" s="753"/>
      <c r="AG358" s="753"/>
      <c r="AH358" s="753"/>
      <c r="AI358" s="753"/>
      <c r="AJ358" s="753"/>
      <c r="AK358" s="753"/>
      <c r="AL358" s="753"/>
      <c r="AM358" s="753"/>
      <c r="AN358" s="753"/>
      <c r="AO358" s="753"/>
      <c r="AP358" s="753"/>
      <c r="AQ358" s="753"/>
      <c r="AR358" s="753"/>
      <c r="AS358" s="753"/>
      <c r="AT358" s="753"/>
      <c r="AU358" s="753"/>
      <c r="AV358" s="753"/>
      <c r="AW358" s="753"/>
      <c r="AX358" s="753"/>
      <c r="AY358" s="753"/>
      <c r="AZ358" s="753"/>
      <c r="BA358" s="753"/>
      <c r="BB358" s="753"/>
      <c r="BC358" s="753"/>
      <c r="BD358" s="753"/>
      <c r="BE358" s="753"/>
      <c r="BF358" s="753"/>
      <c r="BG358" s="753"/>
      <c r="BH358" s="753"/>
      <c r="BI358" s="753"/>
      <c r="BJ358" s="753"/>
      <c r="BK358" s="753"/>
      <c r="BL358" s="753"/>
      <c r="BM358" s="753"/>
      <c r="BN358" s="753"/>
      <c r="BO358" s="753"/>
      <c r="BP358" s="753"/>
      <c r="BQ358" s="753"/>
      <c r="BR358" s="753"/>
      <c r="BS358" s="754"/>
    </row>
    <row r="359" spans="2:71" ht="7.5" customHeight="1" x14ac:dyDescent="0.2">
      <c r="B359" s="752"/>
      <c r="C359" s="753"/>
      <c r="D359" s="753"/>
      <c r="E359" s="753"/>
      <c r="F359" s="753"/>
      <c r="G359" s="753"/>
      <c r="H359" s="753"/>
      <c r="I359" s="753"/>
      <c r="J359" s="753"/>
      <c r="K359" s="753"/>
      <c r="L359" s="753"/>
      <c r="M359" s="753"/>
      <c r="N359" s="753"/>
      <c r="O359" s="753"/>
      <c r="P359" s="753"/>
      <c r="Q359" s="753"/>
      <c r="R359" s="753"/>
      <c r="S359" s="753"/>
      <c r="T359" s="753"/>
      <c r="U359" s="753"/>
      <c r="V359" s="753"/>
      <c r="W359" s="753"/>
      <c r="X359" s="753"/>
      <c r="Y359" s="753"/>
      <c r="Z359" s="753"/>
      <c r="AA359" s="753"/>
      <c r="AB359" s="753"/>
      <c r="AC359" s="753"/>
      <c r="AD359" s="753"/>
      <c r="AE359" s="753"/>
      <c r="AF359" s="753"/>
      <c r="AG359" s="753"/>
      <c r="AH359" s="753"/>
      <c r="AI359" s="753"/>
      <c r="AJ359" s="753"/>
      <c r="AK359" s="753"/>
      <c r="AL359" s="753"/>
      <c r="AM359" s="753"/>
      <c r="AN359" s="753"/>
      <c r="AO359" s="753"/>
      <c r="AP359" s="753"/>
      <c r="AQ359" s="753"/>
      <c r="AR359" s="753"/>
      <c r="AS359" s="753"/>
      <c r="AT359" s="753"/>
      <c r="AU359" s="753"/>
      <c r="AV359" s="753"/>
      <c r="AW359" s="753"/>
      <c r="AX359" s="753"/>
      <c r="AY359" s="753"/>
      <c r="AZ359" s="753"/>
      <c r="BA359" s="753"/>
      <c r="BB359" s="753"/>
      <c r="BC359" s="753"/>
      <c r="BD359" s="753"/>
      <c r="BE359" s="753"/>
      <c r="BF359" s="753"/>
      <c r="BG359" s="753"/>
      <c r="BH359" s="753"/>
      <c r="BI359" s="753"/>
      <c r="BJ359" s="753"/>
      <c r="BK359" s="753"/>
      <c r="BL359" s="753"/>
      <c r="BM359" s="753"/>
      <c r="BN359" s="753"/>
      <c r="BO359" s="753"/>
      <c r="BP359" s="753"/>
      <c r="BQ359" s="753"/>
      <c r="BR359" s="753"/>
      <c r="BS359" s="754"/>
    </row>
    <row r="360" spans="2:71" ht="7.5" customHeight="1" x14ac:dyDescent="0.2">
      <c r="B360" s="752"/>
      <c r="C360" s="753"/>
      <c r="D360" s="753"/>
      <c r="E360" s="753"/>
      <c r="F360" s="753"/>
      <c r="G360" s="753"/>
      <c r="H360" s="753"/>
      <c r="I360" s="753"/>
      <c r="J360" s="753"/>
      <c r="K360" s="753"/>
      <c r="L360" s="753"/>
      <c r="M360" s="753"/>
      <c r="N360" s="753"/>
      <c r="O360" s="753"/>
      <c r="P360" s="753"/>
      <c r="Q360" s="753"/>
      <c r="R360" s="753"/>
      <c r="S360" s="753"/>
      <c r="T360" s="753"/>
      <c r="U360" s="753"/>
      <c r="V360" s="753"/>
      <c r="W360" s="753"/>
      <c r="X360" s="753"/>
      <c r="Y360" s="753"/>
      <c r="Z360" s="753"/>
      <c r="AA360" s="753"/>
      <c r="AB360" s="753"/>
      <c r="AC360" s="753"/>
      <c r="AD360" s="753"/>
      <c r="AE360" s="753"/>
      <c r="AF360" s="753"/>
      <c r="AG360" s="753"/>
      <c r="AH360" s="753"/>
      <c r="AI360" s="753"/>
      <c r="AJ360" s="753"/>
      <c r="AK360" s="753"/>
      <c r="AL360" s="753"/>
      <c r="AM360" s="753"/>
      <c r="AN360" s="753"/>
      <c r="AO360" s="753"/>
      <c r="AP360" s="753"/>
      <c r="AQ360" s="753"/>
      <c r="AR360" s="753"/>
      <c r="AS360" s="753"/>
      <c r="AT360" s="753"/>
      <c r="AU360" s="753"/>
      <c r="AV360" s="753"/>
      <c r="AW360" s="753"/>
      <c r="AX360" s="753"/>
      <c r="AY360" s="753"/>
      <c r="AZ360" s="753"/>
      <c r="BA360" s="753"/>
      <c r="BB360" s="753"/>
      <c r="BC360" s="753"/>
      <c r="BD360" s="753"/>
      <c r="BE360" s="753"/>
      <c r="BF360" s="753"/>
      <c r="BG360" s="753"/>
      <c r="BH360" s="753"/>
      <c r="BI360" s="753"/>
      <c r="BJ360" s="753"/>
      <c r="BK360" s="753"/>
      <c r="BL360" s="753"/>
      <c r="BM360" s="753"/>
      <c r="BN360" s="753"/>
      <c r="BO360" s="753"/>
      <c r="BP360" s="753"/>
      <c r="BQ360" s="753"/>
      <c r="BR360" s="753"/>
      <c r="BS360" s="754"/>
    </row>
    <row r="361" spans="2:71" ht="7.5" customHeight="1" x14ac:dyDescent="0.2">
      <c r="B361" s="752"/>
      <c r="C361" s="753"/>
      <c r="D361" s="753"/>
      <c r="E361" s="753"/>
      <c r="F361" s="753"/>
      <c r="G361" s="753"/>
      <c r="H361" s="753"/>
      <c r="I361" s="753"/>
      <c r="J361" s="753"/>
      <c r="K361" s="753"/>
      <c r="L361" s="753"/>
      <c r="M361" s="753"/>
      <c r="N361" s="753"/>
      <c r="O361" s="753"/>
      <c r="P361" s="753"/>
      <c r="Q361" s="753"/>
      <c r="R361" s="753"/>
      <c r="S361" s="753"/>
      <c r="T361" s="753"/>
      <c r="U361" s="753"/>
      <c r="V361" s="753"/>
      <c r="W361" s="753"/>
      <c r="X361" s="753"/>
      <c r="Y361" s="753"/>
      <c r="Z361" s="753"/>
      <c r="AA361" s="753"/>
      <c r="AB361" s="753"/>
      <c r="AC361" s="753"/>
      <c r="AD361" s="753"/>
      <c r="AE361" s="753"/>
      <c r="AF361" s="753"/>
      <c r="AG361" s="753"/>
      <c r="AH361" s="753"/>
      <c r="AI361" s="753"/>
      <c r="AJ361" s="753"/>
      <c r="AK361" s="753"/>
      <c r="AL361" s="753"/>
      <c r="AM361" s="753"/>
      <c r="AN361" s="753"/>
      <c r="AO361" s="753"/>
      <c r="AP361" s="753"/>
      <c r="AQ361" s="753"/>
      <c r="AR361" s="753"/>
      <c r="AS361" s="753"/>
      <c r="AT361" s="753"/>
      <c r="AU361" s="753"/>
      <c r="AV361" s="753"/>
      <c r="AW361" s="753"/>
      <c r="AX361" s="753"/>
      <c r="AY361" s="753"/>
      <c r="AZ361" s="753"/>
      <c r="BA361" s="753"/>
      <c r="BB361" s="753"/>
      <c r="BC361" s="753"/>
      <c r="BD361" s="753"/>
      <c r="BE361" s="753"/>
      <c r="BF361" s="753"/>
      <c r="BG361" s="753"/>
      <c r="BH361" s="753"/>
      <c r="BI361" s="753"/>
      <c r="BJ361" s="753"/>
      <c r="BK361" s="753"/>
      <c r="BL361" s="753"/>
      <c r="BM361" s="753"/>
      <c r="BN361" s="753"/>
      <c r="BO361" s="753"/>
      <c r="BP361" s="753"/>
      <c r="BQ361" s="753"/>
      <c r="BR361" s="753"/>
      <c r="BS361" s="754"/>
    </row>
    <row r="362" spans="2:71" ht="7.5" customHeight="1" x14ac:dyDescent="0.2">
      <c r="B362" s="752"/>
      <c r="C362" s="753"/>
      <c r="D362" s="753"/>
      <c r="E362" s="753"/>
      <c r="F362" s="753"/>
      <c r="G362" s="753"/>
      <c r="H362" s="753"/>
      <c r="I362" s="753"/>
      <c r="J362" s="753"/>
      <c r="K362" s="753"/>
      <c r="L362" s="753"/>
      <c r="M362" s="753"/>
      <c r="N362" s="753"/>
      <c r="O362" s="753"/>
      <c r="P362" s="753"/>
      <c r="Q362" s="753"/>
      <c r="R362" s="753"/>
      <c r="S362" s="753"/>
      <c r="T362" s="753"/>
      <c r="U362" s="753"/>
      <c r="V362" s="753"/>
      <c r="W362" s="753"/>
      <c r="X362" s="753"/>
      <c r="Y362" s="753"/>
      <c r="Z362" s="753"/>
      <c r="AA362" s="753"/>
      <c r="AB362" s="753"/>
      <c r="AC362" s="753"/>
      <c r="AD362" s="753"/>
      <c r="AE362" s="753"/>
      <c r="AF362" s="753"/>
      <c r="AG362" s="753"/>
      <c r="AH362" s="753"/>
      <c r="AI362" s="753"/>
      <c r="AJ362" s="753"/>
      <c r="AK362" s="753"/>
      <c r="AL362" s="753"/>
      <c r="AM362" s="753"/>
      <c r="AN362" s="753"/>
      <c r="AO362" s="753"/>
      <c r="AP362" s="753"/>
      <c r="AQ362" s="753"/>
      <c r="AR362" s="753"/>
      <c r="AS362" s="753"/>
      <c r="AT362" s="753"/>
      <c r="AU362" s="753"/>
      <c r="AV362" s="753"/>
      <c r="AW362" s="753"/>
      <c r="AX362" s="753"/>
      <c r="AY362" s="753"/>
      <c r="AZ362" s="753"/>
      <c r="BA362" s="753"/>
      <c r="BB362" s="753"/>
      <c r="BC362" s="753"/>
      <c r="BD362" s="753"/>
      <c r="BE362" s="753"/>
      <c r="BF362" s="753"/>
      <c r="BG362" s="753"/>
      <c r="BH362" s="753"/>
      <c r="BI362" s="753"/>
      <c r="BJ362" s="753"/>
      <c r="BK362" s="753"/>
      <c r="BL362" s="753"/>
      <c r="BM362" s="753"/>
      <c r="BN362" s="753"/>
      <c r="BO362" s="753"/>
      <c r="BP362" s="753"/>
      <c r="BQ362" s="753"/>
      <c r="BR362" s="753"/>
      <c r="BS362" s="754"/>
    </row>
    <row r="363" spans="2:71" ht="7.5" customHeight="1" x14ac:dyDescent="0.2">
      <c r="B363" s="752"/>
      <c r="C363" s="753"/>
      <c r="D363" s="753"/>
      <c r="E363" s="753"/>
      <c r="F363" s="753"/>
      <c r="G363" s="753"/>
      <c r="H363" s="753"/>
      <c r="I363" s="753"/>
      <c r="J363" s="753"/>
      <c r="K363" s="753"/>
      <c r="L363" s="753"/>
      <c r="M363" s="753"/>
      <c r="N363" s="753"/>
      <c r="O363" s="753"/>
      <c r="P363" s="753"/>
      <c r="Q363" s="753"/>
      <c r="R363" s="753"/>
      <c r="S363" s="753"/>
      <c r="T363" s="753"/>
      <c r="U363" s="753"/>
      <c r="V363" s="753"/>
      <c r="W363" s="753"/>
      <c r="X363" s="753"/>
      <c r="Y363" s="753"/>
      <c r="Z363" s="753"/>
      <c r="AA363" s="753"/>
      <c r="AB363" s="753"/>
      <c r="AC363" s="753"/>
      <c r="AD363" s="753"/>
      <c r="AE363" s="753"/>
      <c r="AF363" s="753"/>
      <c r="AG363" s="753"/>
      <c r="AH363" s="753"/>
      <c r="AI363" s="753"/>
      <c r="AJ363" s="753"/>
      <c r="AK363" s="753"/>
      <c r="AL363" s="753"/>
      <c r="AM363" s="753"/>
      <c r="AN363" s="753"/>
      <c r="AO363" s="753"/>
      <c r="AP363" s="753"/>
      <c r="AQ363" s="753"/>
      <c r="AR363" s="753"/>
      <c r="AS363" s="753"/>
      <c r="AT363" s="753"/>
      <c r="AU363" s="753"/>
      <c r="AV363" s="753"/>
      <c r="AW363" s="753"/>
      <c r="AX363" s="753"/>
      <c r="AY363" s="753"/>
      <c r="AZ363" s="753"/>
      <c r="BA363" s="753"/>
      <c r="BB363" s="753"/>
      <c r="BC363" s="753"/>
      <c r="BD363" s="753"/>
      <c r="BE363" s="753"/>
      <c r="BF363" s="753"/>
      <c r="BG363" s="753"/>
      <c r="BH363" s="753"/>
      <c r="BI363" s="753"/>
      <c r="BJ363" s="753"/>
      <c r="BK363" s="753"/>
      <c r="BL363" s="753"/>
      <c r="BM363" s="753"/>
      <c r="BN363" s="753"/>
      <c r="BO363" s="753"/>
      <c r="BP363" s="753"/>
      <c r="BQ363" s="753"/>
      <c r="BR363" s="753"/>
      <c r="BS363" s="754"/>
    </row>
    <row r="364" spans="2:71" ht="7.5" customHeight="1" x14ac:dyDescent="0.2">
      <c r="B364" s="752"/>
      <c r="C364" s="753"/>
      <c r="D364" s="753"/>
      <c r="E364" s="753"/>
      <c r="F364" s="753"/>
      <c r="G364" s="753"/>
      <c r="H364" s="753"/>
      <c r="I364" s="753"/>
      <c r="J364" s="753"/>
      <c r="K364" s="753"/>
      <c r="L364" s="753"/>
      <c r="M364" s="753"/>
      <c r="N364" s="753"/>
      <c r="O364" s="753"/>
      <c r="P364" s="753"/>
      <c r="Q364" s="753"/>
      <c r="R364" s="753"/>
      <c r="S364" s="753"/>
      <c r="T364" s="753"/>
      <c r="U364" s="753"/>
      <c r="V364" s="753"/>
      <c r="W364" s="753"/>
      <c r="X364" s="753"/>
      <c r="Y364" s="753"/>
      <c r="Z364" s="753"/>
      <c r="AA364" s="753"/>
      <c r="AB364" s="753"/>
      <c r="AC364" s="753"/>
      <c r="AD364" s="753"/>
      <c r="AE364" s="753"/>
      <c r="AF364" s="753"/>
      <c r="AG364" s="753"/>
      <c r="AH364" s="753"/>
      <c r="AI364" s="753"/>
      <c r="AJ364" s="753"/>
      <c r="AK364" s="753"/>
      <c r="AL364" s="753"/>
      <c r="AM364" s="753"/>
      <c r="AN364" s="753"/>
      <c r="AO364" s="753"/>
      <c r="AP364" s="753"/>
      <c r="AQ364" s="753"/>
      <c r="AR364" s="753"/>
      <c r="AS364" s="753"/>
      <c r="AT364" s="753"/>
      <c r="AU364" s="753"/>
      <c r="AV364" s="753"/>
      <c r="AW364" s="753"/>
      <c r="AX364" s="753"/>
      <c r="AY364" s="753"/>
      <c r="AZ364" s="753"/>
      <c r="BA364" s="753"/>
      <c r="BB364" s="753"/>
      <c r="BC364" s="753"/>
      <c r="BD364" s="753"/>
      <c r="BE364" s="753"/>
      <c r="BF364" s="753"/>
      <c r="BG364" s="753"/>
      <c r="BH364" s="753"/>
      <c r="BI364" s="753"/>
      <c r="BJ364" s="753"/>
      <c r="BK364" s="753"/>
      <c r="BL364" s="753"/>
      <c r="BM364" s="753"/>
      <c r="BN364" s="753"/>
      <c r="BO364" s="753"/>
      <c r="BP364" s="753"/>
      <c r="BQ364" s="753"/>
      <c r="BR364" s="753"/>
      <c r="BS364" s="754"/>
    </row>
    <row r="365" spans="2:71" ht="7.5" customHeight="1" x14ac:dyDescent="0.2">
      <c r="B365" s="752"/>
      <c r="C365" s="753"/>
      <c r="D365" s="753"/>
      <c r="E365" s="753"/>
      <c r="F365" s="753"/>
      <c r="G365" s="753"/>
      <c r="H365" s="753"/>
      <c r="I365" s="753"/>
      <c r="J365" s="753"/>
      <c r="K365" s="753"/>
      <c r="L365" s="753"/>
      <c r="M365" s="753"/>
      <c r="N365" s="753"/>
      <c r="O365" s="753"/>
      <c r="P365" s="753"/>
      <c r="Q365" s="753"/>
      <c r="R365" s="753"/>
      <c r="S365" s="753"/>
      <c r="T365" s="753"/>
      <c r="U365" s="753"/>
      <c r="V365" s="753"/>
      <c r="W365" s="753"/>
      <c r="X365" s="753"/>
      <c r="Y365" s="753"/>
      <c r="Z365" s="753"/>
      <c r="AA365" s="753"/>
      <c r="AB365" s="753"/>
      <c r="AC365" s="753"/>
      <c r="AD365" s="753"/>
      <c r="AE365" s="753"/>
      <c r="AF365" s="753"/>
      <c r="AG365" s="753"/>
      <c r="AH365" s="753"/>
      <c r="AI365" s="753"/>
      <c r="AJ365" s="753"/>
      <c r="AK365" s="753"/>
      <c r="AL365" s="753"/>
      <c r="AM365" s="753"/>
      <c r="AN365" s="753"/>
      <c r="AO365" s="753"/>
      <c r="AP365" s="753"/>
      <c r="AQ365" s="753"/>
      <c r="AR365" s="753"/>
      <c r="AS365" s="753"/>
      <c r="AT365" s="753"/>
      <c r="AU365" s="753"/>
      <c r="AV365" s="753"/>
      <c r="AW365" s="753"/>
      <c r="AX365" s="753"/>
      <c r="AY365" s="753"/>
      <c r="AZ365" s="753"/>
      <c r="BA365" s="753"/>
      <c r="BB365" s="753"/>
      <c r="BC365" s="753"/>
      <c r="BD365" s="753"/>
      <c r="BE365" s="753"/>
      <c r="BF365" s="753"/>
      <c r="BG365" s="753"/>
      <c r="BH365" s="753"/>
      <c r="BI365" s="753"/>
      <c r="BJ365" s="753"/>
      <c r="BK365" s="753"/>
      <c r="BL365" s="753"/>
      <c r="BM365" s="753"/>
      <c r="BN365" s="753"/>
      <c r="BO365" s="753"/>
      <c r="BP365" s="753"/>
      <c r="BQ365" s="753"/>
      <c r="BR365" s="753"/>
      <c r="BS365" s="754"/>
    </row>
    <row r="366" spans="2:71" ht="7.5" customHeight="1" x14ac:dyDescent="0.2">
      <c r="B366" s="755"/>
      <c r="C366" s="756"/>
      <c r="D366" s="756"/>
      <c r="E366" s="756"/>
      <c r="F366" s="756"/>
      <c r="G366" s="756"/>
      <c r="H366" s="756"/>
      <c r="I366" s="756"/>
      <c r="J366" s="756"/>
      <c r="K366" s="756"/>
      <c r="L366" s="756"/>
      <c r="M366" s="756"/>
      <c r="N366" s="756"/>
      <c r="O366" s="756"/>
      <c r="P366" s="756"/>
      <c r="Q366" s="756"/>
      <c r="R366" s="756"/>
      <c r="S366" s="756"/>
      <c r="T366" s="756"/>
      <c r="U366" s="756"/>
      <c r="V366" s="756"/>
      <c r="W366" s="756"/>
      <c r="X366" s="756"/>
      <c r="Y366" s="756"/>
      <c r="Z366" s="756"/>
      <c r="AA366" s="756"/>
      <c r="AB366" s="756"/>
      <c r="AC366" s="756"/>
      <c r="AD366" s="756"/>
      <c r="AE366" s="756"/>
      <c r="AF366" s="756"/>
      <c r="AG366" s="756"/>
      <c r="AH366" s="756"/>
      <c r="AI366" s="756"/>
      <c r="AJ366" s="756"/>
      <c r="AK366" s="756"/>
      <c r="AL366" s="756"/>
      <c r="AM366" s="756"/>
      <c r="AN366" s="756"/>
      <c r="AO366" s="756"/>
      <c r="AP366" s="756"/>
      <c r="AQ366" s="756"/>
      <c r="AR366" s="756"/>
      <c r="AS366" s="756"/>
      <c r="AT366" s="756"/>
      <c r="AU366" s="756"/>
      <c r="AV366" s="756"/>
      <c r="AW366" s="756"/>
      <c r="AX366" s="756"/>
      <c r="AY366" s="756"/>
      <c r="AZ366" s="756"/>
      <c r="BA366" s="756"/>
      <c r="BB366" s="756"/>
      <c r="BC366" s="756"/>
      <c r="BD366" s="756"/>
      <c r="BE366" s="756"/>
      <c r="BF366" s="756"/>
      <c r="BG366" s="756"/>
      <c r="BH366" s="756"/>
      <c r="BI366" s="756"/>
      <c r="BJ366" s="756"/>
      <c r="BK366" s="756"/>
      <c r="BL366" s="756"/>
      <c r="BM366" s="756"/>
      <c r="BN366" s="756"/>
      <c r="BO366" s="756"/>
      <c r="BP366" s="756"/>
      <c r="BQ366" s="756"/>
      <c r="BR366" s="756"/>
      <c r="BS366" s="757"/>
    </row>
    <row r="367" spans="2:71" ht="7.5" customHeight="1" x14ac:dyDescent="0.2">
      <c r="B367" s="277"/>
      <c r="C367" s="277"/>
      <c r="D367" s="277"/>
      <c r="E367" s="277"/>
      <c r="F367" s="277"/>
      <c r="G367" s="277"/>
      <c r="H367" s="277"/>
      <c r="I367" s="277"/>
      <c r="J367" s="277"/>
      <c r="K367" s="277"/>
      <c r="L367" s="277"/>
      <c r="M367" s="277"/>
      <c r="N367" s="277"/>
      <c r="O367" s="277"/>
      <c r="P367" s="277"/>
      <c r="Q367" s="277"/>
      <c r="R367" s="277"/>
      <c r="S367" s="277"/>
      <c r="T367" s="277"/>
      <c r="U367" s="277"/>
      <c r="V367" s="277"/>
      <c r="W367" s="277"/>
      <c r="X367" s="277"/>
      <c r="Y367" s="277"/>
      <c r="Z367" s="277"/>
      <c r="AA367" s="277"/>
      <c r="AB367" s="277"/>
      <c r="AC367" s="277"/>
      <c r="AD367" s="277"/>
      <c r="AE367" s="277"/>
      <c r="AF367" s="277"/>
      <c r="AG367" s="277"/>
      <c r="AH367" s="277"/>
      <c r="AI367" s="277"/>
      <c r="AJ367" s="277"/>
      <c r="AK367" s="277"/>
      <c r="AL367" s="277"/>
      <c r="AM367" s="277"/>
      <c r="AN367" s="277"/>
      <c r="AO367" s="277"/>
      <c r="AP367" s="277"/>
      <c r="AQ367" s="277"/>
      <c r="AR367" s="277"/>
      <c r="AS367" s="277"/>
      <c r="AT367" s="277"/>
      <c r="AU367" s="277"/>
      <c r="AV367" s="277"/>
      <c r="AW367" s="277"/>
      <c r="AX367" s="277"/>
      <c r="AY367" s="277"/>
      <c r="AZ367" s="277"/>
      <c r="BA367" s="277"/>
      <c r="BB367" s="277"/>
      <c r="BC367" s="277"/>
      <c r="BD367" s="277"/>
      <c r="BE367" s="277"/>
      <c r="BF367" s="277"/>
      <c r="BG367" s="277"/>
      <c r="BH367" s="277"/>
      <c r="BI367" s="277"/>
      <c r="BJ367" s="277"/>
      <c r="BK367" s="277"/>
      <c r="BL367" s="277"/>
      <c r="BM367" s="277"/>
      <c r="BN367" s="277"/>
      <c r="BO367" s="277"/>
      <c r="BP367" s="277"/>
      <c r="BQ367" s="277"/>
      <c r="BR367" s="277"/>
      <c r="BS367" s="277"/>
    </row>
    <row r="368" spans="2:71" ht="7.5" customHeight="1" x14ac:dyDescent="0.2">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7"/>
      <c r="AT368" s="277"/>
      <c r="AU368" s="277"/>
      <c r="AV368" s="277"/>
      <c r="AW368" s="277"/>
      <c r="AX368" s="277"/>
      <c r="AY368" s="277"/>
      <c r="AZ368" s="277"/>
      <c r="BA368" s="277"/>
      <c r="BB368" s="277"/>
      <c r="BC368" s="277"/>
      <c r="BD368" s="277"/>
      <c r="BE368" s="277"/>
      <c r="BF368" s="277"/>
      <c r="BG368" s="277"/>
      <c r="BH368" s="277"/>
      <c r="BI368" s="277"/>
      <c r="BJ368" s="277"/>
      <c r="BK368" s="277"/>
      <c r="BL368" s="277"/>
      <c r="BM368" s="277"/>
      <c r="BN368" s="277"/>
      <c r="BO368" s="277"/>
      <c r="BP368" s="277"/>
      <c r="BQ368" s="277"/>
      <c r="BR368" s="277"/>
      <c r="BS368" s="277"/>
    </row>
    <row r="369" spans="2:71" ht="7.5" customHeight="1" x14ac:dyDescent="0.2">
      <c r="B369" s="758" t="s">
        <v>631</v>
      </c>
      <c r="C369" s="758"/>
      <c r="D369" s="758"/>
      <c r="E369" s="758"/>
      <c r="F369" s="758"/>
      <c r="G369" s="758"/>
      <c r="H369" s="758"/>
      <c r="I369" s="758"/>
      <c r="J369" s="758"/>
      <c r="K369" s="758"/>
      <c r="L369" s="758"/>
      <c r="M369" s="758"/>
      <c r="N369" s="758"/>
      <c r="O369" s="758"/>
      <c r="P369" s="758"/>
      <c r="Q369" s="758"/>
      <c r="R369" s="758"/>
      <c r="S369" s="758"/>
      <c r="T369" s="758"/>
      <c r="U369" s="758"/>
      <c r="V369" s="758"/>
      <c r="W369" s="758"/>
      <c r="X369" s="758"/>
      <c r="Y369" s="758"/>
      <c r="Z369" s="758"/>
      <c r="AA369" s="758"/>
      <c r="AB369" s="758"/>
      <c r="AC369" s="758"/>
      <c r="AD369" s="758"/>
      <c r="AE369" s="758"/>
      <c r="AF369" s="758"/>
      <c r="AG369" s="758"/>
      <c r="AH369" s="758"/>
      <c r="AI369" s="758"/>
      <c r="AJ369" s="758"/>
      <c r="AK369" s="758"/>
      <c r="AL369" s="758"/>
      <c r="AM369" s="758"/>
      <c r="AN369" s="758"/>
      <c r="AO369" s="758"/>
      <c r="AP369" s="758"/>
      <c r="AQ369" s="758"/>
      <c r="AR369" s="758"/>
      <c r="AS369" s="758"/>
      <c r="AT369" s="758"/>
      <c r="AU369" s="758"/>
      <c r="AV369" s="758"/>
      <c r="AW369" s="758"/>
      <c r="AX369" s="758"/>
      <c r="AY369" s="758"/>
      <c r="AZ369" s="758"/>
      <c r="BA369" s="758"/>
      <c r="BB369" s="758"/>
      <c r="BC369" s="758"/>
      <c r="BD369" s="758"/>
      <c r="BE369" s="758"/>
      <c r="BF369" s="758"/>
      <c r="BG369" s="758"/>
      <c r="BH369" s="758"/>
      <c r="BI369" s="758"/>
      <c r="BJ369" s="758"/>
      <c r="BK369" s="758"/>
      <c r="BL369" s="758"/>
      <c r="BM369" s="758"/>
      <c r="BN369" s="758"/>
      <c r="BO369" s="758"/>
      <c r="BP369" s="758"/>
      <c r="BQ369" s="758"/>
      <c r="BR369" s="758"/>
      <c r="BS369" s="758"/>
    </row>
    <row r="370" spans="2:71" ht="7.5" customHeight="1" x14ac:dyDescent="0.2">
      <c r="B370" s="758"/>
      <c r="C370" s="758"/>
      <c r="D370" s="758"/>
      <c r="E370" s="758"/>
      <c r="F370" s="758"/>
      <c r="G370" s="758"/>
      <c r="H370" s="758"/>
      <c r="I370" s="758"/>
      <c r="J370" s="758"/>
      <c r="K370" s="758"/>
      <c r="L370" s="758"/>
      <c r="M370" s="758"/>
      <c r="N370" s="758"/>
      <c r="O370" s="758"/>
      <c r="P370" s="758"/>
      <c r="Q370" s="758"/>
      <c r="R370" s="758"/>
      <c r="S370" s="758"/>
      <c r="T370" s="758"/>
      <c r="U370" s="758"/>
      <c r="V370" s="758"/>
      <c r="W370" s="758"/>
      <c r="X370" s="758"/>
      <c r="Y370" s="758"/>
      <c r="Z370" s="758"/>
      <c r="AA370" s="758"/>
      <c r="AB370" s="758"/>
      <c r="AC370" s="758"/>
      <c r="AD370" s="758"/>
      <c r="AE370" s="758"/>
      <c r="AF370" s="758"/>
      <c r="AG370" s="758"/>
      <c r="AH370" s="758"/>
      <c r="AI370" s="758"/>
      <c r="AJ370" s="758"/>
      <c r="AK370" s="758"/>
      <c r="AL370" s="758"/>
      <c r="AM370" s="758"/>
      <c r="AN370" s="758"/>
      <c r="AO370" s="758"/>
      <c r="AP370" s="758"/>
      <c r="AQ370" s="758"/>
      <c r="AR370" s="758"/>
      <c r="AS370" s="758"/>
      <c r="AT370" s="758"/>
      <c r="AU370" s="758"/>
      <c r="AV370" s="758"/>
      <c r="AW370" s="758"/>
      <c r="AX370" s="758"/>
      <c r="AY370" s="758"/>
      <c r="AZ370" s="758"/>
      <c r="BA370" s="758"/>
      <c r="BB370" s="758"/>
      <c r="BC370" s="758"/>
      <c r="BD370" s="758"/>
      <c r="BE370" s="758"/>
      <c r="BF370" s="758"/>
      <c r="BG370" s="758"/>
      <c r="BH370" s="758"/>
      <c r="BI370" s="758"/>
      <c r="BJ370" s="758"/>
      <c r="BK370" s="758"/>
      <c r="BL370" s="758"/>
      <c r="BM370" s="758"/>
      <c r="BN370" s="758"/>
      <c r="BO370" s="758"/>
      <c r="BP370" s="758"/>
      <c r="BQ370" s="758"/>
      <c r="BR370" s="758"/>
      <c r="BS370" s="758"/>
    </row>
    <row r="371" spans="2:71" ht="7.5" customHeight="1" x14ac:dyDescent="0.2">
      <c r="B371" s="758"/>
      <c r="C371" s="758"/>
      <c r="D371" s="758"/>
      <c r="E371" s="758"/>
      <c r="F371" s="758"/>
      <c r="G371" s="758"/>
      <c r="H371" s="758"/>
      <c r="I371" s="758"/>
      <c r="J371" s="758"/>
      <c r="K371" s="758"/>
      <c r="L371" s="758"/>
      <c r="M371" s="758"/>
      <c r="N371" s="758"/>
      <c r="O371" s="758"/>
      <c r="P371" s="758"/>
      <c r="Q371" s="758"/>
      <c r="R371" s="758"/>
      <c r="S371" s="758"/>
      <c r="T371" s="758"/>
      <c r="U371" s="758"/>
      <c r="V371" s="758"/>
      <c r="W371" s="758"/>
      <c r="X371" s="758"/>
      <c r="Y371" s="758"/>
      <c r="Z371" s="758"/>
      <c r="AA371" s="758"/>
      <c r="AB371" s="758"/>
      <c r="AC371" s="758"/>
      <c r="AD371" s="758"/>
      <c r="AE371" s="758"/>
      <c r="AF371" s="758"/>
      <c r="AG371" s="758"/>
      <c r="AH371" s="758"/>
      <c r="AI371" s="758"/>
      <c r="AJ371" s="758"/>
      <c r="AK371" s="758"/>
      <c r="AL371" s="758"/>
      <c r="AM371" s="758"/>
      <c r="AN371" s="758"/>
      <c r="AO371" s="758"/>
      <c r="AP371" s="758"/>
      <c r="AQ371" s="758"/>
      <c r="AR371" s="758"/>
      <c r="AS371" s="758"/>
      <c r="AT371" s="758"/>
      <c r="AU371" s="758"/>
      <c r="AV371" s="758"/>
      <c r="AW371" s="758"/>
      <c r="AX371" s="758"/>
      <c r="AY371" s="758"/>
      <c r="AZ371" s="758"/>
      <c r="BA371" s="758"/>
      <c r="BB371" s="758"/>
      <c r="BC371" s="758"/>
      <c r="BD371" s="758"/>
      <c r="BE371" s="758"/>
      <c r="BF371" s="758"/>
      <c r="BG371" s="758"/>
      <c r="BH371" s="758"/>
      <c r="BI371" s="758"/>
      <c r="BJ371" s="758"/>
      <c r="BK371" s="758"/>
      <c r="BL371" s="758"/>
      <c r="BM371" s="758"/>
      <c r="BN371" s="758"/>
      <c r="BO371" s="758"/>
      <c r="BP371" s="758"/>
      <c r="BQ371" s="758"/>
      <c r="BR371" s="758"/>
      <c r="BS371" s="758"/>
    </row>
    <row r="372" spans="2:71" ht="7.5" customHeight="1" x14ac:dyDescent="0.2">
      <c r="B372" s="759" t="s">
        <v>694</v>
      </c>
      <c r="C372" s="750"/>
      <c r="D372" s="750"/>
      <c r="E372" s="750"/>
      <c r="F372" s="750"/>
      <c r="G372" s="750"/>
      <c r="H372" s="750"/>
      <c r="I372" s="750"/>
      <c r="J372" s="750"/>
      <c r="K372" s="750"/>
      <c r="L372" s="750"/>
      <c r="M372" s="750"/>
      <c r="N372" s="750"/>
      <c r="O372" s="750"/>
      <c r="P372" s="750"/>
      <c r="Q372" s="750"/>
      <c r="R372" s="750"/>
      <c r="S372" s="750"/>
      <c r="T372" s="750"/>
      <c r="U372" s="750"/>
      <c r="V372" s="750"/>
      <c r="W372" s="750"/>
      <c r="X372" s="750"/>
      <c r="Y372" s="750"/>
      <c r="Z372" s="750"/>
      <c r="AA372" s="750"/>
      <c r="AB372" s="750"/>
      <c r="AC372" s="750"/>
      <c r="AD372" s="750"/>
      <c r="AE372" s="750"/>
      <c r="AF372" s="750"/>
      <c r="AG372" s="750"/>
      <c r="AH372" s="750"/>
      <c r="AI372" s="750"/>
      <c r="AJ372" s="750"/>
      <c r="AK372" s="750"/>
      <c r="AL372" s="750"/>
      <c r="AM372" s="750"/>
      <c r="AN372" s="750"/>
      <c r="AO372" s="750"/>
      <c r="AP372" s="750"/>
      <c r="AQ372" s="750"/>
      <c r="AR372" s="750"/>
      <c r="AS372" s="750"/>
      <c r="AT372" s="750"/>
      <c r="AU372" s="750"/>
      <c r="AV372" s="750"/>
      <c r="AW372" s="750"/>
      <c r="AX372" s="750"/>
      <c r="AY372" s="750"/>
      <c r="AZ372" s="750"/>
      <c r="BA372" s="750"/>
      <c r="BB372" s="750"/>
      <c r="BC372" s="750"/>
      <c r="BD372" s="750"/>
      <c r="BE372" s="750"/>
      <c r="BF372" s="750"/>
      <c r="BG372" s="750"/>
      <c r="BH372" s="750"/>
      <c r="BI372" s="750"/>
      <c r="BJ372" s="750"/>
      <c r="BK372" s="750"/>
      <c r="BL372" s="750"/>
      <c r="BM372" s="750"/>
      <c r="BN372" s="750"/>
      <c r="BO372" s="750"/>
      <c r="BP372" s="750"/>
      <c r="BQ372" s="750"/>
      <c r="BR372" s="750"/>
      <c r="BS372" s="751"/>
    </row>
    <row r="373" spans="2:71" ht="7.5" customHeight="1" x14ac:dyDescent="0.2">
      <c r="B373" s="752"/>
      <c r="C373" s="753"/>
      <c r="D373" s="753"/>
      <c r="E373" s="753"/>
      <c r="F373" s="753"/>
      <c r="G373" s="753"/>
      <c r="H373" s="753"/>
      <c r="I373" s="753"/>
      <c r="J373" s="753"/>
      <c r="K373" s="753"/>
      <c r="L373" s="753"/>
      <c r="M373" s="753"/>
      <c r="N373" s="753"/>
      <c r="O373" s="753"/>
      <c r="P373" s="753"/>
      <c r="Q373" s="753"/>
      <c r="R373" s="753"/>
      <c r="S373" s="753"/>
      <c r="T373" s="753"/>
      <c r="U373" s="753"/>
      <c r="V373" s="753"/>
      <c r="W373" s="753"/>
      <c r="X373" s="753"/>
      <c r="Y373" s="753"/>
      <c r="Z373" s="753"/>
      <c r="AA373" s="753"/>
      <c r="AB373" s="753"/>
      <c r="AC373" s="753"/>
      <c r="AD373" s="753"/>
      <c r="AE373" s="753"/>
      <c r="AF373" s="753"/>
      <c r="AG373" s="753"/>
      <c r="AH373" s="753"/>
      <c r="AI373" s="753"/>
      <c r="AJ373" s="753"/>
      <c r="AK373" s="753"/>
      <c r="AL373" s="753"/>
      <c r="AM373" s="753"/>
      <c r="AN373" s="753"/>
      <c r="AO373" s="753"/>
      <c r="AP373" s="753"/>
      <c r="AQ373" s="753"/>
      <c r="AR373" s="753"/>
      <c r="AS373" s="753"/>
      <c r="AT373" s="753"/>
      <c r="AU373" s="753"/>
      <c r="AV373" s="753"/>
      <c r="AW373" s="753"/>
      <c r="AX373" s="753"/>
      <c r="AY373" s="753"/>
      <c r="AZ373" s="753"/>
      <c r="BA373" s="753"/>
      <c r="BB373" s="753"/>
      <c r="BC373" s="753"/>
      <c r="BD373" s="753"/>
      <c r="BE373" s="753"/>
      <c r="BF373" s="753"/>
      <c r="BG373" s="753"/>
      <c r="BH373" s="753"/>
      <c r="BI373" s="753"/>
      <c r="BJ373" s="753"/>
      <c r="BK373" s="753"/>
      <c r="BL373" s="753"/>
      <c r="BM373" s="753"/>
      <c r="BN373" s="753"/>
      <c r="BO373" s="753"/>
      <c r="BP373" s="753"/>
      <c r="BQ373" s="753"/>
      <c r="BR373" s="753"/>
      <c r="BS373" s="754"/>
    </row>
    <row r="374" spans="2:71" ht="7.5" customHeight="1" x14ac:dyDescent="0.2">
      <c r="B374" s="752"/>
      <c r="C374" s="753"/>
      <c r="D374" s="753"/>
      <c r="E374" s="753"/>
      <c r="F374" s="753"/>
      <c r="G374" s="753"/>
      <c r="H374" s="753"/>
      <c r="I374" s="753"/>
      <c r="J374" s="753"/>
      <c r="K374" s="753"/>
      <c r="L374" s="753"/>
      <c r="M374" s="753"/>
      <c r="N374" s="753"/>
      <c r="O374" s="753"/>
      <c r="P374" s="753"/>
      <c r="Q374" s="753"/>
      <c r="R374" s="753"/>
      <c r="S374" s="753"/>
      <c r="T374" s="753"/>
      <c r="U374" s="753"/>
      <c r="V374" s="753"/>
      <c r="W374" s="753"/>
      <c r="X374" s="753"/>
      <c r="Y374" s="753"/>
      <c r="Z374" s="753"/>
      <c r="AA374" s="753"/>
      <c r="AB374" s="753"/>
      <c r="AC374" s="753"/>
      <c r="AD374" s="753"/>
      <c r="AE374" s="753"/>
      <c r="AF374" s="753"/>
      <c r="AG374" s="753"/>
      <c r="AH374" s="753"/>
      <c r="AI374" s="753"/>
      <c r="AJ374" s="753"/>
      <c r="AK374" s="753"/>
      <c r="AL374" s="753"/>
      <c r="AM374" s="753"/>
      <c r="AN374" s="753"/>
      <c r="AO374" s="753"/>
      <c r="AP374" s="753"/>
      <c r="AQ374" s="753"/>
      <c r="AR374" s="753"/>
      <c r="AS374" s="753"/>
      <c r="AT374" s="753"/>
      <c r="AU374" s="753"/>
      <c r="AV374" s="753"/>
      <c r="AW374" s="753"/>
      <c r="AX374" s="753"/>
      <c r="AY374" s="753"/>
      <c r="AZ374" s="753"/>
      <c r="BA374" s="753"/>
      <c r="BB374" s="753"/>
      <c r="BC374" s="753"/>
      <c r="BD374" s="753"/>
      <c r="BE374" s="753"/>
      <c r="BF374" s="753"/>
      <c r="BG374" s="753"/>
      <c r="BH374" s="753"/>
      <c r="BI374" s="753"/>
      <c r="BJ374" s="753"/>
      <c r="BK374" s="753"/>
      <c r="BL374" s="753"/>
      <c r="BM374" s="753"/>
      <c r="BN374" s="753"/>
      <c r="BO374" s="753"/>
      <c r="BP374" s="753"/>
      <c r="BQ374" s="753"/>
      <c r="BR374" s="753"/>
      <c r="BS374" s="754"/>
    </row>
    <row r="375" spans="2:71" ht="7.5" customHeight="1" x14ac:dyDescent="0.2">
      <c r="B375" s="752"/>
      <c r="C375" s="753"/>
      <c r="D375" s="753"/>
      <c r="E375" s="753"/>
      <c r="F375" s="753"/>
      <c r="G375" s="753"/>
      <c r="H375" s="753"/>
      <c r="I375" s="753"/>
      <c r="J375" s="753"/>
      <c r="K375" s="753"/>
      <c r="L375" s="753"/>
      <c r="M375" s="753"/>
      <c r="N375" s="753"/>
      <c r="O375" s="753"/>
      <c r="P375" s="753"/>
      <c r="Q375" s="753"/>
      <c r="R375" s="753"/>
      <c r="S375" s="753"/>
      <c r="T375" s="753"/>
      <c r="U375" s="753"/>
      <c r="V375" s="753"/>
      <c r="W375" s="753"/>
      <c r="X375" s="753"/>
      <c r="Y375" s="753"/>
      <c r="Z375" s="753"/>
      <c r="AA375" s="753"/>
      <c r="AB375" s="753"/>
      <c r="AC375" s="753"/>
      <c r="AD375" s="753"/>
      <c r="AE375" s="753"/>
      <c r="AF375" s="753"/>
      <c r="AG375" s="753"/>
      <c r="AH375" s="753"/>
      <c r="AI375" s="753"/>
      <c r="AJ375" s="753"/>
      <c r="AK375" s="753"/>
      <c r="AL375" s="753"/>
      <c r="AM375" s="753"/>
      <c r="AN375" s="753"/>
      <c r="AO375" s="753"/>
      <c r="AP375" s="753"/>
      <c r="AQ375" s="753"/>
      <c r="AR375" s="753"/>
      <c r="AS375" s="753"/>
      <c r="AT375" s="753"/>
      <c r="AU375" s="753"/>
      <c r="AV375" s="753"/>
      <c r="AW375" s="753"/>
      <c r="AX375" s="753"/>
      <c r="AY375" s="753"/>
      <c r="AZ375" s="753"/>
      <c r="BA375" s="753"/>
      <c r="BB375" s="753"/>
      <c r="BC375" s="753"/>
      <c r="BD375" s="753"/>
      <c r="BE375" s="753"/>
      <c r="BF375" s="753"/>
      <c r="BG375" s="753"/>
      <c r="BH375" s="753"/>
      <c r="BI375" s="753"/>
      <c r="BJ375" s="753"/>
      <c r="BK375" s="753"/>
      <c r="BL375" s="753"/>
      <c r="BM375" s="753"/>
      <c r="BN375" s="753"/>
      <c r="BO375" s="753"/>
      <c r="BP375" s="753"/>
      <c r="BQ375" s="753"/>
      <c r="BR375" s="753"/>
      <c r="BS375" s="754"/>
    </row>
    <row r="376" spans="2:71" ht="7.5" customHeight="1" x14ac:dyDescent="0.2">
      <c r="B376" s="752"/>
      <c r="C376" s="753"/>
      <c r="D376" s="753"/>
      <c r="E376" s="753"/>
      <c r="F376" s="753"/>
      <c r="G376" s="753"/>
      <c r="H376" s="753"/>
      <c r="I376" s="753"/>
      <c r="J376" s="753"/>
      <c r="K376" s="753"/>
      <c r="L376" s="753"/>
      <c r="M376" s="753"/>
      <c r="N376" s="753"/>
      <c r="O376" s="753"/>
      <c r="P376" s="753"/>
      <c r="Q376" s="753"/>
      <c r="R376" s="753"/>
      <c r="S376" s="753"/>
      <c r="T376" s="753"/>
      <c r="U376" s="753"/>
      <c r="V376" s="753"/>
      <c r="W376" s="753"/>
      <c r="X376" s="753"/>
      <c r="Y376" s="753"/>
      <c r="Z376" s="753"/>
      <c r="AA376" s="753"/>
      <c r="AB376" s="753"/>
      <c r="AC376" s="753"/>
      <c r="AD376" s="753"/>
      <c r="AE376" s="753"/>
      <c r="AF376" s="753"/>
      <c r="AG376" s="753"/>
      <c r="AH376" s="753"/>
      <c r="AI376" s="753"/>
      <c r="AJ376" s="753"/>
      <c r="AK376" s="753"/>
      <c r="AL376" s="753"/>
      <c r="AM376" s="753"/>
      <c r="AN376" s="753"/>
      <c r="AO376" s="753"/>
      <c r="AP376" s="753"/>
      <c r="AQ376" s="753"/>
      <c r="AR376" s="753"/>
      <c r="AS376" s="753"/>
      <c r="AT376" s="753"/>
      <c r="AU376" s="753"/>
      <c r="AV376" s="753"/>
      <c r="AW376" s="753"/>
      <c r="AX376" s="753"/>
      <c r="AY376" s="753"/>
      <c r="AZ376" s="753"/>
      <c r="BA376" s="753"/>
      <c r="BB376" s="753"/>
      <c r="BC376" s="753"/>
      <c r="BD376" s="753"/>
      <c r="BE376" s="753"/>
      <c r="BF376" s="753"/>
      <c r="BG376" s="753"/>
      <c r="BH376" s="753"/>
      <c r="BI376" s="753"/>
      <c r="BJ376" s="753"/>
      <c r="BK376" s="753"/>
      <c r="BL376" s="753"/>
      <c r="BM376" s="753"/>
      <c r="BN376" s="753"/>
      <c r="BO376" s="753"/>
      <c r="BP376" s="753"/>
      <c r="BQ376" s="753"/>
      <c r="BR376" s="753"/>
      <c r="BS376" s="754"/>
    </row>
    <row r="377" spans="2:71" ht="7.5" customHeight="1" x14ac:dyDescent="0.2">
      <c r="B377" s="752"/>
      <c r="C377" s="753"/>
      <c r="D377" s="753"/>
      <c r="E377" s="753"/>
      <c r="F377" s="753"/>
      <c r="G377" s="753"/>
      <c r="H377" s="753"/>
      <c r="I377" s="753"/>
      <c r="J377" s="753"/>
      <c r="K377" s="753"/>
      <c r="L377" s="753"/>
      <c r="M377" s="753"/>
      <c r="N377" s="753"/>
      <c r="O377" s="753"/>
      <c r="P377" s="753"/>
      <c r="Q377" s="753"/>
      <c r="R377" s="753"/>
      <c r="S377" s="753"/>
      <c r="T377" s="753"/>
      <c r="U377" s="753"/>
      <c r="V377" s="753"/>
      <c r="W377" s="753"/>
      <c r="X377" s="753"/>
      <c r="Y377" s="753"/>
      <c r="Z377" s="753"/>
      <c r="AA377" s="753"/>
      <c r="AB377" s="753"/>
      <c r="AC377" s="753"/>
      <c r="AD377" s="753"/>
      <c r="AE377" s="753"/>
      <c r="AF377" s="753"/>
      <c r="AG377" s="753"/>
      <c r="AH377" s="753"/>
      <c r="AI377" s="753"/>
      <c r="AJ377" s="753"/>
      <c r="AK377" s="753"/>
      <c r="AL377" s="753"/>
      <c r="AM377" s="753"/>
      <c r="AN377" s="753"/>
      <c r="AO377" s="753"/>
      <c r="AP377" s="753"/>
      <c r="AQ377" s="753"/>
      <c r="AR377" s="753"/>
      <c r="AS377" s="753"/>
      <c r="AT377" s="753"/>
      <c r="AU377" s="753"/>
      <c r="AV377" s="753"/>
      <c r="AW377" s="753"/>
      <c r="AX377" s="753"/>
      <c r="AY377" s="753"/>
      <c r="AZ377" s="753"/>
      <c r="BA377" s="753"/>
      <c r="BB377" s="753"/>
      <c r="BC377" s="753"/>
      <c r="BD377" s="753"/>
      <c r="BE377" s="753"/>
      <c r="BF377" s="753"/>
      <c r="BG377" s="753"/>
      <c r="BH377" s="753"/>
      <c r="BI377" s="753"/>
      <c r="BJ377" s="753"/>
      <c r="BK377" s="753"/>
      <c r="BL377" s="753"/>
      <c r="BM377" s="753"/>
      <c r="BN377" s="753"/>
      <c r="BO377" s="753"/>
      <c r="BP377" s="753"/>
      <c r="BQ377" s="753"/>
      <c r="BR377" s="753"/>
      <c r="BS377" s="754"/>
    </row>
    <row r="378" spans="2:71" ht="7.5" customHeight="1" x14ac:dyDescent="0.2">
      <c r="B378" s="752"/>
      <c r="C378" s="753"/>
      <c r="D378" s="753"/>
      <c r="E378" s="753"/>
      <c r="F378" s="753"/>
      <c r="G378" s="753"/>
      <c r="H378" s="753"/>
      <c r="I378" s="753"/>
      <c r="J378" s="753"/>
      <c r="K378" s="753"/>
      <c r="L378" s="753"/>
      <c r="M378" s="753"/>
      <c r="N378" s="753"/>
      <c r="O378" s="753"/>
      <c r="P378" s="753"/>
      <c r="Q378" s="753"/>
      <c r="R378" s="753"/>
      <c r="S378" s="753"/>
      <c r="T378" s="753"/>
      <c r="U378" s="753"/>
      <c r="V378" s="753"/>
      <c r="W378" s="753"/>
      <c r="X378" s="753"/>
      <c r="Y378" s="753"/>
      <c r="Z378" s="753"/>
      <c r="AA378" s="753"/>
      <c r="AB378" s="753"/>
      <c r="AC378" s="753"/>
      <c r="AD378" s="753"/>
      <c r="AE378" s="753"/>
      <c r="AF378" s="753"/>
      <c r="AG378" s="753"/>
      <c r="AH378" s="753"/>
      <c r="AI378" s="753"/>
      <c r="AJ378" s="753"/>
      <c r="AK378" s="753"/>
      <c r="AL378" s="753"/>
      <c r="AM378" s="753"/>
      <c r="AN378" s="753"/>
      <c r="AO378" s="753"/>
      <c r="AP378" s="753"/>
      <c r="AQ378" s="753"/>
      <c r="AR378" s="753"/>
      <c r="AS378" s="753"/>
      <c r="AT378" s="753"/>
      <c r="AU378" s="753"/>
      <c r="AV378" s="753"/>
      <c r="AW378" s="753"/>
      <c r="AX378" s="753"/>
      <c r="AY378" s="753"/>
      <c r="AZ378" s="753"/>
      <c r="BA378" s="753"/>
      <c r="BB378" s="753"/>
      <c r="BC378" s="753"/>
      <c r="BD378" s="753"/>
      <c r="BE378" s="753"/>
      <c r="BF378" s="753"/>
      <c r="BG378" s="753"/>
      <c r="BH378" s="753"/>
      <c r="BI378" s="753"/>
      <c r="BJ378" s="753"/>
      <c r="BK378" s="753"/>
      <c r="BL378" s="753"/>
      <c r="BM378" s="753"/>
      <c r="BN378" s="753"/>
      <c r="BO378" s="753"/>
      <c r="BP378" s="753"/>
      <c r="BQ378" s="753"/>
      <c r="BR378" s="753"/>
      <c r="BS378" s="754"/>
    </row>
    <row r="379" spans="2:71" ht="7.5" customHeight="1" x14ac:dyDescent="0.2">
      <c r="B379" s="752"/>
      <c r="C379" s="753"/>
      <c r="D379" s="753"/>
      <c r="E379" s="753"/>
      <c r="F379" s="753"/>
      <c r="G379" s="753"/>
      <c r="H379" s="753"/>
      <c r="I379" s="753"/>
      <c r="J379" s="753"/>
      <c r="K379" s="753"/>
      <c r="L379" s="753"/>
      <c r="M379" s="753"/>
      <c r="N379" s="753"/>
      <c r="O379" s="753"/>
      <c r="P379" s="753"/>
      <c r="Q379" s="753"/>
      <c r="R379" s="753"/>
      <c r="S379" s="753"/>
      <c r="T379" s="753"/>
      <c r="U379" s="753"/>
      <c r="V379" s="753"/>
      <c r="W379" s="753"/>
      <c r="X379" s="753"/>
      <c r="Y379" s="753"/>
      <c r="Z379" s="753"/>
      <c r="AA379" s="753"/>
      <c r="AB379" s="753"/>
      <c r="AC379" s="753"/>
      <c r="AD379" s="753"/>
      <c r="AE379" s="753"/>
      <c r="AF379" s="753"/>
      <c r="AG379" s="753"/>
      <c r="AH379" s="753"/>
      <c r="AI379" s="753"/>
      <c r="AJ379" s="753"/>
      <c r="AK379" s="753"/>
      <c r="AL379" s="753"/>
      <c r="AM379" s="753"/>
      <c r="AN379" s="753"/>
      <c r="AO379" s="753"/>
      <c r="AP379" s="753"/>
      <c r="AQ379" s="753"/>
      <c r="AR379" s="753"/>
      <c r="AS379" s="753"/>
      <c r="AT379" s="753"/>
      <c r="AU379" s="753"/>
      <c r="AV379" s="753"/>
      <c r="AW379" s="753"/>
      <c r="AX379" s="753"/>
      <c r="AY379" s="753"/>
      <c r="AZ379" s="753"/>
      <c r="BA379" s="753"/>
      <c r="BB379" s="753"/>
      <c r="BC379" s="753"/>
      <c r="BD379" s="753"/>
      <c r="BE379" s="753"/>
      <c r="BF379" s="753"/>
      <c r="BG379" s="753"/>
      <c r="BH379" s="753"/>
      <c r="BI379" s="753"/>
      <c r="BJ379" s="753"/>
      <c r="BK379" s="753"/>
      <c r="BL379" s="753"/>
      <c r="BM379" s="753"/>
      <c r="BN379" s="753"/>
      <c r="BO379" s="753"/>
      <c r="BP379" s="753"/>
      <c r="BQ379" s="753"/>
      <c r="BR379" s="753"/>
      <c r="BS379" s="754"/>
    </row>
    <row r="380" spans="2:71" ht="7.5" customHeight="1" x14ac:dyDescent="0.2">
      <c r="B380" s="752"/>
      <c r="C380" s="753"/>
      <c r="D380" s="753"/>
      <c r="E380" s="753"/>
      <c r="F380" s="753"/>
      <c r="G380" s="753"/>
      <c r="H380" s="753"/>
      <c r="I380" s="753"/>
      <c r="J380" s="753"/>
      <c r="K380" s="753"/>
      <c r="L380" s="753"/>
      <c r="M380" s="753"/>
      <c r="N380" s="753"/>
      <c r="O380" s="753"/>
      <c r="P380" s="753"/>
      <c r="Q380" s="753"/>
      <c r="R380" s="753"/>
      <c r="S380" s="753"/>
      <c r="T380" s="753"/>
      <c r="U380" s="753"/>
      <c r="V380" s="753"/>
      <c r="W380" s="753"/>
      <c r="X380" s="753"/>
      <c r="Y380" s="753"/>
      <c r="Z380" s="753"/>
      <c r="AA380" s="753"/>
      <c r="AB380" s="753"/>
      <c r="AC380" s="753"/>
      <c r="AD380" s="753"/>
      <c r="AE380" s="753"/>
      <c r="AF380" s="753"/>
      <c r="AG380" s="753"/>
      <c r="AH380" s="753"/>
      <c r="AI380" s="753"/>
      <c r="AJ380" s="753"/>
      <c r="AK380" s="753"/>
      <c r="AL380" s="753"/>
      <c r="AM380" s="753"/>
      <c r="AN380" s="753"/>
      <c r="AO380" s="753"/>
      <c r="AP380" s="753"/>
      <c r="AQ380" s="753"/>
      <c r="AR380" s="753"/>
      <c r="AS380" s="753"/>
      <c r="AT380" s="753"/>
      <c r="AU380" s="753"/>
      <c r="AV380" s="753"/>
      <c r="AW380" s="753"/>
      <c r="AX380" s="753"/>
      <c r="AY380" s="753"/>
      <c r="AZ380" s="753"/>
      <c r="BA380" s="753"/>
      <c r="BB380" s="753"/>
      <c r="BC380" s="753"/>
      <c r="BD380" s="753"/>
      <c r="BE380" s="753"/>
      <c r="BF380" s="753"/>
      <c r="BG380" s="753"/>
      <c r="BH380" s="753"/>
      <c r="BI380" s="753"/>
      <c r="BJ380" s="753"/>
      <c r="BK380" s="753"/>
      <c r="BL380" s="753"/>
      <c r="BM380" s="753"/>
      <c r="BN380" s="753"/>
      <c r="BO380" s="753"/>
      <c r="BP380" s="753"/>
      <c r="BQ380" s="753"/>
      <c r="BR380" s="753"/>
      <c r="BS380" s="754"/>
    </row>
    <row r="381" spans="2:71" ht="7.5" customHeight="1" x14ac:dyDescent="0.2">
      <c r="B381" s="752"/>
      <c r="C381" s="753"/>
      <c r="D381" s="753"/>
      <c r="E381" s="753"/>
      <c r="F381" s="753"/>
      <c r="G381" s="753"/>
      <c r="H381" s="753"/>
      <c r="I381" s="753"/>
      <c r="J381" s="753"/>
      <c r="K381" s="753"/>
      <c r="L381" s="753"/>
      <c r="M381" s="753"/>
      <c r="N381" s="753"/>
      <c r="O381" s="753"/>
      <c r="P381" s="753"/>
      <c r="Q381" s="753"/>
      <c r="R381" s="753"/>
      <c r="S381" s="753"/>
      <c r="T381" s="753"/>
      <c r="U381" s="753"/>
      <c r="V381" s="753"/>
      <c r="W381" s="753"/>
      <c r="X381" s="753"/>
      <c r="Y381" s="753"/>
      <c r="Z381" s="753"/>
      <c r="AA381" s="753"/>
      <c r="AB381" s="753"/>
      <c r="AC381" s="753"/>
      <c r="AD381" s="753"/>
      <c r="AE381" s="753"/>
      <c r="AF381" s="753"/>
      <c r="AG381" s="753"/>
      <c r="AH381" s="753"/>
      <c r="AI381" s="753"/>
      <c r="AJ381" s="753"/>
      <c r="AK381" s="753"/>
      <c r="AL381" s="753"/>
      <c r="AM381" s="753"/>
      <c r="AN381" s="753"/>
      <c r="AO381" s="753"/>
      <c r="AP381" s="753"/>
      <c r="AQ381" s="753"/>
      <c r="AR381" s="753"/>
      <c r="AS381" s="753"/>
      <c r="AT381" s="753"/>
      <c r="AU381" s="753"/>
      <c r="AV381" s="753"/>
      <c r="AW381" s="753"/>
      <c r="AX381" s="753"/>
      <c r="AY381" s="753"/>
      <c r="AZ381" s="753"/>
      <c r="BA381" s="753"/>
      <c r="BB381" s="753"/>
      <c r="BC381" s="753"/>
      <c r="BD381" s="753"/>
      <c r="BE381" s="753"/>
      <c r="BF381" s="753"/>
      <c r="BG381" s="753"/>
      <c r="BH381" s="753"/>
      <c r="BI381" s="753"/>
      <c r="BJ381" s="753"/>
      <c r="BK381" s="753"/>
      <c r="BL381" s="753"/>
      <c r="BM381" s="753"/>
      <c r="BN381" s="753"/>
      <c r="BO381" s="753"/>
      <c r="BP381" s="753"/>
      <c r="BQ381" s="753"/>
      <c r="BR381" s="753"/>
      <c r="BS381" s="754"/>
    </row>
    <row r="382" spans="2:71" ht="7.5" customHeight="1" x14ac:dyDescent="0.2">
      <c r="B382" s="752"/>
      <c r="C382" s="753"/>
      <c r="D382" s="753"/>
      <c r="E382" s="753"/>
      <c r="F382" s="753"/>
      <c r="G382" s="753"/>
      <c r="H382" s="753"/>
      <c r="I382" s="753"/>
      <c r="J382" s="753"/>
      <c r="K382" s="753"/>
      <c r="L382" s="753"/>
      <c r="M382" s="753"/>
      <c r="N382" s="753"/>
      <c r="O382" s="753"/>
      <c r="P382" s="753"/>
      <c r="Q382" s="753"/>
      <c r="R382" s="753"/>
      <c r="S382" s="753"/>
      <c r="T382" s="753"/>
      <c r="U382" s="753"/>
      <c r="V382" s="753"/>
      <c r="W382" s="753"/>
      <c r="X382" s="753"/>
      <c r="Y382" s="753"/>
      <c r="Z382" s="753"/>
      <c r="AA382" s="753"/>
      <c r="AB382" s="753"/>
      <c r="AC382" s="753"/>
      <c r="AD382" s="753"/>
      <c r="AE382" s="753"/>
      <c r="AF382" s="753"/>
      <c r="AG382" s="753"/>
      <c r="AH382" s="753"/>
      <c r="AI382" s="753"/>
      <c r="AJ382" s="753"/>
      <c r="AK382" s="753"/>
      <c r="AL382" s="753"/>
      <c r="AM382" s="753"/>
      <c r="AN382" s="753"/>
      <c r="AO382" s="753"/>
      <c r="AP382" s="753"/>
      <c r="AQ382" s="753"/>
      <c r="AR382" s="753"/>
      <c r="AS382" s="753"/>
      <c r="AT382" s="753"/>
      <c r="AU382" s="753"/>
      <c r="AV382" s="753"/>
      <c r="AW382" s="753"/>
      <c r="AX382" s="753"/>
      <c r="AY382" s="753"/>
      <c r="AZ382" s="753"/>
      <c r="BA382" s="753"/>
      <c r="BB382" s="753"/>
      <c r="BC382" s="753"/>
      <c r="BD382" s="753"/>
      <c r="BE382" s="753"/>
      <c r="BF382" s="753"/>
      <c r="BG382" s="753"/>
      <c r="BH382" s="753"/>
      <c r="BI382" s="753"/>
      <c r="BJ382" s="753"/>
      <c r="BK382" s="753"/>
      <c r="BL382" s="753"/>
      <c r="BM382" s="753"/>
      <c r="BN382" s="753"/>
      <c r="BO382" s="753"/>
      <c r="BP382" s="753"/>
      <c r="BQ382" s="753"/>
      <c r="BR382" s="753"/>
      <c r="BS382" s="754"/>
    </row>
    <row r="383" spans="2:71" ht="7.5" customHeight="1" x14ac:dyDescent="0.2">
      <c r="B383" s="752"/>
      <c r="C383" s="753"/>
      <c r="D383" s="753"/>
      <c r="E383" s="753"/>
      <c r="F383" s="753"/>
      <c r="G383" s="753"/>
      <c r="H383" s="753"/>
      <c r="I383" s="753"/>
      <c r="J383" s="753"/>
      <c r="K383" s="753"/>
      <c r="L383" s="753"/>
      <c r="M383" s="753"/>
      <c r="N383" s="753"/>
      <c r="O383" s="753"/>
      <c r="P383" s="753"/>
      <c r="Q383" s="753"/>
      <c r="R383" s="753"/>
      <c r="S383" s="753"/>
      <c r="T383" s="753"/>
      <c r="U383" s="753"/>
      <c r="V383" s="753"/>
      <c r="W383" s="753"/>
      <c r="X383" s="753"/>
      <c r="Y383" s="753"/>
      <c r="Z383" s="753"/>
      <c r="AA383" s="753"/>
      <c r="AB383" s="753"/>
      <c r="AC383" s="753"/>
      <c r="AD383" s="753"/>
      <c r="AE383" s="753"/>
      <c r="AF383" s="753"/>
      <c r="AG383" s="753"/>
      <c r="AH383" s="753"/>
      <c r="AI383" s="753"/>
      <c r="AJ383" s="753"/>
      <c r="AK383" s="753"/>
      <c r="AL383" s="753"/>
      <c r="AM383" s="753"/>
      <c r="AN383" s="753"/>
      <c r="AO383" s="753"/>
      <c r="AP383" s="753"/>
      <c r="AQ383" s="753"/>
      <c r="AR383" s="753"/>
      <c r="AS383" s="753"/>
      <c r="AT383" s="753"/>
      <c r="AU383" s="753"/>
      <c r="AV383" s="753"/>
      <c r="AW383" s="753"/>
      <c r="AX383" s="753"/>
      <c r="AY383" s="753"/>
      <c r="AZ383" s="753"/>
      <c r="BA383" s="753"/>
      <c r="BB383" s="753"/>
      <c r="BC383" s="753"/>
      <c r="BD383" s="753"/>
      <c r="BE383" s="753"/>
      <c r="BF383" s="753"/>
      <c r="BG383" s="753"/>
      <c r="BH383" s="753"/>
      <c r="BI383" s="753"/>
      <c r="BJ383" s="753"/>
      <c r="BK383" s="753"/>
      <c r="BL383" s="753"/>
      <c r="BM383" s="753"/>
      <c r="BN383" s="753"/>
      <c r="BO383" s="753"/>
      <c r="BP383" s="753"/>
      <c r="BQ383" s="753"/>
      <c r="BR383" s="753"/>
      <c r="BS383" s="754"/>
    </row>
    <row r="384" spans="2:71" ht="7.5" customHeight="1" x14ac:dyDescent="0.2">
      <c r="B384" s="752"/>
      <c r="C384" s="753"/>
      <c r="D384" s="753"/>
      <c r="E384" s="753"/>
      <c r="F384" s="753"/>
      <c r="G384" s="753"/>
      <c r="H384" s="753"/>
      <c r="I384" s="753"/>
      <c r="J384" s="753"/>
      <c r="K384" s="753"/>
      <c r="L384" s="753"/>
      <c r="M384" s="753"/>
      <c r="N384" s="753"/>
      <c r="O384" s="753"/>
      <c r="P384" s="753"/>
      <c r="Q384" s="753"/>
      <c r="R384" s="753"/>
      <c r="S384" s="753"/>
      <c r="T384" s="753"/>
      <c r="U384" s="753"/>
      <c r="V384" s="753"/>
      <c r="W384" s="753"/>
      <c r="X384" s="753"/>
      <c r="Y384" s="753"/>
      <c r="Z384" s="753"/>
      <c r="AA384" s="753"/>
      <c r="AB384" s="753"/>
      <c r="AC384" s="753"/>
      <c r="AD384" s="753"/>
      <c r="AE384" s="753"/>
      <c r="AF384" s="753"/>
      <c r="AG384" s="753"/>
      <c r="AH384" s="753"/>
      <c r="AI384" s="753"/>
      <c r="AJ384" s="753"/>
      <c r="AK384" s="753"/>
      <c r="AL384" s="753"/>
      <c r="AM384" s="753"/>
      <c r="AN384" s="753"/>
      <c r="AO384" s="753"/>
      <c r="AP384" s="753"/>
      <c r="AQ384" s="753"/>
      <c r="AR384" s="753"/>
      <c r="AS384" s="753"/>
      <c r="AT384" s="753"/>
      <c r="AU384" s="753"/>
      <c r="AV384" s="753"/>
      <c r="AW384" s="753"/>
      <c r="AX384" s="753"/>
      <c r="AY384" s="753"/>
      <c r="AZ384" s="753"/>
      <c r="BA384" s="753"/>
      <c r="BB384" s="753"/>
      <c r="BC384" s="753"/>
      <c r="BD384" s="753"/>
      <c r="BE384" s="753"/>
      <c r="BF384" s="753"/>
      <c r="BG384" s="753"/>
      <c r="BH384" s="753"/>
      <c r="BI384" s="753"/>
      <c r="BJ384" s="753"/>
      <c r="BK384" s="753"/>
      <c r="BL384" s="753"/>
      <c r="BM384" s="753"/>
      <c r="BN384" s="753"/>
      <c r="BO384" s="753"/>
      <c r="BP384" s="753"/>
      <c r="BQ384" s="753"/>
      <c r="BR384" s="753"/>
      <c r="BS384" s="754"/>
    </row>
    <row r="385" spans="2:71" ht="7.5" customHeight="1" x14ac:dyDescent="0.2">
      <c r="B385" s="752"/>
      <c r="C385" s="753"/>
      <c r="D385" s="753"/>
      <c r="E385" s="753"/>
      <c r="F385" s="753"/>
      <c r="G385" s="753"/>
      <c r="H385" s="753"/>
      <c r="I385" s="753"/>
      <c r="J385" s="753"/>
      <c r="K385" s="753"/>
      <c r="L385" s="753"/>
      <c r="M385" s="753"/>
      <c r="N385" s="753"/>
      <c r="O385" s="753"/>
      <c r="P385" s="753"/>
      <c r="Q385" s="753"/>
      <c r="R385" s="753"/>
      <c r="S385" s="753"/>
      <c r="T385" s="753"/>
      <c r="U385" s="753"/>
      <c r="V385" s="753"/>
      <c r="W385" s="753"/>
      <c r="X385" s="753"/>
      <c r="Y385" s="753"/>
      <c r="Z385" s="753"/>
      <c r="AA385" s="753"/>
      <c r="AB385" s="753"/>
      <c r="AC385" s="753"/>
      <c r="AD385" s="753"/>
      <c r="AE385" s="753"/>
      <c r="AF385" s="753"/>
      <c r="AG385" s="753"/>
      <c r="AH385" s="753"/>
      <c r="AI385" s="753"/>
      <c r="AJ385" s="753"/>
      <c r="AK385" s="753"/>
      <c r="AL385" s="753"/>
      <c r="AM385" s="753"/>
      <c r="AN385" s="753"/>
      <c r="AO385" s="753"/>
      <c r="AP385" s="753"/>
      <c r="AQ385" s="753"/>
      <c r="AR385" s="753"/>
      <c r="AS385" s="753"/>
      <c r="AT385" s="753"/>
      <c r="AU385" s="753"/>
      <c r="AV385" s="753"/>
      <c r="AW385" s="753"/>
      <c r="AX385" s="753"/>
      <c r="AY385" s="753"/>
      <c r="AZ385" s="753"/>
      <c r="BA385" s="753"/>
      <c r="BB385" s="753"/>
      <c r="BC385" s="753"/>
      <c r="BD385" s="753"/>
      <c r="BE385" s="753"/>
      <c r="BF385" s="753"/>
      <c r="BG385" s="753"/>
      <c r="BH385" s="753"/>
      <c r="BI385" s="753"/>
      <c r="BJ385" s="753"/>
      <c r="BK385" s="753"/>
      <c r="BL385" s="753"/>
      <c r="BM385" s="753"/>
      <c r="BN385" s="753"/>
      <c r="BO385" s="753"/>
      <c r="BP385" s="753"/>
      <c r="BQ385" s="753"/>
      <c r="BR385" s="753"/>
      <c r="BS385" s="754"/>
    </row>
    <row r="386" spans="2:71" ht="7.5" customHeight="1" x14ac:dyDescent="0.2">
      <c r="B386" s="752"/>
      <c r="C386" s="753"/>
      <c r="D386" s="753"/>
      <c r="E386" s="753"/>
      <c r="F386" s="753"/>
      <c r="G386" s="753"/>
      <c r="H386" s="753"/>
      <c r="I386" s="753"/>
      <c r="J386" s="753"/>
      <c r="K386" s="753"/>
      <c r="L386" s="753"/>
      <c r="M386" s="753"/>
      <c r="N386" s="753"/>
      <c r="O386" s="753"/>
      <c r="P386" s="753"/>
      <c r="Q386" s="753"/>
      <c r="R386" s="753"/>
      <c r="S386" s="753"/>
      <c r="T386" s="753"/>
      <c r="U386" s="753"/>
      <c r="V386" s="753"/>
      <c r="W386" s="753"/>
      <c r="X386" s="753"/>
      <c r="Y386" s="753"/>
      <c r="Z386" s="753"/>
      <c r="AA386" s="753"/>
      <c r="AB386" s="753"/>
      <c r="AC386" s="753"/>
      <c r="AD386" s="753"/>
      <c r="AE386" s="753"/>
      <c r="AF386" s="753"/>
      <c r="AG386" s="753"/>
      <c r="AH386" s="753"/>
      <c r="AI386" s="753"/>
      <c r="AJ386" s="753"/>
      <c r="AK386" s="753"/>
      <c r="AL386" s="753"/>
      <c r="AM386" s="753"/>
      <c r="AN386" s="753"/>
      <c r="AO386" s="753"/>
      <c r="AP386" s="753"/>
      <c r="AQ386" s="753"/>
      <c r="AR386" s="753"/>
      <c r="AS386" s="753"/>
      <c r="AT386" s="753"/>
      <c r="AU386" s="753"/>
      <c r="AV386" s="753"/>
      <c r="AW386" s="753"/>
      <c r="AX386" s="753"/>
      <c r="AY386" s="753"/>
      <c r="AZ386" s="753"/>
      <c r="BA386" s="753"/>
      <c r="BB386" s="753"/>
      <c r="BC386" s="753"/>
      <c r="BD386" s="753"/>
      <c r="BE386" s="753"/>
      <c r="BF386" s="753"/>
      <c r="BG386" s="753"/>
      <c r="BH386" s="753"/>
      <c r="BI386" s="753"/>
      <c r="BJ386" s="753"/>
      <c r="BK386" s="753"/>
      <c r="BL386" s="753"/>
      <c r="BM386" s="753"/>
      <c r="BN386" s="753"/>
      <c r="BO386" s="753"/>
      <c r="BP386" s="753"/>
      <c r="BQ386" s="753"/>
      <c r="BR386" s="753"/>
      <c r="BS386" s="754"/>
    </row>
    <row r="387" spans="2:71" ht="7.5" customHeight="1" x14ac:dyDescent="0.2">
      <c r="B387" s="752"/>
      <c r="C387" s="753"/>
      <c r="D387" s="753"/>
      <c r="E387" s="753"/>
      <c r="F387" s="753"/>
      <c r="G387" s="753"/>
      <c r="H387" s="753"/>
      <c r="I387" s="753"/>
      <c r="J387" s="753"/>
      <c r="K387" s="753"/>
      <c r="L387" s="753"/>
      <c r="M387" s="753"/>
      <c r="N387" s="753"/>
      <c r="O387" s="753"/>
      <c r="P387" s="753"/>
      <c r="Q387" s="753"/>
      <c r="R387" s="753"/>
      <c r="S387" s="753"/>
      <c r="T387" s="753"/>
      <c r="U387" s="753"/>
      <c r="V387" s="753"/>
      <c r="W387" s="753"/>
      <c r="X387" s="753"/>
      <c r="Y387" s="753"/>
      <c r="Z387" s="753"/>
      <c r="AA387" s="753"/>
      <c r="AB387" s="753"/>
      <c r="AC387" s="753"/>
      <c r="AD387" s="753"/>
      <c r="AE387" s="753"/>
      <c r="AF387" s="753"/>
      <c r="AG387" s="753"/>
      <c r="AH387" s="753"/>
      <c r="AI387" s="753"/>
      <c r="AJ387" s="753"/>
      <c r="AK387" s="753"/>
      <c r="AL387" s="753"/>
      <c r="AM387" s="753"/>
      <c r="AN387" s="753"/>
      <c r="AO387" s="753"/>
      <c r="AP387" s="753"/>
      <c r="AQ387" s="753"/>
      <c r="AR387" s="753"/>
      <c r="AS387" s="753"/>
      <c r="AT387" s="753"/>
      <c r="AU387" s="753"/>
      <c r="AV387" s="753"/>
      <c r="AW387" s="753"/>
      <c r="AX387" s="753"/>
      <c r="AY387" s="753"/>
      <c r="AZ387" s="753"/>
      <c r="BA387" s="753"/>
      <c r="BB387" s="753"/>
      <c r="BC387" s="753"/>
      <c r="BD387" s="753"/>
      <c r="BE387" s="753"/>
      <c r="BF387" s="753"/>
      <c r="BG387" s="753"/>
      <c r="BH387" s="753"/>
      <c r="BI387" s="753"/>
      <c r="BJ387" s="753"/>
      <c r="BK387" s="753"/>
      <c r="BL387" s="753"/>
      <c r="BM387" s="753"/>
      <c r="BN387" s="753"/>
      <c r="BO387" s="753"/>
      <c r="BP387" s="753"/>
      <c r="BQ387" s="753"/>
      <c r="BR387" s="753"/>
      <c r="BS387" s="754"/>
    </row>
    <row r="388" spans="2:71" ht="7.5" customHeight="1" x14ac:dyDescent="0.2">
      <c r="B388" s="752"/>
      <c r="C388" s="753"/>
      <c r="D388" s="753"/>
      <c r="E388" s="753"/>
      <c r="F388" s="753"/>
      <c r="G388" s="753"/>
      <c r="H388" s="753"/>
      <c r="I388" s="753"/>
      <c r="J388" s="753"/>
      <c r="K388" s="753"/>
      <c r="L388" s="753"/>
      <c r="M388" s="753"/>
      <c r="N388" s="753"/>
      <c r="O388" s="753"/>
      <c r="P388" s="753"/>
      <c r="Q388" s="753"/>
      <c r="R388" s="753"/>
      <c r="S388" s="753"/>
      <c r="T388" s="753"/>
      <c r="U388" s="753"/>
      <c r="V388" s="753"/>
      <c r="W388" s="753"/>
      <c r="X388" s="753"/>
      <c r="Y388" s="753"/>
      <c r="Z388" s="753"/>
      <c r="AA388" s="753"/>
      <c r="AB388" s="753"/>
      <c r="AC388" s="753"/>
      <c r="AD388" s="753"/>
      <c r="AE388" s="753"/>
      <c r="AF388" s="753"/>
      <c r="AG388" s="753"/>
      <c r="AH388" s="753"/>
      <c r="AI388" s="753"/>
      <c r="AJ388" s="753"/>
      <c r="AK388" s="753"/>
      <c r="AL388" s="753"/>
      <c r="AM388" s="753"/>
      <c r="AN388" s="753"/>
      <c r="AO388" s="753"/>
      <c r="AP388" s="753"/>
      <c r="AQ388" s="753"/>
      <c r="AR388" s="753"/>
      <c r="AS388" s="753"/>
      <c r="AT388" s="753"/>
      <c r="AU388" s="753"/>
      <c r="AV388" s="753"/>
      <c r="AW388" s="753"/>
      <c r="AX388" s="753"/>
      <c r="AY388" s="753"/>
      <c r="AZ388" s="753"/>
      <c r="BA388" s="753"/>
      <c r="BB388" s="753"/>
      <c r="BC388" s="753"/>
      <c r="BD388" s="753"/>
      <c r="BE388" s="753"/>
      <c r="BF388" s="753"/>
      <c r="BG388" s="753"/>
      <c r="BH388" s="753"/>
      <c r="BI388" s="753"/>
      <c r="BJ388" s="753"/>
      <c r="BK388" s="753"/>
      <c r="BL388" s="753"/>
      <c r="BM388" s="753"/>
      <c r="BN388" s="753"/>
      <c r="BO388" s="753"/>
      <c r="BP388" s="753"/>
      <c r="BQ388" s="753"/>
      <c r="BR388" s="753"/>
      <c r="BS388" s="754"/>
    </row>
    <row r="389" spans="2:71" ht="7.5" customHeight="1" x14ac:dyDescent="0.2">
      <c r="B389" s="752"/>
      <c r="C389" s="753"/>
      <c r="D389" s="753"/>
      <c r="E389" s="753"/>
      <c r="F389" s="753"/>
      <c r="G389" s="753"/>
      <c r="H389" s="753"/>
      <c r="I389" s="753"/>
      <c r="J389" s="753"/>
      <c r="K389" s="753"/>
      <c r="L389" s="753"/>
      <c r="M389" s="753"/>
      <c r="N389" s="753"/>
      <c r="O389" s="753"/>
      <c r="P389" s="753"/>
      <c r="Q389" s="753"/>
      <c r="R389" s="753"/>
      <c r="S389" s="753"/>
      <c r="T389" s="753"/>
      <c r="U389" s="753"/>
      <c r="V389" s="753"/>
      <c r="W389" s="753"/>
      <c r="X389" s="753"/>
      <c r="Y389" s="753"/>
      <c r="Z389" s="753"/>
      <c r="AA389" s="753"/>
      <c r="AB389" s="753"/>
      <c r="AC389" s="753"/>
      <c r="AD389" s="753"/>
      <c r="AE389" s="753"/>
      <c r="AF389" s="753"/>
      <c r="AG389" s="753"/>
      <c r="AH389" s="753"/>
      <c r="AI389" s="753"/>
      <c r="AJ389" s="753"/>
      <c r="AK389" s="753"/>
      <c r="AL389" s="753"/>
      <c r="AM389" s="753"/>
      <c r="AN389" s="753"/>
      <c r="AO389" s="753"/>
      <c r="AP389" s="753"/>
      <c r="AQ389" s="753"/>
      <c r="AR389" s="753"/>
      <c r="AS389" s="753"/>
      <c r="AT389" s="753"/>
      <c r="AU389" s="753"/>
      <c r="AV389" s="753"/>
      <c r="AW389" s="753"/>
      <c r="AX389" s="753"/>
      <c r="AY389" s="753"/>
      <c r="AZ389" s="753"/>
      <c r="BA389" s="753"/>
      <c r="BB389" s="753"/>
      <c r="BC389" s="753"/>
      <c r="BD389" s="753"/>
      <c r="BE389" s="753"/>
      <c r="BF389" s="753"/>
      <c r="BG389" s="753"/>
      <c r="BH389" s="753"/>
      <c r="BI389" s="753"/>
      <c r="BJ389" s="753"/>
      <c r="BK389" s="753"/>
      <c r="BL389" s="753"/>
      <c r="BM389" s="753"/>
      <c r="BN389" s="753"/>
      <c r="BO389" s="753"/>
      <c r="BP389" s="753"/>
      <c r="BQ389" s="753"/>
      <c r="BR389" s="753"/>
      <c r="BS389" s="754"/>
    </row>
    <row r="390" spans="2:71" ht="7.5" customHeight="1" x14ac:dyDescent="0.2">
      <c r="B390" s="752"/>
      <c r="C390" s="753"/>
      <c r="D390" s="753"/>
      <c r="E390" s="753"/>
      <c r="F390" s="753"/>
      <c r="G390" s="753"/>
      <c r="H390" s="753"/>
      <c r="I390" s="753"/>
      <c r="J390" s="753"/>
      <c r="K390" s="753"/>
      <c r="L390" s="753"/>
      <c r="M390" s="753"/>
      <c r="N390" s="753"/>
      <c r="O390" s="753"/>
      <c r="P390" s="753"/>
      <c r="Q390" s="753"/>
      <c r="R390" s="753"/>
      <c r="S390" s="753"/>
      <c r="T390" s="753"/>
      <c r="U390" s="753"/>
      <c r="V390" s="753"/>
      <c r="W390" s="753"/>
      <c r="X390" s="753"/>
      <c r="Y390" s="753"/>
      <c r="Z390" s="753"/>
      <c r="AA390" s="753"/>
      <c r="AB390" s="753"/>
      <c r="AC390" s="753"/>
      <c r="AD390" s="753"/>
      <c r="AE390" s="753"/>
      <c r="AF390" s="753"/>
      <c r="AG390" s="753"/>
      <c r="AH390" s="753"/>
      <c r="AI390" s="753"/>
      <c r="AJ390" s="753"/>
      <c r="AK390" s="753"/>
      <c r="AL390" s="753"/>
      <c r="AM390" s="753"/>
      <c r="AN390" s="753"/>
      <c r="AO390" s="753"/>
      <c r="AP390" s="753"/>
      <c r="AQ390" s="753"/>
      <c r="AR390" s="753"/>
      <c r="AS390" s="753"/>
      <c r="AT390" s="753"/>
      <c r="AU390" s="753"/>
      <c r="AV390" s="753"/>
      <c r="AW390" s="753"/>
      <c r="AX390" s="753"/>
      <c r="AY390" s="753"/>
      <c r="AZ390" s="753"/>
      <c r="BA390" s="753"/>
      <c r="BB390" s="753"/>
      <c r="BC390" s="753"/>
      <c r="BD390" s="753"/>
      <c r="BE390" s="753"/>
      <c r="BF390" s="753"/>
      <c r="BG390" s="753"/>
      <c r="BH390" s="753"/>
      <c r="BI390" s="753"/>
      <c r="BJ390" s="753"/>
      <c r="BK390" s="753"/>
      <c r="BL390" s="753"/>
      <c r="BM390" s="753"/>
      <c r="BN390" s="753"/>
      <c r="BO390" s="753"/>
      <c r="BP390" s="753"/>
      <c r="BQ390" s="753"/>
      <c r="BR390" s="753"/>
      <c r="BS390" s="754"/>
    </row>
    <row r="391" spans="2:71" ht="7.5" customHeight="1" x14ac:dyDescent="0.2">
      <c r="B391" s="752"/>
      <c r="C391" s="753"/>
      <c r="D391" s="753"/>
      <c r="E391" s="753"/>
      <c r="F391" s="753"/>
      <c r="G391" s="753"/>
      <c r="H391" s="753"/>
      <c r="I391" s="753"/>
      <c r="J391" s="753"/>
      <c r="K391" s="753"/>
      <c r="L391" s="753"/>
      <c r="M391" s="753"/>
      <c r="N391" s="753"/>
      <c r="O391" s="753"/>
      <c r="P391" s="753"/>
      <c r="Q391" s="753"/>
      <c r="R391" s="753"/>
      <c r="S391" s="753"/>
      <c r="T391" s="753"/>
      <c r="U391" s="753"/>
      <c r="V391" s="753"/>
      <c r="W391" s="753"/>
      <c r="X391" s="753"/>
      <c r="Y391" s="753"/>
      <c r="Z391" s="753"/>
      <c r="AA391" s="753"/>
      <c r="AB391" s="753"/>
      <c r="AC391" s="753"/>
      <c r="AD391" s="753"/>
      <c r="AE391" s="753"/>
      <c r="AF391" s="753"/>
      <c r="AG391" s="753"/>
      <c r="AH391" s="753"/>
      <c r="AI391" s="753"/>
      <c r="AJ391" s="753"/>
      <c r="AK391" s="753"/>
      <c r="AL391" s="753"/>
      <c r="AM391" s="753"/>
      <c r="AN391" s="753"/>
      <c r="AO391" s="753"/>
      <c r="AP391" s="753"/>
      <c r="AQ391" s="753"/>
      <c r="AR391" s="753"/>
      <c r="AS391" s="753"/>
      <c r="AT391" s="753"/>
      <c r="AU391" s="753"/>
      <c r="AV391" s="753"/>
      <c r="AW391" s="753"/>
      <c r="AX391" s="753"/>
      <c r="AY391" s="753"/>
      <c r="AZ391" s="753"/>
      <c r="BA391" s="753"/>
      <c r="BB391" s="753"/>
      <c r="BC391" s="753"/>
      <c r="BD391" s="753"/>
      <c r="BE391" s="753"/>
      <c r="BF391" s="753"/>
      <c r="BG391" s="753"/>
      <c r="BH391" s="753"/>
      <c r="BI391" s="753"/>
      <c r="BJ391" s="753"/>
      <c r="BK391" s="753"/>
      <c r="BL391" s="753"/>
      <c r="BM391" s="753"/>
      <c r="BN391" s="753"/>
      <c r="BO391" s="753"/>
      <c r="BP391" s="753"/>
      <c r="BQ391" s="753"/>
      <c r="BR391" s="753"/>
      <c r="BS391" s="754"/>
    </row>
    <row r="392" spans="2:71" ht="7.5" customHeight="1" x14ac:dyDescent="0.2">
      <c r="B392" s="752"/>
      <c r="C392" s="753"/>
      <c r="D392" s="753"/>
      <c r="E392" s="753"/>
      <c r="F392" s="753"/>
      <c r="G392" s="753"/>
      <c r="H392" s="753"/>
      <c r="I392" s="753"/>
      <c r="J392" s="753"/>
      <c r="K392" s="753"/>
      <c r="L392" s="753"/>
      <c r="M392" s="753"/>
      <c r="N392" s="753"/>
      <c r="O392" s="753"/>
      <c r="P392" s="753"/>
      <c r="Q392" s="753"/>
      <c r="R392" s="753"/>
      <c r="S392" s="753"/>
      <c r="T392" s="753"/>
      <c r="U392" s="753"/>
      <c r="V392" s="753"/>
      <c r="W392" s="753"/>
      <c r="X392" s="753"/>
      <c r="Y392" s="753"/>
      <c r="Z392" s="753"/>
      <c r="AA392" s="753"/>
      <c r="AB392" s="753"/>
      <c r="AC392" s="753"/>
      <c r="AD392" s="753"/>
      <c r="AE392" s="753"/>
      <c r="AF392" s="753"/>
      <c r="AG392" s="753"/>
      <c r="AH392" s="753"/>
      <c r="AI392" s="753"/>
      <c r="AJ392" s="753"/>
      <c r="AK392" s="753"/>
      <c r="AL392" s="753"/>
      <c r="AM392" s="753"/>
      <c r="AN392" s="753"/>
      <c r="AO392" s="753"/>
      <c r="AP392" s="753"/>
      <c r="AQ392" s="753"/>
      <c r="AR392" s="753"/>
      <c r="AS392" s="753"/>
      <c r="AT392" s="753"/>
      <c r="AU392" s="753"/>
      <c r="AV392" s="753"/>
      <c r="AW392" s="753"/>
      <c r="AX392" s="753"/>
      <c r="AY392" s="753"/>
      <c r="AZ392" s="753"/>
      <c r="BA392" s="753"/>
      <c r="BB392" s="753"/>
      <c r="BC392" s="753"/>
      <c r="BD392" s="753"/>
      <c r="BE392" s="753"/>
      <c r="BF392" s="753"/>
      <c r="BG392" s="753"/>
      <c r="BH392" s="753"/>
      <c r="BI392" s="753"/>
      <c r="BJ392" s="753"/>
      <c r="BK392" s="753"/>
      <c r="BL392" s="753"/>
      <c r="BM392" s="753"/>
      <c r="BN392" s="753"/>
      <c r="BO392" s="753"/>
      <c r="BP392" s="753"/>
      <c r="BQ392" s="753"/>
      <c r="BR392" s="753"/>
      <c r="BS392" s="754"/>
    </row>
    <row r="393" spans="2:71" ht="7.5" customHeight="1" x14ac:dyDescent="0.2">
      <c r="B393" s="752"/>
      <c r="C393" s="753"/>
      <c r="D393" s="753"/>
      <c r="E393" s="753"/>
      <c r="F393" s="753"/>
      <c r="G393" s="753"/>
      <c r="H393" s="753"/>
      <c r="I393" s="753"/>
      <c r="J393" s="753"/>
      <c r="K393" s="753"/>
      <c r="L393" s="753"/>
      <c r="M393" s="753"/>
      <c r="N393" s="753"/>
      <c r="O393" s="753"/>
      <c r="P393" s="753"/>
      <c r="Q393" s="753"/>
      <c r="R393" s="753"/>
      <c r="S393" s="753"/>
      <c r="T393" s="753"/>
      <c r="U393" s="753"/>
      <c r="V393" s="753"/>
      <c r="W393" s="753"/>
      <c r="X393" s="753"/>
      <c r="Y393" s="753"/>
      <c r="Z393" s="753"/>
      <c r="AA393" s="753"/>
      <c r="AB393" s="753"/>
      <c r="AC393" s="753"/>
      <c r="AD393" s="753"/>
      <c r="AE393" s="753"/>
      <c r="AF393" s="753"/>
      <c r="AG393" s="753"/>
      <c r="AH393" s="753"/>
      <c r="AI393" s="753"/>
      <c r="AJ393" s="753"/>
      <c r="AK393" s="753"/>
      <c r="AL393" s="753"/>
      <c r="AM393" s="753"/>
      <c r="AN393" s="753"/>
      <c r="AO393" s="753"/>
      <c r="AP393" s="753"/>
      <c r="AQ393" s="753"/>
      <c r="AR393" s="753"/>
      <c r="AS393" s="753"/>
      <c r="AT393" s="753"/>
      <c r="AU393" s="753"/>
      <c r="AV393" s="753"/>
      <c r="AW393" s="753"/>
      <c r="AX393" s="753"/>
      <c r="AY393" s="753"/>
      <c r="AZ393" s="753"/>
      <c r="BA393" s="753"/>
      <c r="BB393" s="753"/>
      <c r="BC393" s="753"/>
      <c r="BD393" s="753"/>
      <c r="BE393" s="753"/>
      <c r="BF393" s="753"/>
      <c r="BG393" s="753"/>
      <c r="BH393" s="753"/>
      <c r="BI393" s="753"/>
      <c r="BJ393" s="753"/>
      <c r="BK393" s="753"/>
      <c r="BL393" s="753"/>
      <c r="BM393" s="753"/>
      <c r="BN393" s="753"/>
      <c r="BO393" s="753"/>
      <c r="BP393" s="753"/>
      <c r="BQ393" s="753"/>
      <c r="BR393" s="753"/>
      <c r="BS393" s="754"/>
    </row>
    <row r="394" spans="2:71" ht="7.5" customHeight="1" x14ac:dyDescent="0.2">
      <c r="B394" s="752"/>
      <c r="C394" s="753"/>
      <c r="D394" s="753"/>
      <c r="E394" s="753"/>
      <c r="F394" s="753"/>
      <c r="G394" s="753"/>
      <c r="H394" s="753"/>
      <c r="I394" s="753"/>
      <c r="J394" s="753"/>
      <c r="K394" s="753"/>
      <c r="L394" s="753"/>
      <c r="M394" s="753"/>
      <c r="N394" s="753"/>
      <c r="O394" s="753"/>
      <c r="P394" s="753"/>
      <c r="Q394" s="753"/>
      <c r="R394" s="753"/>
      <c r="S394" s="753"/>
      <c r="T394" s="753"/>
      <c r="U394" s="753"/>
      <c r="V394" s="753"/>
      <c r="W394" s="753"/>
      <c r="X394" s="753"/>
      <c r="Y394" s="753"/>
      <c r="Z394" s="753"/>
      <c r="AA394" s="753"/>
      <c r="AB394" s="753"/>
      <c r="AC394" s="753"/>
      <c r="AD394" s="753"/>
      <c r="AE394" s="753"/>
      <c r="AF394" s="753"/>
      <c r="AG394" s="753"/>
      <c r="AH394" s="753"/>
      <c r="AI394" s="753"/>
      <c r="AJ394" s="753"/>
      <c r="AK394" s="753"/>
      <c r="AL394" s="753"/>
      <c r="AM394" s="753"/>
      <c r="AN394" s="753"/>
      <c r="AO394" s="753"/>
      <c r="AP394" s="753"/>
      <c r="AQ394" s="753"/>
      <c r="AR394" s="753"/>
      <c r="AS394" s="753"/>
      <c r="AT394" s="753"/>
      <c r="AU394" s="753"/>
      <c r="AV394" s="753"/>
      <c r="AW394" s="753"/>
      <c r="AX394" s="753"/>
      <c r="AY394" s="753"/>
      <c r="AZ394" s="753"/>
      <c r="BA394" s="753"/>
      <c r="BB394" s="753"/>
      <c r="BC394" s="753"/>
      <c r="BD394" s="753"/>
      <c r="BE394" s="753"/>
      <c r="BF394" s="753"/>
      <c r="BG394" s="753"/>
      <c r="BH394" s="753"/>
      <c r="BI394" s="753"/>
      <c r="BJ394" s="753"/>
      <c r="BK394" s="753"/>
      <c r="BL394" s="753"/>
      <c r="BM394" s="753"/>
      <c r="BN394" s="753"/>
      <c r="BO394" s="753"/>
      <c r="BP394" s="753"/>
      <c r="BQ394" s="753"/>
      <c r="BR394" s="753"/>
      <c r="BS394" s="754"/>
    </row>
    <row r="395" spans="2:71" ht="7.5" customHeight="1" x14ac:dyDescent="0.2">
      <c r="B395" s="752"/>
      <c r="C395" s="753"/>
      <c r="D395" s="753"/>
      <c r="E395" s="753"/>
      <c r="F395" s="753"/>
      <c r="G395" s="753"/>
      <c r="H395" s="753"/>
      <c r="I395" s="753"/>
      <c r="J395" s="753"/>
      <c r="K395" s="753"/>
      <c r="L395" s="753"/>
      <c r="M395" s="753"/>
      <c r="N395" s="753"/>
      <c r="O395" s="753"/>
      <c r="P395" s="753"/>
      <c r="Q395" s="753"/>
      <c r="R395" s="753"/>
      <c r="S395" s="753"/>
      <c r="T395" s="753"/>
      <c r="U395" s="753"/>
      <c r="V395" s="753"/>
      <c r="W395" s="753"/>
      <c r="X395" s="753"/>
      <c r="Y395" s="753"/>
      <c r="Z395" s="753"/>
      <c r="AA395" s="753"/>
      <c r="AB395" s="753"/>
      <c r="AC395" s="753"/>
      <c r="AD395" s="753"/>
      <c r="AE395" s="753"/>
      <c r="AF395" s="753"/>
      <c r="AG395" s="753"/>
      <c r="AH395" s="753"/>
      <c r="AI395" s="753"/>
      <c r="AJ395" s="753"/>
      <c r="AK395" s="753"/>
      <c r="AL395" s="753"/>
      <c r="AM395" s="753"/>
      <c r="AN395" s="753"/>
      <c r="AO395" s="753"/>
      <c r="AP395" s="753"/>
      <c r="AQ395" s="753"/>
      <c r="AR395" s="753"/>
      <c r="AS395" s="753"/>
      <c r="AT395" s="753"/>
      <c r="AU395" s="753"/>
      <c r="AV395" s="753"/>
      <c r="AW395" s="753"/>
      <c r="AX395" s="753"/>
      <c r="AY395" s="753"/>
      <c r="AZ395" s="753"/>
      <c r="BA395" s="753"/>
      <c r="BB395" s="753"/>
      <c r="BC395" s="753"/>
      <c r="BD395" s="753"/>
      <c r="BE395" s="753"/>
      <c r="BF395" s="753"/>
      <c r="BG395" s="753"/>
      <c r="BH395" s="753"/>
      <c r="BI395" s="753"/>
      <c r="BJ395" s="753"/>
      <c r="BK395" s="753"/>
      <c r="BL395" s="753"/>
      <c r="BM395" s="753"/>
      <c r="BN395" s="753"/>
      <c r="BO395" s="753"/>
      <c r="BP395" s="753"/>
      <c r="BQ395" s="753"/>
      <c r="BR395" s="753"/>
      <c r="BS395" s="754"/>
    </row>
    <row r="396" spans="2:71" ht="7.5" customHeight="1" x14ac:dyDescent="0.2">
      <c r="B396" s="752"/>
      <c r="C396" s="753"/>
      <c r="D396" s="753"/>
      <c r="E396" s="753"/>
      <c r="F396" s="753"/>
      <c r="G396" s="753"/>
      <c r="H396" s="753"/>
      <c r="I396" s="753"/>
      <c r="J396" s="753"/>
      <c r="K396" s="753"/>
      <c r="L396" s="753"/>
      <c r="M396" s="753"/>
      <c r="N396" s="753"/>
      <c r="O396" s="753"/>
      <c r="P396" s="753"/>
      <c r="Q396" s="753"/>
      <c r="R396" s="753"/>
      <c r="S396" s="753"/>
      <c r="T396" s="753"/>
      <c r="U396" s="753"/>
      <c r="V396" s="753"/>
      <c r="W396" s="753"/>
      <c r="X396" s="753"/>
      <c r="Y396" s="753"/>
      <c r="Z396" s="753"/>
      <c r="AA396" s="753"/>
      <c r="AB396" s="753"/>
      <c r="AC396" s="753"/>
      <c r="AD396" s="753"/>
      <c r="AE396" s="753"/>
      <c r="AF396" s="753"/>
      <c r="AG396" s="753"/>
      <c r="AH396" s="753"/>
      <c r="AI396" s="753"/>
      <c r="AJ396" s="753"/>
      <c r="AK396" s="753"/>
      <c r="AL396" s="753"/>
      <c r="AM396" s="753"/>
      <c r="AN396" s="753"/>
      <c r="AO396" s="753"/>
      <c r="AP396" s="753"/>
      <c r="AQ396" s="753"/>
      <c r="AR396" s="753"/>
      <c r="AS396" s="753"/>
      <c r="AT396" s="753"/>
      <c r="AU396" s="753"/>
      <c r="AV396" s="753"/>
      <c r="AW396" s="753"/>
      <c r="AX396" s="753"/>
      <c r="AY396" s="753"/>
      <c r="AZ396" s="753"/>
      <c r="BA396" s="753"/>
      <c r="BB396" s="753"/>
      <c r="BC396" s="753"/>
      <c r="BD396" s="753"/>
      <c r="BE396" s="753"/>
      <c r="BF396" s="753"/>
      <c r="BG396" s="753"/>
      <c r="BH396" s="753"/>
      <c r="BI396" s="753"/>
      <c r="BJ396" s="753"/>
      <c r="BK396" s="753"/>
      <c r="BL396" s="753"/>
      <c r="BM396" s="753"/>
      <c r="BN396" s="753"/>
      <c r="BO396" s="753"/>
      <c r="BP396" s="753"/>
      <c r="BQ396" s="753"/>
      <c r="BR396" s="753"/>
      <c r="BS396" s="754"/>
    </row>
    <row r="397" spans="2:71" ht="7.5" customHeight="1" x14ac:dyDescent="0.2">
      <c r="B397" s="752"/>
      <c r="C397" s="753"/>
      <c r="D397" s="753"/>
      <c r="E397" s="753"/>
      <c r="F397" s="753"/>
      <c r="G397" s="753"/>
      <c r="H397" s="753"/>
      <c r="I397" s="753"/>
      <c r="J397" s="753"/>
      <c r="K397" s="753"/>
      <c r="L397" s="753"/>
      <c r="M397" s="753"/>
      <c r="N397" s="753"/>
      <c r="O397" s="753"/>
      <c r="P397" s="753"/>
      <c r="Q397" s="753"/>
      <c r="R397" s="753"/>
      <c r="S397" s="753"/>
      <c r="T397" s="753"/>
      <c r="U397" s="753"/>
      <c r="V397" s="753"/>
      <c r="W397" s="753"/>
      <c r="X397" s="753"/>
      <c r="Y397" s="753"/>
      <c r="Z397" s="753"/>
      <c r="AA397" s="753"/>
      <c r="AB397" s="753"/>
      <c r="AC397" s="753"/>
      <c r="AD397" s="753"/>
      <c r="AE397" s="753"/>
      <c r="AF397" s="753"/>
      <c r="AG397" s="753"/>
      <c r="AH397" s="753"/>
      <c r="AI397" s="753"/>
      <c r="AJ397" s="753"/>
      <c r="AK397" s="753"/>
      <c r="AL397" s="753"/>
      <c r="AM397" s="753"/>
      <c r="AN397" s="753"/>
      <c r="AO397" s="753"/>
      <c r="AP397" s="753"/>
      <c r="AQ397" s="753"/>
      <c r="AR397" s="753"/>
      <c r="AS397" s="753"/>
      <c r="AT397" s="753"/>
      <c r="AU397" s="753"/>
      <c r="AV397" s="753"/>
      <c r="AW397" s="753"/>
      <c r="AX397" s="753"/>
      <c r="AY397" s="753"/>
      <c r="AZ397" s="753"/>
      <c r="BA397" s="753"/>
      <c r="BB397" s="753"/>
      <c r="BC397" s="753"/>
      <c r="BD397" s="753"/>
      <c r="BE397" s="753"/>
      <c r="BF397" s="753"/>
      <c r="BG397" s="753"/>
      <c r="BH397" s="753"/>
      <c r="BI397" s="753"/>
      <c r="BJ397" s="753"/>
      <c r="BK397" s="753"/>
      <c r="BL397" s="753"/>
      <c r="BM397" s="753"/>
      <c r="BN397" s="753"/>
      <c r="BO397" s="753"/>
      <c r="BP397" s="753"/>
      <c r="BQ397" s="753"/>
      <c r="BR397" s="753"/>
      <c r="BS397" s="754"/>
    </row>
    <row r="398" spans="2:71" ht="7.5" customHeight="1" x14ac:dyDescent="0.2">
      <c r="B398" s="752"/>
      <c r="C398" s="753"/>
      <c r="D398" s="753"/>
      <c r="E398" s="753"/>
      <c r="F398" s="753"/>
      <c r="G398" s="753"/>
      <c r="H398" s="753"/>
      <c r="I398" s="753"/>
      <c r="J398" s="753"/>
      <c r="K398" s="753"/>
      <c r="L398" s="753"/>
      <c r="M398" s="753"/>
      <c r="N398" s="753"/>
      <c r="O398" s="753"/>
      <c r="P398" s="753"/>
      <c r="Q398" s="753"/>
      <c r="R398" s="753"/>
      <c r="S398" s="753"/>
      <c r="T398" s="753"/>
      <c r="U398" s="753"/>
      <c r="V398" s="753"/>
      <c r="W398" s="753"/>
      <c r="X398" s="753"/>
      <c r="Y398" s="753"/>
      <c r="Z398" s="753"/>
      <c r="AA398" s="753"/>
      <c r="AB398" s="753"/>
      <c r="AC398" s="753"/>
      <c r="AD398" s="753"/>
      <c r="AE398" s="753"/>
      <c r="AF398" s="753"/>
      <c r="AG398" s="753"/>
      <c r="AH398" s="753"/>
      <c r="AI398" s="753"/>
      <c r="AJ398" s="753"/>
      <c r="AK398" s="753"/>
      <c r="AL398" s="753"/>
      <c r="AM398" s="753"/>
      <c r="AN398" s="753"/>
      <c r="AO398" s="753"/>
      <c r="AP398" s="753"/>
      <c r="AQ398" s="753"/>
      <c r="AR398" s="753"/>
      <c r="AS398" s="753"/>
      <c r="AT398" s="753"/>
      <c r="AU398" s="753"/>
      <c r="AV398" s="753"/>
      <c r="AW398" s="753"/>
      <c r="AX398" s="753"/>
      <c r="AY398" s="753"/>
      <c r="AZ398" s="753"/>
      <c r="BA398" s="753"/>
      <c r="BB398" s="753"/>
      <c r="BC398" s="753"/>
      <c r="BD398" s="753"/>
      <c r="BE398" s="753"/>
      <c r="BF398" s="753"/>
      <c r="BG398" s="753"/>
      <c r="BH398" s="753"/>
      <c r="BI398" s="753"/>
      <c r="BJ398" s="753"/>
      <c r="BK398" s="753"/>
      <c r="BL398" s="753"/>
      <c r="BM398" s="753"/>
      <c r="BN398" s="753"/>
      <c r="BO398" s="753"/>
      <c r="BP398" s="753"/>
      <c r="BQ398" s="753"/>
      <c r="BR398" s="753"/>
      <c r="BS398" s="754"/>
    </row>
    <row r="399" spans="2:71" ht="7.5" customHeight="1" x14ac:dyDescent="0.2">
      <c r="B399" s="752"/>
      <c r="C399" s="753"/>
      <c r="D399" s="753"/>
      <c r="E399" s="753"/>
      <c r="F399" s="753"/>
      <c r="G399" s="753"/>
      <c r="H399" s="753"/>
      <c r="I399" s="753"/>
      <c r="J399" s="753"/>
      <c r="K399" s="753"/>
      <c r="L399" s="753"/>
      <c r="M399" s="753"/>
      <c r="N399" s="753"/>
      <c r="O399" s="753"/>
      <c r="P399" s="753"/>
      <c r="Q399" s="753"/>
      <c r="R399" s="753"/>
      <c r="S399" s="753"/>
      <c r="T399" s="753"/>
      <c r="U399" s="753"/>
      <c r="V399" s="753"/>
      <c r="W399" s="753"/>
      <c r="X399" s="753"/>
      <c r="Y399" s="753"/>
      <c r="Z399" s="753"/>
      <c r="AA399" s="753"/>
      <c r="AB399" s="753"/>
      <c r="AC399" s="753"/>
      <c r="AD399" s="753"/>
      <c r="AE399" s="753"/>
      <c r="AF399" s="753"/>
      <c r="AG399" s="753"/>
      <c r="AH399" s="753"/>
      <c r="AI399" s="753"/>
      <c r="AJ399" s="753"/>
      <c r="AK399" s="753"/>
      <c r="AL399" s="753"/>
      <c r="AM399" s="753"/>
      <c r="AN399" s="753"/>
      <c r="AO399" s="753"/>
      <c r="AP399" s="753"/>
      <c r="AQ399" s="753"/>
      <c r="AR399" s="753"/>
      <c r="AS399" s="753"/>
      <c r="AT399" s="753"/>
      <c r="AU399" s="753"/>
      <c r="AV399" s="753"/>
      <c r="AW399" s="753"/>
      <c r="AX399" s="753"/>
      <c r="AY399" s="753"/>
      <c r="AZ399" s="753"/>
      <c r="BA399" s="753"/>
      <c r="BB399" s="753"/>
      <c r="BC399" s="753"/>
      <c r="BD399" s="753"/>
      <c r="BE399" s="753"/>
      <c r="BF399" s="753"/>
      <c r="BG399" s="753"/>
      <c r="BH399" s="753"/>
      <c r="BI399" s="753"/>
      <c r="BJ399" s="753"/>
      <c r="BK399" s="753"/>
      <c r="BL399" s="753"/>
      <c r="BM399" s="753"/>
      <c r="BN399" s="753"/>
      <c r="BO399" s="753"/>
      <c r="BP399" s="753"/>
      <c r="BQ399" s="753"/>
      <c r="BR399" s="753"/>
      <c r="BS399" s="754"/>
    </row>
    <row r="400" spans="2:71" ht="7.5" customHeight="1" x14ac:dyDescent="0.2">
      <c r="B400" s="752"/>
      <c r="C400" s="753"/>
      <c r="D400" s="753"/>
      <c r="E400" s="753"/>
      <c r="F400" s="753"/>
      <c r="G400" s="753"/>
      <c r="H400" s="753"/>
      <c r="I400" s="753"/>
      <c r="J400" s="753"/>
      <c r="K400" s="753"/>
      <c r="L400" s="753"/>
      <c r="M400" s="753"/>
      <c r="N400" s="753"/>
      <c r="O400" s="753"/>
      <c r="P400" s="753"/>
      <c r="Q400" s="753"/>
      <c r="R400" s="753"/>
      <c r="S400" s="753"/>
      <c r="T400" s="753"/>
      <c r="U400" s="753"/>
      <c r="V400" s="753"/>
      <c r="W400" s="753"/>
      <c r="X400" s="753"/>
      <c r="Y400" s="753"/>
      <c r="Z400" s="753"/>
      <c r="AA400" s="753"/>
      <c r="AB400" s="753"/>
      <c r="AC400" s="753"/>
      <c r="AD400" s="753"/>
      <c r="AE400" s="753"/>
      <c r="AF400" s="753"/>
      <c r="AG400" s="753"/>
      <c r="AH400" s="753"/>
      <c r="AI400" s="753"/>
      <c r="AJ400" s="753"/>
      <c r="AK400" s="753"/>
      <c r="AL400" s="753"/>
      <c r="AM400" s="753"/>
      <c r="AN400" s="753"/>
      <c r="AO400" s="753"/>
      <c r="AP400" s="753"/>
      <c r="AQ400" s="753"/>
      <c r="AR400" s="753"/>
      <c r="AS400" s="753"/>
      <c r="AT400" s="753"/>
      <c r="AU400" s="753"/>
      <c r="AV400" s="753"/>
      <c r="AW400" s="753"/>
      <c r="AX400" s="753"/>
      <c r="AY400" s="753"/>
      <c r="AZ400" s="753"/>
      <c r="BA400" s="753"/>
      <c r="BB400" s="753"/>
      <c r="BC400" s="753"/>
      <c r="BD400" s="753"/>
      <c r="BE400" s="753"/>
      <c r="BF400" s="753"/>
      <c r="BG400" s="753"/>
      <c r="BH400" s="753"/>
      <c r="BI400" s="753"/>
      <c r="BJ400" s="753"/>
      <c r="BK400" s="753"/>
      <c r="BL400" s="753"/>
      <c r="BM400" s="753"/>
      <c r="BN400" s="753"/>
      <c r="BO400" s="753"/>
      <c r="BP400" s="753"/>
      <c r="BQ400" s="753"/>
      <c r="BR400" s="753"/>
      <c r="BS400" s="754"/>
    </row>
    <row r="401" spans="2:71" ht="7.5" customHeight="1" x14ac:dyDescent="0.2">
      <c r="B401" s="752"/>
      <c r="C401" s="753"/>
      <c r="D401" s="753"/>
      <c r="E401" s="753"/>
      <c r="F401" s="753"/>
      <c r="G401" s="753"/>
      <c r="H401" s="753"/>
      <c r="I401" s="753"/>
      <c r="J401" s="753"/>
      <c r="K401" s="753"/>
      <c r="L401" s="753"/>
      <c r="M401" s="753"/>
      <c r="N401" s="753"/>
      <c r="O401" s="753"/>
      <c r="P401" s="753"/>
      <c r="Q401" s="753"/>
      <c r="R401" s="753"/>
      <c r="S401" s="753"/>
      <c r="T401" s="753"/>
      <c r="U401" s="753"/>
      <c r="V401" s="753"/>
      <c r="W401" s="753"/>
      <c r="X401" s="753"/>
      <c r="Y401" s="753"/>
      <c r="Z401" s="753"/>
      <c r="AA401" s="753"/>
      <c r="AB401" s="753"/>
      <c r="AC401" s="753"/>
      <c r="AD401" s="753"/>
      <c r="AE401" s="753"/>
      <c r="AF401" s="753"/>
      <c r="AG401" s="753"/>
      <c r="AH401" s="753"/>
      <c r="AI401" s="753"/>
      <c r="AJ401" s="753"/>
      <c r="AK401" s="753"/>
      <c r="AL401" s="753"/>
      <c r="AM401" s="753"/>
      <c r="AN401" s="753"/>
      <c r="AO401" s="753"/>
      <c r="AP401" s="753"/>
      <c r="AQ401" s="753"/>
      <c r="AR401" s="753"/>
      <c r="AS401" s="753"/>
      <c r="AT401" s="753"/>
      <c r="AU401" s="753"/>
      <c r="AV401" s="753"/>
      <c r="AW401" s="753"/>
      <c r="AX401" s="753"/>
      <c r="AY401" s="753"/>
      <c r="AZ401" s="753"/>
      <c r="BA401" s="753"/>
      <c r="BB401" s="753"/>
      <c r="BC401" s="753"/>
      <c r="BD401" s="753"/>
      <c r="BE401" s="753"/>
      <c r="BF401" s="753"/>
      <c r="BG401" s="753"/>
      <c r="BH401" s="753"/>
      <c r="BI401" s="753"/>
      <c r="BJ401" s="753"/>
      <c r="BK401" s="753"/>
      <c r="BL401" s="753"/>
      <c r="BM401" s="753"/>
      <c r="BN401" s="753"/>
      <c r="BO401" s="753"/>
      <c r="BP401" s="753"/>
      <c r="BQ401" s="753"/>
      <c r="BR401" s="753"/>
      <c r="BS401" s="754"/>
    </row>
    <row r="402" spans="2:71" ht="7.5" customHeight="1" x14ac:dyDescent="0.2">
      <c r="B402" s="752"/>
      <c r="C402" s="753"/>
      <c r="D402" s="753"/>
      <c r="E402" s="753"/>
      <c r="F402" s="753"/>
      <c r="G402" s="753"/>
      <c r="H402" s="753"/>
      <c r="I402" s="753"/>
      <c r="J402" s="753"/>
      <c r="K402" s="753"/>
      <c r="L402" s="753"/>
      <c r="M402" s="753"/>
      <c r="N402" s="753"/>
      <c r="O402" s="753"/>
      <c r="P402" s="753"/>
      <c r="Q402" s="753"/>
      <c r="R402" s="753"/>
      <c r="S402" s="753"/>
      <c r="T402" s="753"/>
      <c r="U402" s="753"/>
      <c r="V402" s="753"/>
      <c r="W402" s="753"/>
      <c r="X402" s="753"/>
      <c r="Y402" s="753"/>
      <c r="Z402" s="753"/>
      <c r="AA402" s="753"/>
      <c r="AB402" s="753"/>
      <c r="AC402" s="753"/>
      <c r="AD402" s="753"/>
      <c r="AE402" s="753"/>
      <c r="AF402" s="753"/>
      <c r="AG402" s="753"/>
      <c r="AH402" s="753"/>
      <c r="AI402" s="753"/>
      <c r="AJ402" s="753"/>
      <c r="AK402" s="753"/>
      <c r="AL402" s="753"/>
      <c r="AM402" s="753"/>
      <c r="AN402" s="753"/>
      <c r="AO402" s="753"/>
      <c r="AP402" s="753"/>
      <c r="AQ402" s="753"/>
      <c r="AR402" s="753"/>
      <c r="AS402" s="753"/>
      <c r="AT402" s="753"/>
      <c r="AU402" s="753"/>
      <c r="AV402" s="753"/>
      <c r="AW402" s="753"/>
      <c r="AX402" s="753"/>
      <c r="AY402" s="753"/>
      <c r="AZ402" s="753"/>
      <c r="BA402" s="753"/>
      <c r="BB402" s="753"/>
      <c r="BC402" s="753"/>
      <c r="BD402" s="753"/>
      <c r="BE402" s="753"/>
      <c r="BF402" s="753"/>
      <c r="BG402" s="753"/>
      <c r="BH402" s="753"/>
      <c r="BI402" s="753"/>
      <c r="BJ402" s="753"/>
      <c r="BK402" s="753"/>
      <c r="BL402" s="753"/>
      <c r="BM402" s="753"/>
      <c r="BN402" s="753"/>
      <c r="BO402" s="753"/>
      <c r="BP402" s="753"/>
      <c r="BQ402" s="753"/>
      <c r="BR402" s="753"/>
      <c r="BS402" s="754"/>
    </row>
    <row r="403" spans="2:71" ht="7.5" customHeight="1" x14ac:dyDescent="0.2">
      <c r="B403" s="752"/>
      <c r="C403" s="753"/>
      <c r="D403" s="753"/>
      <c r="E403" s="753"/>
      <c r="F403" s="753"/>
      <c r="G403" s="753"/>
      <c r="H403" s="753"/>
      <c r="I403" s="753"/>
      <c r="J403" s="753"/>
      <c r="K403" s="753"/>
      <c r="L403" s="753"/>
      <c r="M403" s="753"/>
      <c r="N403" s="753"/>
      <c r="O403" s="753"/>
      <c r="P403" s="753"/>
      <c r="Q403" s="753"/>
      <c r="R403" s="753"/>
      <c r="S403" s="753"/>
      <c r="T403" s="753"/>
      <c r="U403" s="753"/>
      <c r="V403" s="753"/>
      <c r="W403" s="753"/>
      <c r="X403" s="753"/>
      <c r="Y403" s="753"/>
      <c r="Z403" s="753"/>
      <c r="AA403" s="753"/>
      <c r="AB403" s="753"/>
      <c r="AC403" s="753"/>
      <c r="AD403" s="753"/>
      <c r="AE403" s="753"/>
      <c r="AF403" s="753"/>
      <c r="AG403" s="753"/>
      <c r="AH403" s="753"/>
      <c r="AI403" s="753"/>
      <c r="AJ403" s="753"/>
      <c r="AK403" s="753"/>
      <c r="AL403" s="753"/>
      <c r="AM403" s="753"/>
      <c r="AN403" s="753"/>
      <c r="AO403" s="753"/>
      <c r="AP403" s="753"/>
      <c r="AQ403" s="753"/>
      <c r="AR403" s="753"/>
      <c r="AS403" s="753"/>
      <c r="AT403" s="753"/>
      <c r="AU403" s="753"/>
      <c r="AV403" s="753"/>
      <c r="AW403" s="753"/>
      <c r="AX403" s="753"/>
      <c r="AY403" s="753"/>
      <c r="AZ403" s="753"/>
      <c r="BA403" s="753"/>
      <c r="BB403" s="753"/>
      <c r="BC403" s="753"/>
      <c r="BD403" s="753"/>
      <c r="BE403" s="753"/>
      <c r="BF403" s="753"/>
      <c r="BG403" s="753"/>
      <c r="BH403" s="753"/>
      <c r="BI403" s="753"/>
      <c r="BJ403" s="753"/>
      <c r="BK403" s="753"/>
      <c r="BL403" s="753"/>
      <c r="BM403" s="753"/>
      <c r="BN403" s="753"/>
      <c r="BO403" s="753"/>
      <c r="BP403" s="753"/>
      <c r="BQ403" s="753"/>
      <c r="BR403" s="753"/>
      <c r="BS403" s="754"/>
    </row>
    <row r="404" spans="2:71" ht="7.5" customHeight="1" x14ac:dyDescent="0.2">
      <c r="B404" s="752"/>
      <c r="C404" s="753"/>
      <c r="D404" s="753"/>
      <c r="E404" s="753"/>
      <c r="F404" s="753"/>
      <c r="G404" s="753"/>
      <c r="H404" s="753"/>
      <c r="I404" s="753"/>
      <c r="J404" s="753"/>
      <c r="K404" s="753"/>
      <c r="L404" s="753"/>
      <c r="M404" s="753"/>
      <c r="N404" s="753"/>
      <c r="O404" s="753"/>
      <c r="P404" s="753"/>
      <c r="Q404" s="753"/>
      <c r="R404" s="753"/>
      <c r="S404" s="753"/>
      <c r="T404" s="753"/>
      <c r="U404" s="753"/>
      <c r="V404" s="753"/>
      <c r="W404" s="753"/>
      <c r="X404" s="753"/>
      <c r="Y404" s="753"/>
      <c r="Z404" s="753"/>
      <c r="AA404" s="753"/>
      <c r="AB404" s="753"/>
      <c r="AC404" s="753"/>
      <c r="AD404" s="753"/>
      <c r="AE404" s="753"/>
      <c r="AF404" s="753"/>
      <c r="AG404" s="753"/>
      <c r="AH404" s="753"/>
      <c r="AI404" s="753"/>
      <c r="AJ404" s="753"/>
      <c r="AK404" s="753"/>
      <c r="AL404" s="753"/>
      <c r="AM404" s="753"/>
      <c r="AN404" s="753"/>
      <c r="AO404" s="753"/>
      <c r="AP404" s="753"/>
      <c r="AQ404" s="753"/>
      <c r="AR404" s="753"/>
      <c r="AS404" s="753"/>
      <c r="AT404" s="753"/>
      <c r="AU404" s="753"/>
      <c r="AV404" s="753"/>
      <c r="AW404" s="753"/>
      <c r="AX404" s="753"/>
      <c r="AY404" s="753"/>
      <c r="AZ404" s="753"/>
      <c r="BA404" s="753"/>
      <c r="BB404" s="753"/>
      <c r="BC404" s="753"/>
      <c r="BD404" s="753"/>
      <c r="BE404" s="753"/>
      <c r="BF404" s="753"/>
      <c r="BG404" s="753"/>
      <c r="BH404" s="753"/>
      <c r="BI404" s="753"/>
      <c r="BJ404" s="753"/>
      <c r="BK404" s="753"/>
      <c r="BL404" s="753"/>
      <c r="BM404" s="753"/>
      <c r="BN404" s="753"/>
      <c r="BO404" s="753"/>
      <c r="BP404" s="753"/>
      <c r="BQ404" s="753"/>
      <c r="BR404" s="753"/>
      <c r="BS404" s="754"/>
    </row>
    <row r="405" spans="2:71" ht="7.5" customHeight="1" x14ac:dyDescent="0.2">
      <c r="B405" s="752"/>
      <c r="C405" s="753"/>
      <c r="D405" s="753"/>
      <c r="E405" s="753"/>
      <c r="F405" s="753"/>
      <c r="G405" s="753"/>
      <c r="H405" s="753"/>
      <c r="I405" s="753"/>
      <c r="J405" s="753"/>
      <c r="K405" s="753"/>
      <c r="L405" s="753"/>
      <c r="M405" s="753"/>
      <c r="N405" s="753"/>
      <c r="O405" s="753"/>
      <c r="P405" s="753"/>
      <c r="Q405" s="753"/>
      <c r="R405" s="753"/>
      <c r="S405" s="753"/>
      <c r="T405" s="753"/>
      <c r="U405" s="753"/>
      <c r="V405" s="753"/>
      <c r="W405" s="753"/>
      <c r="X405" s="753"/>
      <c r="Y405" s="753"/>
      <c r="Z405" s="753"/>
      <c r="AA405" s="753"/>
      <c r="AB405" s="753"/>
      <c r="AC405" s="753"/>
      <c r="AD405" s="753"/>
      <c r="AE405" s="753"/>
      <c r="AF405" s="753"/>
      <c r="AG405" s="753"/>
      <c r="AH405" s="753"/>
      <c r="AI405" s="753"/>
      <c r="AJ405" s="753"/>
      <c r="AK405" s="753"/>
      <c r="AL405" s="753"/>
      <c r="AM405" s="753"/>
      <c r="AN405" s="753"/>
      <c r="AO405" s="753"/>
      <c r="AP405" s="753"/>
      <c r="AQ405" s="753"/>
      <c r="AR405" s="753"/>
      <c r="AS405" s="753"/>
      <c r="AT405" s="753"/>
      <c r="AU405" s="753"/>
      <c r="AV405" s="753"/>
      <c r="AW405" s="753"/>
      <c r="AX405" s="753"/>
      <c r="AY405" s="753"/>
      <c r="AZ405" s="753"/>
      <c r="BA405" s="753"/>
      <c r="BB405" s="753"/>
      <c r="BC405" s="753"/>
      <c r="BD405" s="753"/>
      <c r="BE405" s="753"/>
      <c r="BF405" s="753"/>
      <c r="BG405" s="753"/>
      <c r="BH405" s="753"/>
      <c r="BI405" s="753"/>
      <c r="BJ405" s="753"/>
      <c r="BK405" s="753"/>
      <c r="BL405" s="753"/>
      <c r="BM405" s="753"/>
      <c r="BN405" s="753"/>
      <c r="BO405" s="753"/>
      <c r="BP405" s="753"/>
      <c r="BQ405" s="753"/>
      <c r="BR405" s="753"/>
      <c r="BS405" s="754"/>
    </row>
    <row r="406" spans="2:71" ht="7.5" customHeight="1" x14ac:dyDescent="0.2">
      <c r="B406" s="755"/>
      <c r="C406" s="756"/>
      <c r="D406" s="756"/>
      <c r="E406" s="756"/>
      <c r="F406" s="756"/>
      <c r="G406" s="756"/>
      <c r="H406" s="756"/>
      <c r="I406" s="756"/>
      <c r="J406" s="756"/>
      <c r="K406" s="756"/>
      <c r="L406" s="756"/>
      <c r="M406" s="756"/>
      <c r="N406" s="756"/>
      <c r="O406" s="756"/>
      <c r="P406" s="756"/>
      <c r="Q406" s="756"/>
      <c r="R406" s="756"/>
      <c r="S406" s="756"/>
      <c r="T406" s="756"/>
      <c r="U406" s="756"/>
      <c r="V406" s="756"/>
      <c r="W406" s="756"/>
      <c r="X406" s="756"/>
      <c r="Y406" s="756"/>
      <c r="Z406" s="756"/>
      <c r="AA406" s="756"/>
      <c r="AB406" s="756"/>
      <c r="AC406" s="756"/>
      <c r="AD406" s="756"/>
      <c r="AE406" s="756"/>
      <c r="AF406" s="756"/>
      <c r="AG406" s="756"/>
      <c r="AH406" s="756"/>
      <c r="AI406" s="756"/>
      <c r="AJ406" s="756"/>
      <c r="AK406" s="756"/>
      <c r="AL406" s="756"/>
      <c r="AM406" s="756"/>
      <c r="AN406" s="756"/>
      <c r="AO406" s="756"/>
      <c r="AP406" s="756"/>
      <c r="AQ406" s="756"/>
      <c r="AR406" s="756"/>
      <c r="AS406" s="756"/>
      <c r="AT406" s="756"/>
      <c r="AU406" s="756"/>
      <c r="AV406" s="756"/>
      <c r="AW406" s="756"/>
      <c r="AX406" s="756"/>
      <c r="AY406" s="756"/>
      <c r="AZ406" s="756"/>
      <c r="BA406" s="756"/>
      <c r="BB406" s="756"/>
      <c r="BC406" s="756"/>
      <c r="BD406" s="756"/>
      <c r="BE406" s="756"/>
      <c r="BF406" s="756"/>
      <c r="BG406" s="756"/>
      <c r="BH406" s="756"/>
      <c r="BI406" s="756"/>
      <c r="BJ406" s="756"/>
      <c r="BK406" s="756"/>
      <c r="BL406" s="756"/>
      <c r="BM406" s="756"/>
      <c r="BN406" s="756"/>
      <c r="BO406" s="756"/>
      <c r="BP406" s="756"/>
      <c r="BQ406" s="756"/>
      <c r="BR406" s="756"/>
      <c r="BS406" s="757"/>
    </row>
  </sheetData>
  <mergeCells count="105">
    <mergeCell ref="AU44:BS46"/>
    <mergeCell ref="B5:K40"/>
    <mergeCell ref="B41:AJ43"/>
    <mergeCell ref="AK41:BS43"/>
    <mergeCell ref="B44:L46"/>
    <mergeCell ref="M44:AJ46"/>
    <mergeCell ref="AK44:AT46"/>
    <mergeCell ref="AZ32:BI34"/>
    <mergeCell ref="BJ32:BS34"/>
    <mergeCell ref="L35:Q37"/>
    <mergeCell ref="R35:BS37"/>
    <mergeCell ref="L38:Q40"/>
    <mergeCell ref="R38:BS40"/>
    <mergeCell ref="AZ23:BI25"/>
    <mergeCell ref="BJ23:BS25"/>
    <mergeCell ref="L26:Q34"/>
    <mergeCell ref="R26:AY28"/>
    <mergeCell ref="R29:AY31"/>
    <mergeCell ref="R32:AY34"/>
    <mergeCell ref="AZ26:BI28"/>
    <mergeCell ref="BJ26:BS28"/>
    <mergeCell ref="AZ29:BI31"/>
    <mergeCell ref="BJ29:BS31"/>
    <mergeCell ref="AZ14:BI16"/>
    <mergeCell ref="BJ14:BS16"/>
    <mergeCell ref="AZ17:BI19"/>
    <mergeCell ref="BJ17:BS19"/>
    <mergeCell ref="AZ20:BI22"/>
    <mergeCell ref="BJ20:BS22"/>
    <mergeCell ref="B1:BS4"/>
    <mergeCell ref="L11:AY13"/>
    <mergeCell ref="AZ11:BI13"/>
    <mergeCell ref="BJ11:BS13"/>
    <mergeCell ref="L5:S7"/>
    <mergeCell ref="T5:BS7"/>
    <mergeCell ref="L8:S10"/>
    <mergeCell ref="T8:AY10"/>
    <mergeCell ref="AZ8:BF10"/>
    <mergeCell ref="BG8:BS10"/>
    <mergeCell ref="L14:Q25"/>
    <mergeCell ref="R14:AY16"/>
    <mergeCell ref="R17:AY19"/>
    <mergeCell ref="R20:AY22"/>
    <mergeCell ref="R23:AY25"/>
    <mergeCell ref="AK47:AP52"/>
    <mergeCell ref="AQ47:BS52"/>
    <mergeCell ref="B53:K58"/>
    <mergeCell ref="AK53:AP58"/>
    <mergeCell ref="AQ53:BS58"/>
    <mergeCell ref="L53:P58"/>
    <mergeCell ref="Q53:AJ58"/>
    <mergeCell ref="B47:K52"/>
    <mergeCell ref="L47:P49"/>
    <mergeCell ref="L50:S52"/>
    <mergeCell ref="Q47:AJ49"/>
    <mergeCell ref="T50:AJ52"/>
    <mergeCell ref="B59:K64"/>
    <mergeCell ref="L59:Q64"/>
    <mergeCell ref="AG59:AJ61"/>
    <mergeCell ref="R59:AF61"/>
    <mergeCell ref="AG62:AJ64"/>
    <mergeCell ref="R62:AF64"/>
    <mergeCell ref="BQ59:BS61"/>
    <mergeCell ref="AK62:AQ64"/>
    <mergeCell ref="AR62:BA64"/>
    <mergeCell ref="BB62:BD64"/>
    <mergeCell ref="BE62:BK64"/>
    <mergeCell ref="BL62:BP64"/>
    <mergeCell ref="BQ62:BS64"/>
    <mergeCell ref="AK59:AQ61"/>
    <mergeCell ref="AR59:BA61"/>
    <mergeCell ref="BB59:BD61"/>
    <mergeCell ref="BE59:BK61"/>
    <mergeCell ref="BL59:BP61"/>
    <mergeCell ref="B136:BS138"/>
    <mergeCell ref="B65:K76"/>
    <mergeCell ref="L65:V67"/>
    <mergeCell ref="BE65:BS67"/>
    <mergeCell ref="AX65:BD67"/>
    <mergeCell ref="AX68:BD70"/>
    <mergeCell ref="BE68:BS70"/>
    <mergeCell ref="L68:Q70"/>
    <mergeCell ref="W65:AW67"/>
    <mergeCell ref="R68:AW70"/>
    <mergeCell ref="B86:BS134"/>
    <mergeCell ref="L74:V76"/>
    <mergeCell ref="W74:BS76"/>
    <mergeCell ref="B80:BS82"/>
    <mergeCell ref="B83:BS85"/>
    <mergeCell ref="B135:BS135"/>
    <mergeCell ref="L71:V73"/>
    <mergeCell ref="W71:BS73"/>
    <mergeCell ref="B77:BS79"/>
    <mergeCell ref="B301:BS338"/>
    <mergeCell ref="B341:BS343"/>
    <mergeCell ref="B344:BS366"/>
    <mergeCell ref="B369:BS371"/>
    <mergeCell ref="B372:BS406"/>
    <mergeCell ref="B244:BS246"/>
    <mergeCell ref="B247:BS295"/>
    <mergeCell ref="B298:BS300"/>
    <mergeCell ref="B139:BS187"/>
    <mergeCell ref="B191:BS193"/>
    <mergeCell ref="B194:BS242"/>
    <mergeCell ref="B243:BS243"/>
  </mergeCells>
  <phoneticPr fontId="2"/>
  <pageMargins left="0.70866141732283472" right="0.70866141732283472" top="0.74803149606299213" bottom="0.74803149606299213" header="0.31496062992125984" footer="0.31496062992125984"/>
  <pageSetup paperSize="9" orientation="portrait" r:id="rId1"/>
  <headerFooter>
    <oddHeader>&amp;L様式８</oddHeader>
    <oddFooter>&amp;C&amp;P</oddFooter>
  </headerFooter>
  <rowBreaks count="3" manualBreakCount="3">
    <brk id="82" max="16383" man="1"/>
    <brk id="190" max="16383" man="1"/>
    <brk id="29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40"/>
  <sheetViews>
    <sheetView view="pageBreakPreview" zoomScaleNormal="100" zoomScaleSheetLayoutView="100" workbookViewId="0"/>
  </sheetViews>
  <sheetFormatPr defaultRowHeight="13.2" x14ac:dyDescent="0.2"/>
  <cols>
    <col min="1" max="1" width="11.33203125" customWidth="1"/>
    <col min="2" max="2" width="5.33203125" customWidth="1"/>
    <col min="3" max="3" width="11" customWidth="1"/>
    <col min="4" max="4" width="9.44140625" customWidth="1"/>
    <col min="5" max="5" width="10" customWidth="1"/>
    <col min="6" max="6" width="9.44140625" customWidth="1"/>
    <col min="7" max="7" width="25" customWidth="1"/>
    <col min="8" max="8" width="11.88671875" customWidth="1"/>
  </cols>
  <sheetData>
    <row r="1" spans="1:8" x14ac:dyDescent="0.2">
      <c r="A1" s="1" t="s">
        <v>817</v>
      </c>
      <c r="B1" s="1"/>
      <c r="C1" s="1"/>
      <c r="D1" s="1"/>
      <c r="E1" s="1"/>
      <c r="F1" s="1"/>
      <c r="G1" s="1"/>
      <c r="H1" s="1"/>
    </row>
    <row r="2" spans="1:8" ht="19.2" x14ac:dyDescent="0.2">
      <c r="A2" s="1"/>
      <c r="B2" s="1"/>
      <c r="C2" s="17" t="s">
        <v>415</v>
      </c>
      <c r="D2" s="1"/>
      <c r="E2" s="1"/>
      <c r="F2" s="1"/>
      <c r="G2" s="1"/>
      <c r="H2" s="1"/>
    </row>
    <row r="3" spans="1:8" x14ac:dyDescent="0.2">
      <c r="A3" s="1"/>
      <c r="B3" s="1"/>
      <c r="C3" s="1"/>
      <c r="D3" s="1"/>
      <c r="E3" s="1"/>
      <c r="F3" s="1"/>
      <c r="G3" s="1"/>
      <c r="H3" s="1"/>
    </row>
    <row r="4" spans="1:8" ht="18" customHeight="1" x14ac:dyDescent="0.2">
      <c r="A4" s="328" t="s">
        <v>127</v>
      </c>
      <c r="B4" s="811" t="s">
        <v>699</v>
      </c>
      <c r="C4" s="811"/>
      <c r="D4" s="811"/>
      <c r="E4" s="326" t="s">
        <v>644</v>
      </c>
      <c r="F4" s="327">
        <v>80</v>
      </c>
      <c r="G4" s="1" t="s">
        <v>645</v>
      </c>
      <c r="H4" s="1"/>
    </row>
    <row r="5" spans="1:8" ht="21" customHeight="1" x14ac:dyDescent="0.2">
      <c r="A5" s="820" t="s">
        <v>416</v>
      </c>
      <c r="B5" s="586"/>
      <c r="C5" s="814" t="s">
        <v>725</v>
      </c>
      <c r="D5" s="837" t="s">
        <v>655</v>
      </c>
      <c r="E5" s="840" t="s">
        <v>723</v>
      </c>
      <c r="F5" s="837" t="s">
        <v>724</v>
      </c>
      <c r="G5" s="814" t="s">
        <v>566</v>
      </c>
      <c r="H5" s="814" t="s">
        <v>417</v>
      </c>
    </row>
    <row r="6" spans="1:8" ht="21" customHeight="1" x14ac:dyDescent="0.2">
      <c r="A6" s="587"/>
      <c r="B6" s="588"/>
      <c r="C6" s="815"/>
      <c r="D6" s="838"/>
      <c r="E6" s="841"/>
      <c r="F6" s="838"/>
      <c r="G6" s="815"/>
      <c r="H6" s="815"/>
    </row>
    <row r="7" spans="1:8" ht="21" customHeight="1" x14ac:dyDescent="0.2">
      <c r="A7" s="589"/>
      <c r="B7" s="590"/>
      <c r="C7" s="816"/>
      <c r="D7" s="839"/>
      <c r="E7" s="842"/>
      <c r="F7" s="839"/>
      <c r="G7" s="816"/>
      <c r="H7" s="816"/>
    </row>
    <row r="8" spans="1:8" ht="21" customHeight="1" x14ac:dyDescent="0.2">
      <c r="A8" s="825" t="s">
        <v>418</v>
      </c>
      <c r="B8" s="826"/>
      <c r="C8" s="332"/>
      <c r="D8" s="332"/>
      <c r="E8" s="332"/>
      <c r="F8" s="332"/>
      <c r="G8" s="332"/>
      <c r="H8" s="332"/>
    </row>
    <row r="9" spans="1:8" ht="21" customHeight="1" x14ac:dyDescent="0.2">
      <c r="A9" s="821" t="s">
        <v>419</v>
      </c>
      <c r="B9" s="822"/>
      <c r="C9" s="817"/>
      <c r="D9" s="818"/>
      <c r="E9" s="374"/>
      <c r="F9" s="374"/>
      <c r="G9" s="812"/>
      <c r="H9" s="812"/>
    </row>
    <row r="10" spans="1:8" ht="21" customHeight="1" x14ac:dyDescent="0.2">
      <c r="A10" s="823"/>
      <c r="B10" s="824"/>
      <c r="C10" s="817"/>
      <c r="D10" s="819"/>
      <c r="E10" s="375" t="s">
        <v>654</v>
      </c>
      <c r="F10" s="375" t="s">
        <v>654</v>
      </c>
      <c r="G10" s="813"/>
      <c r="H10" s="813"/>
    </row>
    <row r="11" spans="1:8" ht="21" customHeight="1" x14ac:dyDescent="0.2">
      <c r="A11" s="821" t="s">
        <v>420</v>
      </c>
      <c r="B11" s="822"/>
      <c r="C11" s="817"/>
      <c r="D11" s="818"/>
      <c r="E11" s="374"/>
      <c r="F11" s="374"/>
      <c r="G11" s="812"/>
      <c r="H11" s="812"/>
    </row>
    <row r="12" spans="1:8" ht="21" customHeight="1" x14ac:dyDescent="0.2">
      <c r="A12" s="823"/>
      <c r="B12" s="824"/>
      <c r="C12" s="817"/>
      <c r="D12" s="819"/>
      <c r="E12" s="375" t="s">
        <v>654</v>
      </c>
      <c r="F12" s="375" t="s">
        <v>654</v>
      </c>
      <c r="G12" s="813"/>
      <c r="H12" s="813"/>
    </row>
    <row r="13" spans="1:8" ht="21" customHeight="1" x14ac:dyDescent="0.2">
      <c r="A13" s="821" t="s">
        <v>650</v>
      </c>
      <c r="B13" s="822"/>
      <c r="C13" s="817"/>
      <c r="D13" s="818"/>
      <c r="E13" s="374"/>
      <c r="F13" s="374"/>
      <c r="G13" s="812"/>
      <c r="H13" s="812"/>
    </row>
    <row r="14" spans="1:8" ht="21" customHeight="1" x14ac:dyDescent="0.2">
      <c r="A14" s="823"/>
      <c r="B14" s="824"/>
      <c r="C14" s="817"/>
      <c r="D14" s="819"/>
      <c r="E14" s="375" t="s">
        <v>654</v>
      </c>
      <c r="F14" s="375" t="s">
        <v>654</v>
      </c>
      <c r="G14" s="813"/>
      <c r="H14" s="813"/>
    </row>
    <row r="15" spans="1:8" ht="21" customHeight="1" x14ac:dyDescent="0.2">
      <c r="A15" s="821" t="s">
        <v>651</v>
      </c>
      <c r="B15" s="822"/>
      <c r="C15" s="817"/>
      <c r="D15" s="818"/>
      <c r="E15" s="374"/>
      <c r="F15" s="374"/>
      <c r="G15" s="812"/>
      <c r="H15" s="812"/>
    </row>
    <row r="16" spans="1:8" ht="21" customHeight="1" x14ac:dyDescent="0.2">
      <c r="A16" s="823"/>
      <c r="B16" s="824"/>
      <c r="C16" s="817"/>
      <c r="D16" s="819"/>
      <c r="E16" s="375" t="s">
        <v>654</v>
      </c>
      <c r="F16" s="375" t="s">
        <v>654</v>
      </c>
      <c r="G16" s="813"/>
      <c r="H16" s="813"/>
    </row>
    <row r="17" spans="1:8" ht="21" customHeight="1" x14ac:dyDescent="0.2">
      <c r="A17" s="821" t="s">
        <v>422</v>
      </c>
      <c r="B17" s="822"/>
      <c r="C17" s="817"/>
      <c r="D17" s="818"/>
      <c r="E17" s="374"/>
      <c r="F17" s="374"/>
      <c r="G17" s="812"/>
      <c r="H17" s="812"/>
    </row>
    <row r="18" spans="1:8" ht="21" customHeight="1" x14ac:dyDescent="0.2">
      <c r="A18" s="823"/>
      <c r="B18" s="824"/>
      <c r="C18" s="817"/>
      <c r="D18" s="819"/>
      <c r="E18" s="375" t="s">
        <v>654</v>
      </c>
      <c r="F18" s="375" t="s">
        <v>654</v>
      </c>
      <c r="G18" s="813"/>
      <c r="H18" s="813"/>
    </row>
    <row r="19" spans="1:8" ht="21" customHeight="1" x14ac:dyDescent="0.2">
      <c r="A19" s="821" t="s">
        <v>115</v>
      </c>
      <c r="B19" s="831"/>
      <c r="C19" s="817"/>
      <c r="D19" s="818"/>
      <c r="E19" s="374"/>
      <c r="F19" s="374"/>
      <c r="G19" s="812"/>
      <c r="H19" s="812"/>
    </row>
    <row r="20" spans="1:8" ht="21" customHeight="1" x14ac:dyDescent="0.2">
      <c r="A20" s="823"/>
      <c r="B20" s="832"/>
      <c r="C20" s="817"/>
      <c r="D20" s="819"/>
      <c r="E20" s="375" t="s">
        <v>654</v>
      </c>
      <c r="F20" s="375" t="s">
        <v>654</v>
      </c>
      <c r="G20" s="813"/>
      <c r="H20" s="813"/>
    </row>
    <row r="21" spans="1:8" ht="21" customHeight="1" x14ac:dyDescent="0.2">
      <c r="A21" s="827" t="s">
        <v>421</v>
      </c>
      <c r="B21" s="828"/>
      <c r="C21" s="817"/>
      <c r="D21" s="818"/>
      <c r="E21" s="374"/>
      <c r="F21" s="374"/>
      <c r="G21" s="812"/>
      <c r="H21" s="812"/>
    </row>
    <row r="22" spans="1:8" ht="21" customHeight="1" x14ac:dyDescent="0.2">
      <c r="A22" s="829"/>
      <c r="B22" s="830"/>
      <c r="C22" s="817"/>
      <c r="D22" s="819"/>
      <c r="E22" s="375" t="s">
        <v>654</v>
      </c>
      <c r="F22" s="375" t="s">
        <v>654</v>
      </c>
      <c r="G22" s="813"/>
      <c r="H22" s="813"/>
    </row>
    <row r="23" spans="1:8" ht="21" customHeight="1" x14ac:dyDescent="0.2">
      <c r="A23" s="827" t="s">
        <v>117</v>
      </c>
      <c r="B23" s="828"/>
      <c r="C23" s="817"/>
      <c r="D23" s="818"/>
      <c r="E23" s="374"/>
      <c r="F23" s="374"/>
      <c r="G23" s="812"/>
      <c r="H23" s="812"/>
    </row>
    <row r="24" spans="1:8" ht="21" customHeight="1" x14ac:dyDescent="0.2">
      <c r="A24" s="829"/>
      <c r="B24" s="830"/>
      <c r="C24" s="817"/>
      <c r="D24" s="819"/>
      <c r="E24" s="375" t="s">
        <v>654</v>
      </c>
      <c r="F24" s="375" t="s">
        <v>654</v>
      </c>
      <c r="G24" s="813"/>
      <c r="H24" s="813"/>
    </row>
    <row r="25" spans="1:8" ht="21" customHeight="1" x14ac:dyDescent="0.2">
      <c r="A25" s="827" t="s">
        <v>423</v>
      </c>
      <c r="B25" s="828"/>
      <c r="C25" s="817"/>
      <c r="D25" s="818"/>
      <c r="E25" s="374"/>
      <c r="F25" s="374"/>
      <c r="G25" s="812"/>
      <c r="H25" s="812"/>
    </row>
    <row r="26" spans="1:8" ht="21" customHeight="1" x14ac:dyDescent="0.2">
      <c r="A26" s="829"/>
      <c r="B26" s="830"/>
      <c r="C26" s="817"/>
      <c r="D26" s="819"/>
      <c r="E26" s="375" t="s">
        <v>654</v>
      </c>
      <c r="F26" s="375" t="s">
        <v>654</v>
      </c>
      <c r="G26" s="813"/>
      <c r="H26" s="813"/>
    </row>
    <row r="27" spans="1:8" ht="21" customHeight="1" x14ac:dyDescent="0.2">
      <c r="A27" s="827" t="s">
        <v>424</v>
      </c>
      <c r="B27" s="828"/>
      <c r="C27" s="817"/>
      <c r="D27" s="818"/>
      <c r="E27" s="374"/>
      <c r="F27" s="374"/>
      <c r="G27" s="812"/>
      <c r="H27" s="812"/>
    </row>
    <row r="28" spans="1:8" ht="20.25" customHeight="1" x14ac:dyDescent="0.2">
      <c r="A28" s="829"/>
      <c r="B28" s="830"/>
      <c r="C28" s="817"/>
      <c r="D28" s="819"/>
      <c r="E28" s="375" t="s">
        <v>654</v>
      </c>
      <c r="F28" s="375" t="s">
        <v>654</v>
      </c>
      <c r="G28" s="813"/>
      <c r="H28" s="813"/>
    </row>
    <row r="29" spans="1:8" ht="20.25" customHeight="1" x14ac:dyDescent="0.2">
      <c r="A29" s="833"/>
      <c r="B29" s="834"/>
      <c r="C29" s="817"/>
      <c r="D29" s="818"/>
      <c r="E29" s="374"/>
      <c r="F29" s="374"/>
      <c r="G29" s="812"/>
      <c r="H29" s="812"/>
    </row>
    <row r="30" spans="1:8" ht="20.25" customHeight="1" x14ac:dyDescent="0.2">
      <c r="A30" s="835"/>
      <c r="B30" s="836"/>
      <c r="C30" s="817"/>
      <c r="D30" s="819"/>
      <c r="E30" s="375" t="s">
        <v>654</v>
      </c>
      <c r="F30" s="375" t="s">
        <v>654</v>
      </c>
      <c r="G30" s="813"/>
      <c r="H30" s="813"/>
    </row>
    <row r="31" spans="1:8" ht="14.25" customHeight="1" x14ac:dyDescent="0.2">
      <c r="A31" s="1" t="s">
        <v>425</v>
      </c>
      <c r="B31" s="1"/>
      <c r="C31" s="1"/>
      <c r="D31" s="1"/>
      <c r="E31" s="1"/>
      <c r="F31" s="1"/>
      <c r="G31" s="1"/>
      <c r="H31" s="1"/>
    </row>
    <row r="32" spans="1:8" ht="14.25" customHeight="1" x14ac:dyDescent="0.2">
      <c r="A32" s="1" t="s">
        <v>733</v>
      </c>
      <c r="B32" s="1"/>
      <c r="C32" s="1"/>
      <c r="D32" s="1"/>
      <c r="E32" s="1"/>
      <c r="F32" s="1"/>
      <c r="G32" s="1"/>
      <c r="H32" s="1"/>
    </row>
    <row r="33" spans="1:8" ht="14.25" customHeight="1" x14ac:dyDescent="0.2">
      <c r="A33" s="1" t="s">
        <v>426</v>
      </c>
      <c r="B33" s="1"/>
      <c r="C33" s="1"/>
      <c r="D33" s="1"/>
      <c r="E33" s="1"/>
      <c r="F33" s="1"/>
      <c r="G33" s="1"/>
      <c r="H33" s="1"/>
    </row>
    <row r="34" spans="1:8" ht="14.25" customHeight="1" x14ac:dyDescent="0.2">
      <c r="A34" s="1" t="s">
        <v>427</v>
      </c>
      <c r="B34" s="1"/>
      <c r="C34" s="1"/>
      <c r="D34" s="1"/>
      <c r="E34" s="1"/>
      <c r="F34" s="1"/>
      <c r="G34" s="1"/>
      <c r="H34" s="1"/>
    </row>
    <row r="35" spans="1:8" ht="14.25" customHeight="1" x14ac:dyDescent="0.2">
      <c r="A35" s="1" t="s">
        <v>428</v>
      </c>
      <c r="B35" s="1"/>
      <c r="C35" s="1"/>
      <c r="D35" s="1"/>
      <c r="E35" s="1"/>
      <c r="F35" s="1"/>
      <c r="G35" s="1"/>
      <c r="H35" s="1"/>
    </row>
    <row r="36" spans="1:8" ht="14.25" customHeight="1" x14ac:dyDescent="0.2">
      <c r="A36" s="262" t="s">
        <v>732</v>
      </c>
    </row>
    <row r="37" spans="1:8" ht="14.25" customHeight="1" x14ac:dyDescent="0.2">
      <c r="A37" s="262" t="s">
        <v>562</v>
      </c>
    </row>
    <row r="38" spans="1:8" x14ac:dyDescent="0.2">
      <c r="A38" s="262" t="s">
        <v>563</v>
      </c>
    </row>
    <row r="39" spans="1:8" x14ac:dyDescent="0.2">
      <c r="A39" s="263" t="s">
        <v>734</v>
      </c>
    </row>
    <row r="40" spans="1:8" x14ac:dyDescent="0.2">
      <c r="A40" s="262" t="s">
        <v>656</v>
      </c>
    </row>
  </sheetData>
  <mergeCells count="64">
    <mergeCell ref="D23:D24"/>
    <mergeCell ref="D25:D26"/>
    <mergeCell ref="D27:D28"/>
    <mergeCell ref="D29:D30"/>
    <mergeCell ref="F5:F7"/>
    <mergeCell ref="D5:D7"/>
    <mergeCell ref="E5:E7"/>
    <mergeCell ref="D9:D10"/>
    <mergeCell ref="D11:D12"/>
    <mergeCell ref="A25:B26"/>
    <mergeCell ref="A13:B14"/>
    <mergeCell ref="C25:C26"/>
    <mergeCell ref="C27:C28"/>
    <mergeCell ref="C29:C30"/>
    <mergeCell ref="C13:C14"/>
    <mergeCell ref="A23:B24"/>
    <mergeCell ref="A21:B22"/>
    <mergeCell ref="A19:B20"/>
    <mergeCell ref="A29:B30"/>
    <mergeCell ref="A27:B28"/>
    <mergeCell ref="A5:B7"/>
    <mergeCell ref="C9:C10"/>
    <mergeCell ref="A17:B18"/>
    <mergeCell ref="C5:C7"/>
    <mergeCell ref="C23:C24"/>
    <mergeCell ref="A8:B8"/>
    <mergeCell ref="A9:B10"/>
    <mergeCell ref="A11:B12"/>
    <mergeCell ref="A15:B16"/>
    <mergeCell ref="G11:G12"/>
    <mergeCell ref="C15:C16"/>
    <mergeCell ref="C17:C18"/>
    <mergeCell ref="C19:C20"/>
    <mergeCell ref="C21:C22"/>
    <mergeCell ref="D13:D14"/>
    <mergeCell ref="D15:D16"/>
    <mergeCell ref="D17:D18"/>
    <mergeCell ref="D19:D20"/>
    <mergeCell ref="D21:D22"/>
    <mergeCell ref="C11:C12"/>
    <mergeCell ref="G23:G24"/>
    <mergeCell ref="G25:G26"/>
    <mergeCell ref="G27:G28"/>
    <mergeCell ref="G29:G30"/>
    <mergeCell ref="H29:H30"/>
    <mergeCell ref="H27:H28"/>
    <mergeCell ref="H25:H26"/>
    <mergeCell ref="H23:H24"/>
    <mergeCell ref="B4:D4"/>
    <mergeCell ref="H21:H22"/>
    <mergeCell ref="H9:H10"/>
    <mergeCell ref="H11:H12"/>
    <mergeCell ref="H13:H14"/>
    <mergeCell ref="H15:H16"/>
    <mergeCell ref="H17:H18"/>
    <mergeCell ref="H19:H20"/>
    <mergeCell ref="G13:G14"/>
    <mergeCell ref="G15:G16"/>
    <mergeCell ref="G17:G18"/>
    <mergeCell ref="G19:G20"/>
    <mergeCell ref="G21:G22"/>
    <mergeCell ref="G5:G7"/>
    <mergeCell ref="H5:H7"/>
    <mergeCell ref="G9:G10"/>
  </mergeCells>
  <phoneticPr fontId="2"/>
  <pageMargins left="0.75" right="0.75" top="1" bottom="1" header="0.51200000000000001" footer="0.51200000000000001"/>
  <pageSetup paperSize="9" scale="9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Normal="100" zoomScaleSheetLayoutView="100" workbookViewId="0">
      <selection activeCell="F14" sqref="F14"/>
    </sheetView>
  </sheetViews>
  <sheetFormatPr defaultRowHeight="13.2" x14ac:dyDescent="0.2"/>
  <cols>
    <col min="1" max="1" width="11.77734375" customWidth="1"/>
    <col min="2" max="2" width="5.33203125" customWidth="1"/>
    <col min="3" max="3" width="10.6640625" customWidth="1"/>
    <col min="4" max="4" width="9.44140625" customWidth="1"/>
    <col min="5" max="5" width="9.77734375" customWidth="1"/>
    <col min="6" max="6" width="9.6640625" customWidth="1"/>
    <col min="7" max="7" width="25" customWidth="1"/>
    <col min="8" max="8" width="11.88671875" customWidth="1"/>
  </cols>
  <sheetData>
    <row r="1" spans="1:8" x14ac:dyDescent="0.2">
      <c r="A1" s="1" t="s">
        <v>818</v>
      </c>
      <c r="B1" s="1"/>
      <c r="C1" s="1"/>
      <c r="D1" s="1"/>
      <c r="E1" s="1"/>
      <c r="F1" s="1"/>
      <c r="G1" s="1"/>
      <c r="H1" s="1"/>
    </row>
    <row r="2" spans="1:8" ht="19.2" x14ac:dyDescent="0.2">
      <c r="A2" s="1"/>
      <c r="B2" s="1"/>
      <c r="C2" s="17" t="s">
        <v>415</v>
      </c>
      <c r="D2" s="1"/>
      <c r="E2" s="1"/>
      <c r="F2" s="1"/>
      <c r="G2" s="1"/>
      <c r="H2" s="1"/>
    </row>
    <row r="3" spans="1:8" x14ac:dyDescent="0.2">
      <c r="A3" s="1"/>
      <c r="B3" s="1"/>
      <c r="C3" s="1"/>
      <c r="D3" s="1"/>
      <c r="E3" s="1"/>
      <c r="F3" s="1"/>
      <c r="G3" s="1"/>
      <c r="H3" s="1"/>
    </row>
    <row r="4" spans="1:8" ht="18" customHeight="1" x14ac:dyDescent="0.2">
      <c r="A4" s="328" t="s">
        <v>127</v>
      </c>
      <c r="B4" s="811" t="s">
        <v>685</v>
      </c>
      <c r="C4" s="811"/>
      <c r="D4" s="811"/>
      <c r="E4" s="326" t="s">
        <v>653</v>
      </c>
      <c r="F4" s="339">
        <v>10</v>
      </c>
      <c r="G4" s="1" t="s">
        <v>652</v>
      </c>
      <c r="H4" s="1"/>
    </row>
    <row r="5" spans="1:8" ht="21" customHeight="1" x14ac:dyDescent="0.2">
      <c r="A5" s="820" t="s">
        <v>416</v>
      </c>
      <c r="B5" s="586"/>
      <c r="C5" s="814" t="s">
        <v>725</v>
      </c>
      <c r="D5" s="837" t="s">
        <v>655</v>
      </c>
      <c r="E5" s="840" t="s">
        <v>723</v>
      </c>
      <c r="F5" s="837" t="s">
        <v>724</v>
      </c>
      <c r="G5" s="814" t="s">
        <v>566</v>
      </c>
      <c r="H5" s="814" t="s">
        <v>417</v>
      </c>
    </row>
    <row r="6" spans="1:8" ht="21" customHeight="1" x14ac:dyDescent="0.2">
      <c r="A6" s="587"/>
      <c r="B6" s="588"/>
      <c r="C6" s="815"/>
      <c r="D6" s="838"/>
      <c r="E6" s="841"/>
      <c r="F6" s="838"/>
      <c r="G6" s="815"/>
      <c r="H6" s="815"/>
    </row>
    <row r="7" spans="1:8" ht="21" customHeight="1" x14ac:dyDescent="0.2">
      <c r="A7" s="589"/>
      <c r="B7" s="590"/>
      <c r="C7" s="816"/>
      <c r="D7" s="839"/>
      <c r="E7" s="842"/>
      <c r="F7" s="839"/>
      <c r="G7" s="816"/>
      <c r="H7" s="816"/>
    </row>
    <row r="8" spans="1:8" ht="21" customHeight="1" x14ac:dyDescent="0.2">
      <c r="A8" s="843" t="s">
        <v>74</v>
      </c>
      <c r="B8" s="844"/>
      <c r="C8" s="332"/>
      <c r="D8" s="332"/>
      <c r="E8" s="332"/>
      <c r="F8" s="332"/>
      <c r="G8" s="332"/>
      <c r="H8" s="332"/>
    </row>
    <row r="9" spans="1:8" ht="21" customHeight="1" x14ac:dyDescent="0.2">
      <c r="A9" s="845" t="s">
        <v>690</v>
      </c>
      <c r="B9" s="846"/>
      <c r="C9" s="817"/>
      <c r="D9" s="818"/>
      <c r="E9" s="374"/>
      <c r="F9" s="374"/>
      <c r="G9" s="812"/>
      <c r="H9" s="812"/>
    </row>
    <row r="10" spans="1:8" ht="21" customHeight="1" x14ac:dyDescent="0.2">
      <c r="A10" s="847"/>
      <c r="B10" s="848"/>
      <c r="C10" s="817"/>
      <c r="D10" s="819"/>
      <c r="E10" s="375" t="s">
        <v>654</v>
      </c>
      <c r="F10" s="375" t="s">
        <v>654</v>
      </c>
      <c r="G10" s="813"/>
      <c r="H10" s="813"/>
    </row>
    <row r="11" spans="1:8" ht="21" customHeight="1" x14ac:dyDescent="0.2">
      <c r="A11" s="845" t="s">
        <v>686</v>
      </c>
      <c r="B11" s="846"/>
      <c r="C11" s="817"/>
      <c r="D11" s="818"/>
      <c r="E11" s="374"/>
      <c r="F11" s="374"/>
      <c r="G11" s="812"/>
      <c r="H11" s="812"/>
    </row>
    <row r="12" spans="1:8" ht="21" customHeight="1" x14ac:dyDescent="0.2">
      <c r="A12" s="847"/>
      <c r="B12" s="848"/>
      <c r="C12" s="817"/>
      <c r="D12" s="819"/>
      <c r="E12" s="375" t="s">
        <v>654</v>
      </c>
      <c r="F12" s="375" t="s">
        <v>654</v>
      </c>
      <c r="G12" s="813"/>
      <c r="H12" s="813"/>
    </row>
    <row r="13" spans="1:8" ht="21" customHeight="1" x14ac:dyDescent="0.2">
      <c r="A13" s="845" t="s">
        <v>687</v>
      </c>
      <c r="B13" s="846"/>
      <c r="C13" s="817"/>
      <c r="D13" s="818"/>
      <c r="E13" s="374"/>
      <c r="F13" s="374"/>
      <c r="G13" s="812"/>
      <c r="H13" s="812"/>
    </row>
    <row r="14" spans="1:8" ht="21" customHeight="1" x14ac:dyDescent="0.2">
      <c r="A14" s="847"/>
      <c r="B14" s="848"/>
      <c r="C14" s="817"/>
      <c r="D14" s="819"/>
      <c r="E14" s="375" t="s">
        <v>654</v>
      </c>
      <c r="F14" s="375" t="s">
        <v>654</v>
      </c>
      <c r="G14" s="813"/>
      <c r="H14" s="813"/>
    </row>
    <row r="15" spans="1:8" ht="21" customHeight="1" x14ac:dyDescent="0.2">
      <c r="A15" s="845" t="s">
        <v>651</v>
      </c>
      <c r="B15" s="846"/>
      <c r="C15" s="817"/>
      <c r="D15" s="818"/>
      <c r="E15" s="374"/>
      <c r="F15" s="374"/>
      <c r="G15" s="812"/>
      <c r="H15" s="812"/>
    </row>
    <row r="16" spans="1:8" ht="21" customHeight="1" x14ac:dyDescent="0.2">
      <c r="A16" s="847"/>
      <c r="B16" s="848"/>
      <c r="C16" s="817"/>
      <c r="D16" s="819"/>
      <c r="E16" s="375" t="s">
        <v>654</v>
      </c>
      <c r="F16" s="375" t="s">
        <v>654</v>
      </c>
      <c r="G16" s="813"/>
      <c r="H16" s="813"/>
    </row>
    <row r="17" spans="1:8" ht="21" customHeight="1" x14ac:dyDescent="0.2">
      <c r="A17" s="845" t="s">
        <v>688</v>
      </c>
      <c r="B17" s="846"/>
      <c r="C17" s="817"/>
      <c r="D17" s="818"/>
      <c r="E17" s="374"/>
      <c r="F17" s="374"/>
      <c r="G17" s="812"/>
      <c r="H17" s="812"/>
    </row>
    <row r="18" spans="1:8" ht="21" customHeight="1" x14ac:dyDescent="0.2">
      <c r="A18" s="847"/>
      <c r="B18" s="848"/>
      <c r="C18" s="817"/>
      <c r="D18" s="819"/>
      <c r="E18" s="375" t="s">
        <v>654</v>
      </c>
      <c r="F18" s="375" t="s">
        <v>654</v>
      </c>
      <c r="G18" s="813"/>
      <c r="H18" s="813"/>
    </row>
    <row r="19" spans="1:8" ht="21" customHeight="1" x14ac:dyDescent="0.2">
      <c r="A19" s="845" t="s">
        <v>422</v>
      </c>
      <c r="B19" s="846"/>
      <c r="C19" s="817"/>
      <c r="D19" s="818"/>
      <c r="E19" s="374"/>
      <c r="F19" s="374"/>
      <c r="G19" s="812"/>
      <c r="H19" s="812"/>
    </row>
    <row r="20" spans="1:8" ht="21" customHeight="1" x14ac:dyDescent="0.2">
      <c r="A20" s="847"/>
      <c r="B20" s="848"/>
      <c r="C20" s="817"/>
      <c r="D20" s="819"/>
      <c r="E20" s="375" t="s">
        <v>654</v>
      </c>
      <c r="F20" s="375" t="s">
        <v>654</v>
      </c>
      <c r="G20" s="813"/>
      <c r="H20" s="813"/>
    </row>
    <row r="21" spans="1:8" ht="21" customHeight="1" x14ac:dyDescent="0.2">
      <c r="A21" s="845" t="s">
        <v>117</v>
      </c>
      <c r="B21" s="846"/>
      <c r="C21" s="817"/>
      <c r="D21" s="818"/>
      <c r="E21" s="374"/>
      <c r="F21" s="374"/>
      <c r="G21" s="812"/>
      <c r="H21" s="812"/>
    </row>
    <row r="22" spans="1:8" ht="21" customHeight="1" x14ac:dyDescent="0.2">
      <c r="A22" s="847"/>
      <c r="B22" s="848"/>
      <c r="C22" s="817"/>
      <c r="D22" s="819"/>
      <c r="E22" s="375" t="s">
        <v>654</v>
      </c>
      <c r="F22" s="375" t="s">
        <v>654</v>
      </c>
      <c r="G22" s="813"/>
      <c r="H22" s="813"/>
    </row>
    <row r="23" spans="1:8" ht="21" customHeight="1" x14ac:dyDescent="0.2">
      <c r="A23" s="845" t="s">
        <v>423</v>
      </c>
      <c r="B23" s="846"/>
      <c r="C23" s="817"/>
      <c r="D23" s="818"/>
      <c r="E23" s="374"/>
      <c r="F23" s="374"/>
      <c r="G23" s="812"/>
      <c r="H23" s="812"/>
    </row>
    <row r="24" spans="1:8" ht="21" customHeight="1" x14ac:dyDescent="0.2">
      <c r="A24" s="847"/>
      <c r="B24" s="848"/>
      <c r="C24" s="817"/>
      <c r="D24" s="819"/>
      <c r="E24" s="375" t="s">
        <v>654</v>
      </c>
      <c r="F24" s="375" t="s">
        <v>654</v>
      </c>
      <c r="G24" s="813"/>
      <c r="H24" s="813"/>
    </row>
    <row r="25" spans="1:8" ht="21" customHeight="1" x14ac:dyDescent="0.2">
      <c r="A25" s="845" t="s">
        <v>424</v>
      </c>
      <c r="B25" s="846"/>
      <c r="C25" s="817"/>
      <c r="D25" s="818"/>
      <c r="E25" s="374"/>
      <c r="F25" s="374"/>
      <c r="G25" s="812"/>
      <c r="H25" s="812"/>
    </row>
    <row r="26" spans="1:8" ht="21" customHeight="1" x14ac:dyDescent="0.2">
      <c r="A26" s="847"/>
      <c r="B26" s="848"/>
      <c r="C26" s="817"/>
      <c r="D26" s="819"/>
      <c r="E26" s="375" t="s">
        <v>654</v>
      </c>
      <c r="F26" s="375" t="s">
        <v>654</v>
      </c>
      <c r="G26" s="813"/>
      <c r="H26" s="813"/>
    </row>
    <row r="27" spans="1:8" ht="21" customHeight="1" x14ac:dyDescent="0.2">
      <c r="A27" s="849"/>
      <c r="B27" s="834"/>
      <c r="C27" s="817"/>
      <c r="D27" s="818"/>
      <c r="E27" s="374"/>
      <c r="F27" s="374"/>
      <c r="G27" s="812"/>
      <c r="H27" s="812"/>
    </row>
    <row r="28" spans="1:8" ht="20.25" customHeight="1" x14ac:dyDescent="0.2">
      <c r="A28" s="850"/>
      <c r="B28" s="836"/>
      <c r="C28" s="817"/>
      <c r="D28" s="819"/>
      <c r="E28" s="375" t="s">
        <v>654</v>
      </c>
      <c r="F28" s="375" t="s">
        <v>654</v>
      </c>
      <c r="G28" s="813"/>
      <c r="H28" s="813"/>
    </row>
    <row r="29" spans="1:8" ht="20.25" customHeight="1" x14ac:dyDescent="0.2">
      <c r="A29" s="849"/>
      <c r="B29" s="834"/>
      <c r="C29" s="817"/>
      <c r="D29" s="818"/>
      <c r="E29" s="374"/>
      <c r="F29" s="374"/>
      <c r="G29" s="812"/>
      <c r="H29" s="812"/>
    </row>
    <row r="30" spans="1:8" ht="20.25" customHeight="1" x14ac:dyDescent="0.2">
      <c r="A30" s="850"/>
      <c r="B30" s="836"/>
      <c r="C30" s="817"/>
      <c r="D30" s="819"/>
      <c r="E30" s="375" t="s">
        <v>654</v>
      </c>
      <c r="F30" s="375" t="s">
        <v>654</v>
      </c>
      <c r="G30" s="813"/>
      <c r="H30" s="813"/>
    </row>
    <row r="31" spans="1:8" ht="14.25" customHeight="1" x14ac:dyDescent="0.2">
      <c r="A31" s="1" t="s">
        <v>425</v>
      </c>
      <c r="B31" s="1"/>
      <c r="C31" s="1"/>
      <c r="D31" s="1"/>
      <c r="E31" s="1"/>
      <c r="F31" s="1"/>
      <c r="G31" s="1"/>
      <c r="H31" s="1"/>
    </row>
    <row r="32" spans="1:8" ht="14.25" customHeight="1" x14ac:dyDescent="0.2">
      <c r="A32" s="1" t="s">
        <v>733</v>
      </c>
      <c r="B32" s="1"/>
      <c r="C32" s="1"/>
      <c r="D32" s="1"/>
      <c r="E32" s="1"/>
      <c r="F32" s="1"/>
      <c r="G32" s="1"/>
      <c r="H32" s="1"/>
    </row>
    <row r="33" spans="1:8" ht="14.25" customHeight="1" x14ac:dyDescent="0.2">
      <c r="A33" s="1" t="s">
        <v>426</v>
      </c>
      <c r="B33" s="1"/>
      <c r="C33" s="1"/>
      <c r="D33" s="1"/>
      <c r="E33" s="1"/>
      <c r="F33" s="1"/>
      <c r="G33" s="1"/>
      <c r="H33" s="1"/>
    </row>
    <row r="34" spans="1:8" ht="14.25" customHeight="1" x14ac:dyDescent="0.2">
      <c r="A34" s="1" t="s">
        <v>427</v>
      </c>
      <c r="B34" s="1"/>
      <c r="C34" s="1"/>
      <c r="D34" s="1"/>
      <c r="E34" s="1"/>
      <c r="F34" s="1"/>
      <c r="G34" s="1"/>
      <c r="H34" s="1"/>
    </row>
    <row r="35" spans="1:8" ht="14.25" customHeight="1" x14ac:dyDescent="0.2">
      <c r="A35" s="1" t="s">
        <v>428</v>
      </c>
      <c r="B35" s="1"/>
      <c r="C35" s="1"/>
      <c r="D35" s="1"/>
      <c r="E35" s="1"/>
      <c r="F35" s="1"/>
      <c r="G35" s="1"/>
      <c r="H35" s="1"/>
    </row>
    <row r="36" spans="1:8" ht="14.25" customHeight="1" x14ac:dyDescent="0.2">
      <c r="A36" s="262" t="s">
        <v>732</v>
      </c>
    </row>
    <row r="37" spans="1:8" ht="14.25" customHeight="1" x14ac:dyDescent="0.2">
      <c r="A37" s="262" t="s">
        <v>562</v>
      </c>
    </row>
    <row r="38" spans="1:8" x14ac:dyDescent="0.2">
      <c r="A38" s="262" t="s">
        <v>735</v>
      </c>
    </row>
    <row r="39" spans="1:8" x14ac:dyDescent="0.2">
      <c r="A39" s="263" t="s">
        <v>734</v>
      </c>
    </row>
    <row r="40" spans="1:8" x14ac:dyDescent="0.2">
      <c r="A40" s="262" t="s">
        <v>656</v>
      </c>
    </row>
  </sheetData>
  <mergeCells count="64">
    <mergeCell ref="A21:B22"/>
    <mergeCell ref="A23:B24"/>
    <mergeCell ref="A25:B26"/>
    <mergeCell ref="D29:D30"/>
    <mergeCell ref="D5:D7"/>
    <mergeCell ref="D25:D26"/>
    <mergeCell ref="D27:D28"/>
    <mergeCell ref="A5:B7"/>
    <mergeCell ref="C5:C7"/>
    <mergeCell ref="C23:C24"/>
    <mergeCell ref="A19:B20"/>
    <mergeCell ref="C25:C26"/>
    <mergeCell ref="A27:B28"/>
    <mergeCell ref="C27:C28"/>
    <mergeCell ref="A29:B30"/>
    <mergeCell ref="C29:C30"/>
    <mergeCell ref="E5:E7"/>
    <mergeCell ref="F5:F7"/>
    <mergeCell ref="D19:D20"/>
    <mergeCell ref="D21:D22"/>
    <mergeCell ref="D23:D24"/>
    <mergeCell ref="D9:D10"/>
    <mergeCell ref="D11:D12"/>
    <mergeCell ref="D13:D14"/>
    <mergeCell ref="D15:D16"/>
    <mergeCell ref="D17:D18"/>
    <mergeCell ref="G5:G7"/>
    <mergeCell ref="H5:H7"/>
    <mergeCell ref="B4:D4"/>
    <mergeCell ref="C19:C20"/>
    <mergeCell ref="C21:C22"/>
    <mergeCell ref="A8:B8"/>
    <mergeCell ref="C15:C16"/>
    <mergeCell ref="C17:C18"/>
    <mergeCell ref="A9:B10"/>
    <mergeCell ref="C9:C10"/>
    <mergeCell ref="C13:C14"/>
    <mergeCell ref="A11:B12"/>
    <mergeCell ref="C11:C12"/>
    <mergeCell ref="A13:B14"/>
    <mergeCell ref="A15:B16"/>
    <mergeCell ref="A17:B18"/>
    <mergeCell ref="G21:G22"/>
    <mergeCell ref="H9:H10"/>
    <mergeCell ref="H13:H14"/>
    <mergeCell ref="H15:H16"/>
    <mergeCell ref="H17:H18"/>
    <mergeCell ref="H19:H20"/>
    <mergeCell ref="H21:H22"/>
    <mergeCell ref="G9:G10"/>
    <mergeCell ref="G13:G14"/>
    <mergeCell ref="G15:G16"/>
    <mergeCell ref="G17:G18"/>
    <mergeCell ref="G19:G20"/>
    <mergeCell ref="G11:G12"/>
    <mergeCell ref="H11:H12"/>
    <mergeCell ref="H23:H24"/>
    <mergeCell ref="H25:H26"/>
    <mergeCell ref="H27:H28"/>
    <mergeCell ref="H29:H30"/>
    <mergeCell ref="G23:G24"/>
    <mergeCell ref="G25:G26"/>
    <mergeCell ref="G27:G28"/>
    <mergeCell ref="G29:G30"/>
  </mergeCells>
  <phoneticPr fontId="2"/>
  <pageMargins left="0.75" right="0.75" top="1" bottom="1" header="0.51200000000000001" footer="0.51200000000000001"/>
  <pageSetup paperSize="9"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view="pageBreakPreview" zoomScaleNormal="100" zoomScaleSheetLayoutView="100" workbookViewId="0">
      <selection activeCell="E12" sqref="E12"/>
    </sheetView>
  </sheetViews>
  <sheetFormatPr defaultRowHeight="13.2" x14ac:dyDescent="0.2"/>
  <cols>
    <col min="1" max="1" width="11.77734375" customWidth="1"/>
    <col min="2" max="2" width="5.33203125" customWidth="1"/>
    <col min="3" max="3" width="10.6640625" customWidth="1"/>
    <col min="4" max="4" width="9.44140625" customWidth="1"/>
    <col min="5" max="5" width="9.77734375" customWidth="1"/>
    <col min="6" max="6" width="9.6640625" customWidth="1"/>
    <col min="7" max="7" width="25" customWidth="1"/>
    <col min="8" max="8" width="11.88671875" customWidth="1"/>
  </cols>
  <sheetData>
    <row r="1" spans="1:8" x14ac:dyDescent="0.2">
      <c r="A1" s="1" t="s">
        <v>826</v>
      </c>
      <c r="B1" s="1"/>
      <c r="C1" s="1"/>
      <c r="D1" s="1"/>
      <c r="E1" s="1"/>
      <c r="F1" s="1"/>
      <c r="G1" s="1"/>
      <c r="H1" s="1"/>
    </row>
    <row r="2" spans="1:8" ht="19.2" x14ac:dyDescent="0.2">
      <c r="A2" s="1"/>
      <c r="B2" s="1"/>
      <c r="C2" s="17" t="s">
        <v>415</v>
      </c>
      <c r="D2" s="1"/>
      <c r="E2" s="1"/>
      <c r="F2" s="1"/>
      <c r="G2" s="1"/>
      <c r="H2" s="1"/>
    </row>
    <row r="3" spans="1:8" x14ac:dyDescent="0.2">
      <c r="A3" s="1"/>
      <c r="B3" s="1"/>
      <c r="C3" s="1"/>
      <c r="D3" s="1"/>
      <c r="E3" s="1"/>
      <c r="F3" s="1"/>
      <c r="G3" s="1"/>
      <c r="H3" s="1"/>
    </row>
    <row r="4" spans="1:8" ht="18" customHeight="1" x14ac:dyDescent="0.2">
      <c r="A4" s="328" t="s">
        <v>127</v>
      </c>
      <c r="B4" s="811" t="s">
        <v>754</v>
      </c>
      <c r="C4" s="811"/>
      <c r="D4" s="811"/>
      <c r="E4" s="326" t="s">
        <v>57</v>
      </c>
      <c r="F4" s="339">
        <v>29</v>
      </c>
      <c r="G4" s="1" t="s">
        <v>645</v>
      </c>
      <c r="H4" s="1"/>
    </row>
    <row r="5" spans="1:8" ht="21" customHeight="1" x14ac:dyDescent="0.2">
      <c r="A5" s="820" t="s">
        <v>416</v>
      </c>
      <c r="B5" s="586"/>
      <c r="C5" s="814" t="s">
        <v>725</v>
      </c>
      <c r="D5" s="837" t="s">
        <v>655</v>
      </c>
      <c r="E5" s="840" t="s">
        <v>723</v>
      </c>
      <c r="F5" s="837" t="s">
        <v>724</v>
      </c>
      <c r="G5" s="814" t="s">
        <v>566</v>
      </c>
      <c r="H5" s="814" t="s">
        <v>417</v>
      </c>
    </row>
    <row r="6" spans="1:8" ht="21" customHeight="1" x14ac:dyDescent="0.2">
      <c r="A6" s="587"/>
      <c r="B6" s="588"/>
      <c r="C6" s="815"/>
      <c r="D6" s="838"/>
      <c r="E6" s="841"/>
      <c r="F6" s="838"/>
      <c r="G6" s="815"/>
      <c r="H6" s="815"/>
    </row>
    <row r="7" spans="1:8" ht="21" customHeight="1" x14ac:dyDescent="0.2">
      <c r="A7" s="589"/>
      <c r="B7" s="590"/>
      <c r="C7" s="816"/>
      <c r="D7" s="839"/>
      <c r="E7" s="842"/>
      <c r="F7" s="839"/>
      <c r="G7" s="816"/>
      <c r="H7" s="816"/>
    </row>
    <row r="8" spans="1:8" ht="21" customHeight="1" x14ac:dyDescent="0.2">
      <c r="A8" s="843" t="s">
        <v>74</v>
      </c>
      <c r="B8" s="844"/>
      <c r="C8" s="332"/>
      <c r="D8" s="332"/>
      <c r="E8" s="332"/>
      <c r="F8" s="332"/>
      <c r="G8" s="332"/>
      <c r="H8" s="332"/>
    </row>
    <row r="9" spans="1:8" ht="21" customHeight="1" x14ac:dyDescent="0.2">
      <c r="A9" s="845" t="s">
        <v>419</v>
      </c>
      <c r="B9" s="846"/>
      <c r="C9" s="817"/>
      <c r="D9" s="818"/>
      <c r="E9" s="374"/>
      <c r="F9" s="374"/>
      <c r="G9" s="812"/>
      <c r="H9" s="812"/>
    </row>
    <row r="10" spans="1:8" ht="21" customHeight="1" x14ac:dyDescent="0.2">
      <c r="A10" s="847"/>
      <c r="B10" s="848"/>
      <c r="C10" s="817"/>
      <c r="D10" s="819"/>
      <c r="E10" s="505" t="s">
        <v>654</v>
      </c>
      <c r="F10" s="505" t="s">
        <v>654</v>
      </c>
      <c r="G10" s="813"/>
      <c r="H10" s="813"/>
    </row>
    <row r="11" spans="1:8" ht="21" customHeight="1" x14ac:dyDescent="0.2">
      <c r="A11" s="845" t="s">
        <v>420</v>
      </c>
      <c r="B11" s="846"/>
      <c r="C11" s="817"/>
      <c r="D11" s="818"/>
      <c r="E11" s="374"/>
      <c r="F11" s="374"/>
      <c r="G11" s="812"/>
      <c r="H11" s="812"/>
    </row>
    <row r="12" spans="1:8" ht="21" customHeight="1" x14ac:dyDescent="0.2">
      <c r="A12" s="847"/>
      <c r="B12" s="848"/>
      <c r="C12" s="817"/>
      <c r="D12" s="819"/>
      <c r="E12" s="505" t="s">
        <v>654</v>
      </c>
      <c r="F12" s="505" t="s">
        <v>654</v>
      </c>
      <c r="G12" s="813"/>
      <c r="H12" s="813"/>
    </row>
    <row r="13" spans="1:8" ht="21" customHeight="1" x14ac:dyDescent="0.2">
      <c r="A13" s="845" t="s">
        <v>831</v>
      </c>
      <c r="B13" s="846"/>
      <c r="C13" s="817"/>
      <c r="D13" s="818"/>
      <c r="E13" s="374"/>
      <c r="F13" s="374"/>
      <c r="G13" s="812"/>
      <c r="H13" s="812"/>
    </row>
    <row r="14" spans="1:8" ht="21" customHeight="1" x14ac:dyDescent="0.2">
      <c r="A14" s="847"/>
      <c r="B14" s="848"/>
      <c r="C14" s="817"/>
      <c r="D14" s="819"/>
      <c r="E14" s="507" t="s">
        <v>654</v>
      </c>
      <c r="F14" s="507" t="s">
        <v>654</v>
      </c>
      <c r="G14" s="813"/>
      <c r="H14" s="813"/>
    </row>
    <row r="15" spans="1:8" ht="21" customHeight="1" x14ac:dyDescent="0.2">
      <c r="A15" s="845" t="s">
        <v>687</v>
      </c>
      <c r="B15" s="846"/>
      <c r="C15" s="817"/>
      <c r="D15" s="818"/>
      <c r="E15" s="374"/>
      <c r="F15" s="374"/>
      <c r="G15" s="812"/>
      <c r="H15" s="812"/>
    </row>
    <row r="16" spans="1:8" ht="21" customHeight="1" x14ac:dyDescent="0.2">
      <c r="A16" s="847"/>
      <c r="B16" s="848"/>
      <c r="C16" s="817"/>
      <c r="D16" s="819"/>
      <c r="E16" s="505" t="s">
        <v>654</v>
      </c>
      <c r="F16" s="505" t="s">
        <v>654</v>
      </c>
      <c r="G16" s="813"/>
      <c r="H16" s="813"/>
    </row>
    <row r="17" spans="1:8" ht="21" customHeight="1" x14ac:dyDescent="0.2">
      <c r="A17" s="845" t="s">
        <v>651</v>
      </c>
      <c r="B17" s="846"/>
      <c r="C17" s="817"/>
      <c r="D17" s="818"/>
      <c r="E17" s="374"/>
      <c r="F17" s="374"/>
      <c r="G17" s="812"/>
      <c r="H17" s="812"/>
    </row>
    <row r="18" spans="1:8" ht="21" customHeight="1" x14ac:dyDescent="0.2">
      <c r="A18" s="847"/>
      <c r="B18" s="848"/>
      <c r="C18" s="817"/>
      <c r="D18" s="819"/>
      <c r="E18" s="505" t="s">
        <v>654</v>
      </c>
      <c r="F18" s="505" t="s">
        <v>654</v>
      </c>
      <c r="G18" s="813"/>
      <c r="H18" s="813"/>
    </row>
    <row r="19" spans="1:8" ht="21" customHeight="1" x14ac:dyDescent="0.2">
      <c r="A19" s="845" t="s">
        <v>688</v>
      </c>
      <c r="B19" s="846"/>
      <c r="C19" s="817"/>
      <c r="D19" s="818"/>
      <c r="E19" s="374"/>
      <c r="F19" s="374"/>
      <c r="G19" s="812"/>
      <c r="H19" s="812"/>
    </row>
    <row r="20" spans="1:8" ht="21" customHeight="1" x14ac:dyDescent="0.2">
      <c r="A20" s="847"/>
      <c r="B20" s="848"/>
      <c r="C20" s="817"/>
      <c r="D20" s="819"/>
      <c r="E20" s="505" t="s">
        <v>654</v>
      </c>
      <c r="F20" s="505" t="s">
        <v>654</v>
      </c>
      <c r="G20" s="813"/>
      <c r="H20" s="813"/>
    </row>
    <row r="21" spans="1:8" ht="21" customHeight="1" x14ac:dyDescent="0.2">
      <c r="A21" s="845" t="s">
        <v>422</v>
      </c>
      <c r="B21" s="846"/>
      <c r="C21" s="817"/>
      <c r="D21" s="818"/>
      <c r="E21" s="374"/>
      <c r="F21" s="374"/>
      <c r="G21" s="812"/>
      <c r="H21" s="812"/>
    </row>
    <row r="22" spans="1:8" ht="21" customHeight="1" x14ac:dyDescent="0.2">
      <c r="A22" s="847"/>
      <c r="B22" s="848"/>
      <c r="C22" s="817"/>
      <c r="D22" s="819"/>
      <c r="E22" s="505" t="s">
        <v>654</v>
      </c>
      <c r="F22" s="505" t="s">
        <v>654</v>
      </c>
      <c r="G22" s="813"/>
      <c r="H22" s="813"/>
    </row>
    <row r="23" spans="1:8" ht="21" customHeight="1" x14ac:dyDescent="0.2">
      <c r="A23" s="845" t="s">
        <v>117</v>
      </c>
      <c r="B23" s="846"/>
      <c r="C23" s="817"/>
      <c r="D23" s="818"/>
      <c r="E23" s="374"/>
      <c r="F23" s="374"/>
      <c r="G23" s="812"/>
      <c r="H23" s="812"/>
    </row>
    <row r="24" spans="1:8" ht="21" customHeight="1" x14ac:dyDescent="0.2">
      <c r="A24" s="847"/>
      <c r="B24" s="848"/>
      <c r="C24" s="817"/>
      <c r="D24" s="819"/>
      <c r="E24" s="505" t="s">
        <v>654</v>
      </c>
      <c r="F24" s="505" t="s">
        <v>654</v>
      </c>
      <c r="G24" s="813"/>
      <c r="H24" s="813"/>
    </row>
    <row r="25" spans="1:8" ht="21" customHeight="1" x14ac:dyDescent="0.2">
      <c r="A25" s="845" t="s">
        <v>423</v>
      </c>
      <c r="B25" s="846"/>
      <c r="C25" s="817"/>
      <c r="D25" s="818"/>
      <c r="E25" s="374"/>
      <c r="F25" s="374"/>
      <c r="G25" s="812"/>
      <c r="H25" s="812"/>
    </row>
    <row r="26" spans="1:8" ht="21" customHeight="1" x14ac:dyDescent="0.2">
      <c r="A26" s="847"/>
      <c r="B26" s="848"/>
      <c r="C26" s="817"/>
      <c r="D26" s="819"/>
      <c r="E26" s="505" t="s">
        <v>654</v>
      </c>
      <c r="F26" s="505" t="s">
        <v>654</v>
      </c>
      <c r="G26" s="813"/>
      <c r="H26" s="813"/>
    </row>
    <row r="27" spans="1:8" ht="21" customHeight="1" x14ac:dyDescent="0.2">
      <c r="A27" s="845" t="s">
        <v>424</v>
      </c>
      <c r="B27" s="846"/>
      <c r="C27" s="817"/>
      <c r="D27" s="818"/>
      <c r="E27" s="374"/>
      <c r="F27" s="374"/>
      <c r="G27" s="812"/>
      <c r="H27" s="812"/>
    </row>
    <row r="28" spans="1:8" ht="21" customHeight="1" x14ac:dyDescent="0.2">
      <c r="A28" s="847"/>
      <c r="B28" s="848"/>
      <c r="C28" s="817"/>
      <c r="D28" s="819"/>
      <c r="E28" s="505" t="s">
        <v>654</v>
      </c>
      <c r="F28" s="505" t="s">
        <v>654</v>
      </c>
      <c r="G28" s="813"/>
      <c r="H28" s="813"/>
    </row>
    <row r="29" spans="1:8" ht="21" customHeight="1" x14ac:dyDescent="0.2">
      <c r="A29" s="849"/>
      <c r="B29" s="834"/>
      <c r="C29" s="817"/>
      <c r="D29" s="818"/>
      <c r="E29" s="374"/>
      <c r="F29" s="374"/>
      <c r="G29" s="812"/>
      <c r="H29" s="812"/>
    </row>
    <row r="30" spans="1:8" ht="20.25" customHeight="1" x14ac:dyDescent="0.2">
      <c r="A30" s="850"/>
      <c r="B30" s="836"/>
      <c r="C30" s="817"/>
      <c r="D30" s="819"/>
      <c r="E30" s="505" t="s">
        <v>654</v>
      </c>
      <c r="F30" s="505" t="s">
        <v>654</v>
      </c>
      <c r="G30" s="813"/>
      <c r="H30" s="813"/>
    </row>
    <row r="31" spans="1:8" ht="20.25" customHeight="1" x14ac:dyDescent="0.2">
      <c r="A31" s="849"/>
      <c r="B31" s="834"/>
      <c r="C31" s="817"/>
      <c r="D31" s="818"/>
      <c r="E31" s="374"/>
      <c r="F31" s="374"/>
      <c r="G31" s="812"/>
      <c r="H31" s="812"/>
    </row>
    <row r="32" spans="1:8" ht="20.25" customHeight="1" x14ac:dyDescent="0.2">
      <c r="A32" s="850"/>
      <c r="B32" s="836"/>
      <c r="C32" s="817"/>
      <c r="D32" s="819"/>
      <c r="E32" s="505" t="s">
        <v>654</v>
      </c>
      <c r="F32" s="505" t="s">
        <v>654</v>
      </c>
      <c r="G32" s="813"/>
      <c r="H32" s="813"/>
    </row>
    <row r="33" spans="1:8" ht="14.25" customHeight="1" x14ac:dyDescent="0.2">
      <c r="A33" s="1" t="s">
        <v>425</v>
      </c>
      <c r="B33" s="1"/>
      <c r="C33" s="1"/>
      <c r="D33" s="1"/>
      <c r="E33" s="1"/>
      <c r="F33" s="1"/>
      <c r="G33" s="1"/>
      <c r="H33" s="1"/>
    </row>
    <row r="34" spans="1:8" ht="14.25" customHeight="1" x14ac:dyDescent="0.2">
      <c r="A34" s="1" t="s">
        <v>733</v>
      </c>
      <c r="B34" s="1"/>
      <c r="C34" s="1"/>
      <c r="D34" s="1"/>
      <c r="E34" s="1"/>
      <c r="F34" s="1"/>
      <c r="G34" s="1"/>
      <c r="H34" s="1"/>
    </row>
    <row r="35" spans="1:8" ht="14.25" customHeight="1" x14ac:dyDescent="0.2">
      <c r="A35" s="1" t="s">
        <v>426</v>
      </c>
      <c r="B35" s="1"/>
      <c r="C35" s="1"/>
      <c r="D35" s="1"/>
      <c r="E35" s="1"/>
      <c r="F35" s="1"/>
      <c r="G35" s="1"/>
      <c r="H35" s="1"/>
    </row>
    <row r="36" spans="1:8" ht="14.25" customHeight="1" x14ac:dyDescent="0.2">
      <c r="A36" s="1" t="s">
        <v>427</v>
      </c>
      <c r="B36" s="1"/>
      <c r="C36" s="1"/>
      <c r="D36" s="1"/>
      <c r="E36" s="1"/>
      <c r="F36" s="1"/>
      <c r="G36" s="1"/>
      <c r="H36" s="1"/>
    </row>
    <row r="37" spans="1:8" ht="14.25" customHeight="1" x14ac:dyDescent="0.2">
      <c r="A37" s="1" t="s">
        <v>428</v>
      </c>
      <c r="B37" s="1"/>
      <c r="C37" s="1"/>
      <c r="D37" s="1"/>
      <c r="E37" s="1"/>
      <c r="F37" s="1"/>
      <c r="G37" s="1"/>
      <c r="H37" s="1"/>
    </row>
    <row r="38" spans="1:8" ht="14.25" customHeight="1" x14ac:dyDescent="0.2">
      <c r="A38" s="262" t="s">
        <v>732</v>
      </c>
    </row>
    <row r="39" spans="1:8" ht="14.25" customHeight="1" x14ac:dyDescent="0.2">
      <c r="A39" s="262" t="s">
        <v>562</v>
      </c>
    </row>
    <row r="40" spans="1:8" x14ac:dyDescent="0.2">
      <c r="A40" s="262" t="s">
        <v>735</v>
      </c>
    </row>
    <row r="41" spans="1:8" x14ac:dyDescent="0.2">
      <c r="A41" s="263" t="s">
        <v>734</v>
      </c>
    </row>
    <row r="42" spans="1:8" x14ac:dyDescent="0.2">
      <c r="A42" s="262" t="s">
        <v>656</v>
      </c>
    </row>
  </sheetData>
  <mergeCells count="69">
    <mergeCell ref="A13:B14"/>
    <mergeCell ref="C13:C14"/>
    <mergeCell ref="D13:D14"/>
    <mergeCell ref="G13:G14"/>
    <mergeCell ref="H13:H14"/>
    <mergeCell ref="A29:B30"/>
    <mergeCell ref="C29:C30"/>
    <mergeCell ref="D29:D30"/>
    <mergeCell ref="G29:G30"/>
    <mergeCell ref="H29:H30"/>
    <mergeCell ref="A31:B32"/>
    <mergeCell ref="C31:C32"/>
    <mergeCell ref="D31:D32"/>
    <mergeCell ref="G31:G32"/>
    <mergeCell ref="H31:H32"/>
    <mergeCell ref="A25:B26"/>
    <mergeCell ref="C25:C26"/>
    <mergeCell ref="D25:D26"/>
    <mergeCell ref="G25:G26"/>
    <mergeCell ref="H25:H26"/>
    <mergeCell ref="A27:B28"/>
    <mergeCell ref="C27:C28"/>
    <mergeCell ref="D27:D28"/>
    <mergeCell ref="G27:G28"/>
    <mergeCell ref="H27:H28"/>
    <mergeCell ref="A21:B22"/>
    <mergeCell ref="C21:C22"/>
    <mergeCell ref="D21:D22"/>
    <mergeCell ref="G21:G22"/>
    <mergeCell ref="H21:H22"/>
    <mergeCell ref="A23:B24"/>
    <mergeCell ref="C23:C24"/>
    <mergeCell ref="D23:D24"/>
    <mergeCell ref="G23:G24"/>
    <mergeCell ref="H23:H24"/>
    <mergeCell ref="A17:B18"/>
    <mergeCell ref="C17:C18"/>
    <mergeCell ref="D17:D18"/>
    <mergeCell ref="G17:G18"/>
    <mergeCell ref="H17:H18"/>
    <mergeCell ref="A19:B20"/>
    <mergeCell ref="C19:C20"/>
    <mergeCell ref="D19:D20"/>
    <mergeCell ref="G19:G20"/>
    <mergeCell ref="H19:H20"/>
    <mergeCell ref="A11:B12"/>
    <mergeCell ref="C11:C12"/>
    <mergeCell ref="D11:D12"/>
    <mergeCell ref="G11:G12"/>
    <mergeCell ref="H11:H12"/>
    <mergeCell ref="A15:B16"/>
    <mergeCell ref="C15:C16"/>
    <mergeCell ref="D15:D16"/>
    <mergeCell ref="G15:G16"/>
    <mergeCell ref="H15:H16"/>
    <mergeCell ref="G5:G7"/>
    <mergeCell ref="H5:H7"/>
    <mergeCell ref="A8:B8"/>
    <mergeCell ref="A9:B10"/>
    <mergeCell ref="C9:C10"/>
    <mergeCell ref="D9:D10"/>
    <mergeCell ref="G9:G10"/>
    <mergeCell ref="H9:H10"/>
    <mergeCell ref="F5:F7"/>
    <mergeCell ref="B4:D4"/>
    <mergeCell ref="A5:B7"/>
    <mergeCell ref="C5:C7"/>
    <mergeCell ref="D5:D7"/>
    <mergeCell ref="E5:E7"/>
  </mergeCells>
  <phoneticPr fontId="2"/>
  <pageMargins left="0.75" right="0.75" top="1" bottom="1" header="0.51200000000000001" footer="0.51200000000000001"/>
  <pageSetup paperSize="9" scale="9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2:AN43"/>
  <sheetViews>
    <sheetView view="pageBreakPreview" zoomScaleNormal="100" zoomScaleSheetLayoutView="100" workbookViewId="0"/>
  </sheetViews>
  <sheetFormatPr defaultRowHeight="13.2" x14ac:dyDescent="0.2"/>
  <cols>
    <col min="2" max="2" width="1.21875" customWidth="1"/>
    <col min="3" max="3" width="4.77734375" customWidth="1"/>
    <col min="5" max="5" width="2.77734375" customWidth="1"/>
    <col min="6" max="37" width="3.6640625" customWidth="1"/>
    <col min="38" max="38" width="7.109375" customWidth="1"/>
    <col min="39" max="39" width="7.21875" customWidth="1"/>
    <col min="40" max="40" width="7" customWidth="1"/>
  </cols>
  <sheetData>
    <row r="2" spans="1:40" x14ac:dyDescent="0.2">
      <c r="A2" t="s">
        <v>94</v>
      </c>
      <c r="AA2" t="s">
        <v>128</v>
      </c>
      <c r="AG2" t="s">
        <v>129</v>
      </c>
    </row>
    <row r="3" spans="1:40" x14ac:dyDescent="0.2">
      <c r="B3" t="s">
        <v>252</v>
      </c>
      <c r="AA3" t="s">
        <v>130</v>
      </c>
    </row>
    <row r="4" spans="1:40" x14ac:dyDescent="0.2">
      <c r="AA4" t="s">
        <v>131</v>
      </c>
    </row>
    <row r="5" spans="1:40" x14ac:dyDescent="0.2">
      <c r="B5" t="s">
        <v>253</v>
      </c>
      <c r="AA5" s="865" t="s">
        <v>132</v>
      </c>
      <c r="AB5" s="865"/>
      <c r="AC5" s="865"/>
      <c r="AD5" s="865"/>
      <c r="AE5" s="865"/>
      <c r="AF5" s="865"/>
      <c r="AG5" s="865"/>
      <c r="AH5" s="31"/>
      <c r="AI5" s="31"/>
      <c r="AJ5" s="31" t="s">
        <v>133</v>
      </c>
      <c r="AK5" s="31"/>
    </row>
    <row r="6" spans="1:40" ht="13.5" customHeight="1" x14ac:dyDescent="0.2">
      <c r="A6" s="866" t="s">
        <v>134</v>
      </c>
      <c r="B6" s="867"/>
      <c r="C6" s="861" t="s">
        <v>135</v>
      </c>
      <c r="D6" s="872" t="s">
        <v>136</v>
      </c>
      <c r="E6" s="872"/>
      <c r="F6" s="864" t="s">
        <v>137</v>
      </c>
      <c r="G6" s="864"/>
      <c r="H6" s="864"/>
      <c r="I6" s="864"/>
      <c r="J6" s="864"/>
      <c r="K6" s="864"/>
      <c r="L6" s="864"/>
      <c r="M6" s="864" t="s">
        <v>147</v>
      </c>
      <c r="N6" s="864"/>
      <c r="O6" s="864"/>
      <c r="P6" s="864"/>
      <c r="Q6" s="864"/>
      <c r="R6" s="864"/>
      <c r="S6" s="864"/>
      <c r="T6" s="864" t="s">
        <v>148</v>
      </c>
      <c r="U6" s="864"/>
      <c r="V6" s="864"/>
      <c r="W6" s="864"/>
      <c r="X6" s="864"/>
      <c r="Y6" s="864"/>
      <c r="Z6" s="864"/>
      <c r="AA6" s="864" t="s">
        <v>149</v>
      </c>
      <c r="AB6" s="864"/>
      <c r="AC6" s="864"/>
      <c r="AD6" s="864"/>
      <c r="AE6" s="864"/>
      <c r="AF6" s="864"/>
      <c r="AG6" s="864"/>
      <c r="AH6" s="33" t="s">
        <v>150</v>
      </c>
      <c r="AI6" s="34"/>
      <c r="AJ6" s="34"/>
      <c r="AK6" s="35"/>
      <c r="AL6" s="856" t="s">
        <v>355</v>
      </c>
      <c r="AM6" s="856" t="s">
        <v>268</v>
      </c>
      <c r="AN6" s="861" t="s">
        <v>151</v>
      </c>
    </row>
    <row r="7" spans="1:40" x14ac:dyDescent="0.2">
      <c r="A7" s="868"/>
      <c r="B7" s="869"/>
      <c r="C7" s="861"/>
      <c r="D7" s="872"/>
      <c r="E7" s="872"/>
      <c r="F7" s="32">
        <v>1</v>
      </c>
      <c r="G7" s="32">
        <v>2</v>
      </c>
      <c r="H7" s="32">
        <v>3</v>
      </c>
      <c r="I7" s="32">
        <v>4</v>
      </c>
      <c r="J7" s="32">
        <v>5</v>
      </c>
      <c r="K7" s="32">
        <v>6</v>
      </c>
      <c r="L7" s="32">
        <v>7</v>
      </c>
      <c r="M7" s="32">
        <v>8</v>
      </c>
      <c r="N7" s="32">
        <v>9</v>
      </c>
      <c r="O7" s="32">
        <v>10</v>
      </c>
      <c r="P7" s="32">
        <v>11</v>
      </c>
      <c r="Q7" s="32">
        <v>12</v>
      </c>
      <c r="R7" s="32">
        <v>13</v>
      </c>
      <c r="S7" s="32">
        <v>14</v>
      </c>
      <c r="T7" s="32">
        <v>15</v>
      </c>
      <c r="U7" s="32">
        <v>16</v>
      </c>
      <c r="V7" s="32">
        <v>17</v>
      </c>
      <c r="W7" s="32">
        <v>18</v>
      </c>
      <c r="X7" s="32">
        <v>19</v>
      </c>
      <c r="Y7" s="32">
        <v>20</v>
      </c>
      <c r="Z7" s="32">
        <v>21</v>
      </c>
      <c r="AA7" s="32">
        <v>22</v>
      </c>
      <c r="AB7" s="32">
        <v>23</v>
      </c>
      <c r="AC7" s="32">
        <v>24</v>
      </c>
      <c r="AD7" s="32">
        <v>25</v>
      </c>
      <c r="AE7" s="32">
        <v>26</v>
      </c>
      <c r="AF7" s="32">
        <v>27</v>
      </c>
      <c r="AG7" s="32">
        <v>28</v>
      </c>
      <c r="AH7" s="36">
        <v>8</v>
      </c>
      <c r="AI7" s="36">
        <v>4</v>
      </c>
      <c r="AJ7" s="36">
        <v>2</v>
      </c>
      <c r="AK7" s="37">
        <v>10</v>
      </c>
      <c r="AL7" s="857"/>
      <c r="AM7" s="859"/>
      <c r="AN7" s="861"/>
    </row>
    <row r="8" spans="1:40" x14ac:dyDescent="0.2">
      <c r="A8" s="870"/>
      <c r="B8" s="871"/>
      <c r="C8" s="861"/>
      <c r="D8" s="872"/>
      <c r="E8" s="872"/>
      <c r="F8" s="32" t="s">
        <v>152</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5" t="s">
        <v>223</v>
      </c>
      <c r="AI8" s="25" t="s">
        <v>251</v>
      </c>
      <c r="AJ8" s="25" t="s">
        <v>353</v>
      </c>
      <c r="AK8" s="25" t="s">
        <v>354</v>
      </c>
      <c r="AL8" s="858"/>
      <c r="AM8" s="860"/>
      <c r="AN8" s="861"/>
    </row>
    <row r="9" spans="1:40" x14ac:dyDescent="0.2">
      <c r="A9" s="863" t="s">
        <v>418</v>
      </c>
      <c r="B9" s="863"/>
      <c r="C9" s="32" t="s">
        <v>264</v>
      </c>
      <c r="D9" s="864">
        <v>1</v>
      </c>
      <c r="E9" s="864"/>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20"/>
      <c r="AM9" s="20"/>
      <c r="AN9" s="20"/>
    </row>
    <row r="10" spans="1:40" x14ac:dyDescent="0.2">
      <c r="A10" s="863" t="s">
        <v>419</v>
      </c>
      <c r="B10" s="863"/>
      <c r="C10" s="32"/>
      <c r="D10" s="864">
        <v>2</v>
      </c>
      <c r="E10" s="864"/>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20"/>
      <c r="AM10" s="20"/>
      <c r="AN10" s="20"/>
    </row>
    <row r="11" spans="1:40" x14ac:dyDescent="0.2">
      <c r="A11" s="863" t="s">
        <v>420</v>
      </c>
      <c r="B11" s="863"/>
      <c r="C11" s="32" t="s">
        <v>264</v>
      </c>
      <c r="D11" s="864">
        <v>3</v>
      </c>
      <c r="E11" s="864"/>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20"/>
      <c r="AM11" s="20"/>
      <c r="AN11" s="20"/>
    </row>
    <row r="12" spans="1:40" x14ac:dyDescent="0.2">
      <c r="A12" s="863" t="s">
        <v>420</v>
      </c>
      <c r="B12" s="863"/>
      <c r="C12" s="32" t="s">
        <v>264</v>
      </c>
      <c r="D12" s="864">
        <v>4</v>
      </c>
      <c r="E12" s="864"/>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20"/>
      <c r="AM12" s="20"/>
      <c r="AN12" s="20"/>
    </row>
    <row r="13" spans="1:40" x14ac:dyDescent="0.2">
      <c r="A13" s="863" t="s">
        <v>265</v>
      </c>
      <c r="B13" s="863"/>
      <c r="C13" s="32"/>
      <c r="D13" s="864">
        <v>5</v>
      </c>
      <c r="E13" s="864"/>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20"/>
      <c r="AM13" s="20"/>
      <c r="AN13" s="20"/>
    </row>
    <row r="14" spans="1:40" x14ac:dyDescent="0.2">
      <c r="A14" s="863" t="s">
        <v>615</v>
      </c>
      <c r="B14" s="863"/>
      <c r="C14" s="32"/>
      <c r="D14" s="864">
        <v>6</v>
      </c>
      <c r="E14" s="864"/>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20"/>
      <c r="AM14" s="20"/>
      <c r="AN14" s="20"/>
    </row>
    <row r="15" spans="1:40" x14ac:dyDescent="0.2">
      <c r="A15" s="863" t="s">
        <v>266</v>
      </c>
      <c r="B15" s="863"/>
      <c r="C15" s="32"/>
      <c r="D15" s="864">
        <v>7</v>
      </c>
      <c r="E15" s="864"/>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20"/>
      <c r="AM15" s="20"/>
      <c r="AN15" s="20"/>
    </row>
    <row r="16" spans="1:40" x14ac:dyDescent="0.2">
      <c r="A16" s="863" t="s">
        <v>266</v>
      </c>
      <c r="B16" s="863"/>
      <c r="C16" s="32"/>
      <c r="D16" s="864">
        <v>8</v>
      </c>
      <c r="E16" s="864"/>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20"/>
      <c r="AM16" s="20"/>
      <c r="AN16" s="20"/>
    </row>
    <row r="17" spans="1:40" x14ac:dyDescent="0.2">
      <c r="A17" s="873" t="s">
        <v>267</v>
      </c>
      <c r="B17" s="874"/>
      <c r="C17" s="32"/>
      <c r="D17" s="864">
        <v>9</v>
      </c>
      <c r="E17" s="864"/>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20"/>
      <c r="AM17" s="20"/>
      <c r="AN17" s="20"/>
    </row>
    <row r="18" spans="1:40" x14ac:dyDescent="0.2">
      <c r="A18" s="863" t="s">
        <v>267</v>
      </c>
      <c r="B18" s="863"/>
      <c r="C18" s="32"/>
      <c r="D18" s="864">
        <v>10</v>
      </c>
      <c r="E18" s="864"/>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20"/>
      <c r="AM18" s="20"/>
      <c r="AN18" s="20"/>
    </row>
    <row r="19" spans="1:40" x14ac:dyDescent="0.2">
      <c r="A19" s="863" t="s">
        <v>267</v>
      </c>
      <c r="B19" s="863"/>
      <c r="C19" s="32"/>
      <c r="D19" s="864">
        <v>11</v>
      </c>
      <c r="E19" s="864"/>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20"/>
      <c r="AM19" s="20"/>
      <c r="AN19" s="20"/>
    </row>
    <row r="20" spans="1:40" x14ac:dyDescent="0.2">
      <c r="A20" s="863" t="s">
        <v>422</v>
      </c>
      <c r="B20" s="863"/>
      <c r="C20" s="32"/>
      <c r="D20" s="864">
        <v>12</v>
      </c>
      <c r="E20" s="864"/>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20"/>
      <c r="AM20" s="20"/>
      <c r="AN20" s="20"/>
    </row>
    <row r="21" spans="1:40" x14ac:dyDescent="0.2">
      <c r="A21" s="875" t="s">
        <v>737</v>
      </c>
      <c r="B21" s="875"/>
      <c r="C21" s="32"/>
      <c r="D21" s="864">
        <v>13</v>
      </c>
      <c r="E21" s="864"/>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20"/>
      <c r="AM21" s="20"/>
      <c r="AN21" s="20"/>
    </row>
    <row r="22" spans="1:40" x14ac:dyDescent="0.2">
      <c r="A22" s="875" t="s">
        <v>736</v>
      </c>
      <c r="B22" s="875"/>
      <c r="C22" s="32"/>
      <c r="D22" s="864">
        <v>14</v>
      </c>
      <c r="E22" s="864"/>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20"/>
      <c r="AM22" s="20"/>
      <c r="AN22" s="20"/>
    </row>
    <row r="23" spans="1:40" x14ac:dyDescent="0.2">
      <c r="A23" s="876"/>
      <c r="B23" s="876"/>
      <c r="C23" s="32"/>
      <c r="D23" s="864">
        <v>15</v>
      </c>
      <c r="E23" s="864"/>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20"/>
      <c r="AM23" s="20"/>
      <c r="AN23" s="20"/>
    </row>
    <row r="24" spans="1:40" x14ac:dyDescent="0.2">
      <c r="A24" s="862"/>
      <c r="B24" s="862"/>
      <c r="C24" s="39"/>
      <c r="D24" s="862"/>
      <c r="E24" s="862"/>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row>
    <row r="25" spans="1:40" x14ac:dyDescent="0.2">
      <c r="A25" s="851" t="s">
        <v>153</v>
      </c>
      <c r="B25" s="852"/>
      <c r="C25" s="852"/>
      <c r="D25" s="852"/>
      <c r="E25" s="853"/>
      <c r="F25" s="854" t="s">
        <v>332</v>
      </c>
      <c r="G25" s="855"/>
      <c r="H25" s="855"/>
      <c r="I25" s="855"/>
      <c r="J25" s="855"/>
      <c r="K25" s="855"/>
      <c r="L25" s="855"/>
      <c r="M25" s="855"/>
      <c r="N25" s="855"/>
      <c r="O25" s="855"/>
      <c r="P25" s="855"/>
      <c r="Q25" s="855"/>
      <c r="R25" s="855"/>
      <c r="S25" s="855"/>
      <c r="T25" s="855"/>
      <c r="U25" s="855"/>
      <c r="V25" s="855"/>
      <c r="W25" s="855"/>
      <c r="X25" s="855"/>
      <c r="Y25" s="855"/>
      <c r="Z25" s="855"/>
      <c r="AA25" s="855"/>
      <c r="AB25" s="855"/>
      <c r="AC25" s="855"/>
      <c r="AD25" s="855"/>
      <c r="AE25" s="855"/>
      <c r="AF25" s="855"/>
      <c r="AG25" s="855"/>
      <c r="AH25" s="855"/>
      <c r="AI25" s="855"/>
      <c r="AJ25" s="855"/>
      <c r="AK25" s="855"/>
      <c r="AL25" s="855"/>
      <c r="AM25" s="855"/>
      <c r="AN25" s="826"/>
    </row>
    <row r="26" spans="1:40" x14ac:dyDescent="0.2">
      <c r="A26" s="851" t="s">
        <v>154</v>
      </c>
      <c r="B26" s="852"/>
      <c r="C26" s="852"/>
      <c r="D26" s="852"/>
      <c r="E26" s="853"/>
      <c r="F26" s="40"/>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24"/>
    </row>
    <row r="27" spans="1:40" x14ac:dyDescent="0.2">
      <c r="AH27" s="26"/>
      <c r="AI27" s="26"/>
      <c r="AJ27" s="26"/>
      <c r="AK27" s="26"/>
    </row>
    <row r="28" spans="1:40" x14ac:dyDescent="0.2">
      <c r="A28" t="s">
        <v>155</v>
      </c>
      <c r="B28">
        <v>1</v>
      </c>
      <c r="C28" t="s">
        <v>269</v>
      </c>
    </row>
    <row r="29" spans="1:40" x14ac:dyDescent="0.2">
      <c r="B29">
        <v>2</v>
      </c>
      <c r="C29" t="s">
        <v>336</v>
      </c>
    </row>
    <row r="30" spans="1:40" x14ac:dyDescent="0.2">
      <c r="B30" t="s">
        <v>270</v>
      </c>
    </row>
    <row r="31" spans="1:40" x14ac:dyDescent="0.2">
      <c r="B31">
        <v>3</v>
      </c>
      <c r="C31" t="s">
        <v>271</v>
      </c>
    </row>
    <row r="32" spans="1:40" x14ac:dyDescent="0.2">
      <c r="B32" t="s">
        <v>272</v>
      </c>
    </row>
    <row r="33" spans="2:3" x14ac:dyDescent="0.2">
      <c r="C33" t="s">
        <v>156</v>
      </c>
    </row>
    <row r="34" spans="2:3" x14ac:dyDescent="0.2">
      <c r="C34" t="s">
        <v>157</v>
      </c>
    </row>
    <row r="35" spans="2:3" x14ac:dyDescent="0.2">
      <c r="C35" t="s">
        <v>158</v>
      </c>
    </row>
    <row r="36" spans="2:3" x14ac:dyDescent="0.2">
      <c r="B36">
        <v>4</v>
      </c>
      <c r="C36" t="s">
        <v>352</v>
      </c>
    </row>
    <row r="37" spans="2:3" x14ac:dyDescent="0.2">
      <c r="B37" t="s">
        <v>273</v>
      </c>
    </row>
    <row r="38" spans="2:3" x14ac:dyDescent="0.2">
      <c r="C38" s="42" t="s">
        <v>159</v>
      </c>
    </row>
    <row r="39" spans="2:3" x14ac:dyDescent="0.2">
      <c r="B39">
        <v>5</v>
      </c>
      <c r="C39" t="s">
        <v>160</v>
      </c>
    </row>
    <row r="40" spans="2:3" x14ac:dyDescent="0.2">
      <c r="B40" t="s">
        <v>274</v>
      </c>
    </row>
    <row r="41" spans="2:3" x14ac:dyDescent="0.2">
      <c r="B41">
        <v>6</v>
      </c>
      <c r="C41" t="s">
        <v>275</v>
      </c>
    </row>
    <row r="42" spans="2:3" x14ac:dyDescent="0.2">
      <c r="C42" t="s">
        <v>254</v>
      </c>
    </row>
    <row r="43" spans="2:3" x14ac:dyDescent="0.2">
      <c r="C43" t="s">
        <v>616</v>
      </c>
    </row>
  </sheetData>
  <mergeCells count="46">
    <mergeCell ref="A22:B22"/>
    <mergeCell ref="D22:E22"/>
    <mergeCell ref="A23:B23"/>
    <mergeCell ref="D23:E23"/>
    <mergeCell ref="A19:B19"/>
    <mergeCell ref="D19:E19"/>
    <mergeCell ref="A20:B20"/>
    <mergeCell ref="D20:E20"/>
    <mergeCell ref="A21:B21"/>
    <mergeCell ref="D21:E21"/>
    <mergeCell ref="A16:B16"/>
    <mergeCell ref="D16:E16"/>
    <mergeCell ref="A17:B17"/>
    <mergeCell ref="D17:E17"/>
    <mergeCell ref="A18:B18"/>
    <mergeCell ref="D18:E18"/>
    <mergeCell ref="A13:B13"/>
    <mergeCell ref="D13:E13"/>
    <mergeCell ref="A14:B14"/>
    <mergeCell ref="D14:E14"/>
    <mergeCell ref="A15:B15"/>
    <mergeCell ref="D15:E15"/>
    <mergeCell ref="AA5:AG5"/>
    <mergeCell ref="A6:B8"/>
    <mergeCell ref="C6:C8"/>
    <mergeCell ref="D6:E8"/>
    <mergeCell ref="F6:L6"/>
    <mergeCell ref="M6:S6"/>
    <mergeCell ref="T6:Z6"/>
    <mergeCell ref="AA6:AG6"/>
    <mergeCell ref="A25:E25"/>
    <mergeCell ref="F25:AN25"/>
    <mergeCell ref="A26:E26"/>
    <mergeCell ref="AL6:AL8"/>
    <mergeCell ref="AM6:AM8"/>
    <mergeCell ref="AN6:AN8"/>
    <mergeCell ref="A24:B24"/>
    <mergeCell ref="D24:E24"/>
    <mergeCell ref="A9:B9"/>
    <mergeCell ref="D9:E9"/>
    <mergeCell ref="A10:B10"/>
    <mergeCell ref="D10:E10"/>
    <mergeCell ref="A11:B11"/>
    <mergeCell ref="D11:E11"/>
    <mergeCell ref="A12:B12"/>
    <mergeCell ref="D12:E12"/>
  </mergeCells>
  <phoneticPr fontId="2"/>
  <pageMargins left="0.78740157480314965" right="0.39370078740157483" top="0.59055118110236227" bottom="0.59055118110236227" header="0.51181102362204722" footer="0.51181102362204722"/>
  <pageSetup paperSize="9" scale="8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65"/>
  <sheetViews>
    <sheetView view="pageBreakPreview" zoomScaleNormal="100" zoomScaleSheetLayoutView="100" workbookViewId="0"/>
  </sheetViews>
  <sheetFormatPr defaultColWidth="9" defaultRowHeight="13.2" x14ac:dyDescent="0.2"/>
  <cols>
    <col min="1" max="1" width="13" style="1" customWidth="1"/>
    <col min="2" max="2" width="13.33203125" style="1" customWidth="1"/>
    <col min="3" max="3" width="5.33203125" style="1" customWidth="1"/>
    <col min="4" max="4" width="13.21875" style="1" customWidth="1"/>
    <col min="5" max="5" width="15.109375" style="1" customWidth="1"/>
    <col min="6" max="7" width="9" style="1"/>
    <col min="8" max="8" width="10.88671875" style="1" customWidth="1"/>
    <col min="9" max="16384" width="9" style="1"/>
  </cols>
  <sheetData>
    <row r="1" spans="1:8" x14ac:dyDescent="0.2">
      <c r="A1" s="1" t="s">
        <v>819</v>
      </c>
    </row>
    <row r="3" spans="1:8" ht="21" x14ac:dyDescent="0.2">
      <c r="D3" s="21" t="s">
        <v>379</v>
      </c>
    </row>
    <row r="4" spans="1:8" ht="21" x14ac:dyDescent="0.2">
      <c r="D4" s="21"/>
    </row>
    <row r="5" spans="1:8" ht="25.5" customHeight="1" x14ac:dyDescent="0.2">
      <c r="A5" s="1" t="s">
        <v>380</v>
      </c>
      <c r="C5" s="811"/>
      <c r="D5" s="811"/>
      <c r="E5" s="467"/>
      <c r="F5" s="811"/>
      <c r="G5" s="811"/>
      <c r="H5" s="467"/>
    </row>
    <row r="6" spans="1:8" ht="25.5" customHeight="1" x14ac:dyDescent="0.2">
      <c r="A6" s="877" t="s">
        <v>381</v>
      </c>
      <c r="B6" s="879"/>
      <c r="C6" s="915" t="s">
        <v>382</v>
      </c>
      <c r="D6" s="916"/>
      <c r="E6" s="916"/>
      <c r="F6" s="916"/>
      <c r="G6" s="916"/>
      <c r="H6" s="917"/>
    </row>
    <row r="7" spans="1:8" ht="28.5" customHeight="1" x14ac:dyDescent="0.2">
      <c r="A7" s="905" t="s">
        <v>383</v>
      </c>
      <c r="B7" s="910">
        <v>0</v>
      </c>
      <c r="C7" s="880" t="s">
        <v>161</v>
      </c>
      <c r="D7" s="882"/>
      <c r="E7" s="889">
        <v>365000</v>
      </c>
      <c r="F7" s="896" t="s">
        <v>717</v>
      </c>
      <c r="G7" s="897"/>
      <c r="H7" s="898"/>
    </row>
    <row r="8" spans="1:8" ht="28.5" customHeight="1" x14ac:dyDescent="0.2">
      <c r="A8" s="905"/>
      <c r="B8" s="910"/>
      <c r="C8" s="883"/>
      <c r="D8" s="885"/>
      <c r="E8" s="890"/>
      <c r="F8" s="899"/>
      <c r="G8" s="900"/>
      <c r="H8" s="901"/>
    </row>
    <row r="9" spans="1:8" ht="28.5" customHeight="1" x14ac:dyDescent="0.2">
      <c r="A9" s="905" t="s">
        <v>385</v>
      </c>
      <c r="B9" s="910">
        <v>0</v>
      </c>
      <c r="C9" s="880" t="s">
        <v>755</v>
      </c>
      <c r="D9" s="882"/>
      <c r="E9" s="889">
        <v>103394</v>
      </c>
      <c r="F9" s="899"/>
      <c r="G9" s="900"/>
      <c r="H9" s="901"/>
    </row>
    <row r="10" spans="1:8" ht="28.5" customHeight="1" x14ac:dyDescent="0.2">
      <c r="A10" s="905"/>
      <c r="B10" s="910"/>
      <c r="C10" s="883"/>
      <c r="D10" s="885"/>
      <c r="E10" s="890"/>
      <c r="F10" s="899"/>
      <c r="G10" s="900"/>
      <c r="H10" s="901"/>
    </row>
    <row r="11" spans="1:8" ht="28.5" customHeight="1" x14ac:dyDescent="0.2">
      <c r="A11" s="905" t="s">
        <v>386</v>
      </c>
      <c r="B11" s="910">
        <v>0</v>
      </c>
      <c r="C11" s="906" t="s">
        <v>698</v>
      </c>
      <c r="D11" s="907"/>
      <c r="E11" s="893">
        <v>0</v>
      </c>
      <c r="F11" s="899"/>
      <c r="G11" s="900"/>
      <c r="H11" s="901"/>
    </row>
    <row r="12" spans="1:8" ht="28.5" customHeight="1" x14ac:dyDescent="0.2">
      <c r="A12" s="905"/>
      <c r="B12" s="910"/>
      <c r="C12" s="908"/>
      <c r="D12" s="909"/>
      <c r="E12" s="894"/>
      <c r="F12" s="899"/>
      <c r="G12" s="900"/>
      <c r="H12" s="901"/>
    </row>
    <row r="13" spans="1:8" ht="28.5" customHeight="1" x14ac:dyDescent="0.2">
      <c r="A13" s="913" t="s">
        <v>103</v>
      </c>
      <c r="B13" s="910">
        <v>0</v>
      </c>
      <c r="C13" s="921"/>
      <c r="D13" s="922"/>
      <c r="E13" s="893">
        <v>0</v>
      </c>
      <c r="F13" s="899"/>
      <c r="G13" s="900"/>
      <c r="H13" s="901"/>
    </row>
    <row r="14" spans="1:8" ht="28.5" customHeight="1" x14ac:dyDescent="0.2">
      <c r="A14" s="914"/>
      <c r="B14" s="910"/>
      <c r="C14" s="923"/>
      <c r="D14" s="924"/>
      <c r="E14" s="894"/>
      <c r="F14" s="899"/>
      <c r="G14" s="900"/>
      <c r="H14" s="901"/>
    </row>
    <row r="15" spans="1:8" ht="28.5" customHeight="1" x14ac:dyDescent="0.2">
      <c r="A15" s="891"/>
      <c r="B15" s="893">
        <v>0</v>
      </c>
      <c r="C15" s="15" t="s">
        <v>387</v>
      </c>
      <c r="D15" s="4" t="s">
        <v>162</v>
      </c>
      <c r="E15" s="44">
        <f>C31</f>
        <v>0</v>
      </c>
      <c r="F15" s="895" t="s">
        <v>756</v>
      </c>
      <c r="G15" s="895"/>
      <c r="H15" s="895"/>
    </row>
    <row r="16" spans="1:8" ht="28.5" customHeight="1" x14ac:dyDescent="0.2">
      <c r="A16" s="892"/>
      <c r="B16" s="894"/>
      <c r="C16" s="16" t="s">
        <v>388</v>
      </c>
      <c r="D16" s="4" t="s">
        <v>163</v>
      </c>
      <c r="E16" s="44">
        <f>F37</f>
        <v>0</v>
      </c>
      <c r="F16" s="895"/>
      <c r="G16" s="895"/>
      <c r="H16" s="895"/>
    </row>
    <row r="17" spans="1:8" ht="28.5" customHeight="1" x14ac:dyDescent="0.2">
      <c r="A17" s="891"/>
      <c r="B17" s="893">
        <v>0</v>
      </c>
      <c r="C17" s="16" t="s">
        <v>390</v>
      </c>
      <c r="D17" s="4" t="s">
        <v>164</v>
      </c>
      <c r="E17" s="44">
        <f>C57</f>
        <v>0</v>
      </c>
      <c r="F17" s="895"/>
      <c r="G17" s="895"/>
      <c r="H17" s="895"/>
    </row>
    <row r="18" spans="1:8" ht="28.5" customHeight="1" x14ac:dyDescent="0.2">
      <c r="A18" s="892"/>
      <c r="B18" s="894"/>
      <c r="C18" s="16" t="s">
        <v>391</v>
      </c>
      <c r="D18" s="918" t="s">
        <v>170</v>
      </c>
      <c r="E18" s="919">
        <f>C63</f>
        <v>0</v>
      </c>
      <c r="F18" s="895"/>
      <c r="G18" s="895"/>
      <c r="H18" s="895"/>
    </row>
    <row r="19" spans="1:8" ht="25.5" customHeight="1" x14ac:dyDescent="0.2">
      <c r="A19" s="23" t="s">
        <v>389</v>
      </c>
      <c r="B19" s="394">
        <v>0</v>
      </c>
      <c r="C19" s="11" t="s">
        <v>392</v>
      </c>
      <c r="D19" s="918"/>
      <c r="E19" s="920"/>
      <c r="F19" s="895"/>
      <c r="G19" s="895"/>
      <c r="H19" s="895"/>
    </row>
    <row r="20" spans="1:8" ht="25.5" customHeight="1" x14ac:dyDescent="0.2">
      <c r="A20" s="13" t="s">
        <v>393</v>
      </c>
      <c r="B20" s="45">
        <f>SUM(B7:B19)</f>
        <v>0</v>
      </c>
      <c r="C20" s="877" t="s">
        <v>393</v>
      </c>
      <c r="D20" s="879"/>
      <c r="E20" s="45">
        <f>SUM(E7:E19)</f>
        <v>468394</v>
      </c>
      <c r="F20" s="902"/>
      <c r="G20" s="902"/>
      <c r="H20" s="902"/>
    </row>
    <row r="21" spans="1:8" ht="25.5" customHeight="1" x14ac:dyDescent="0.2">
      <c r="A21" s="43" t="s">
        <v>394</v>
      </c>
      <c r="C21" s="22"/>
    </row>
    <row r="22" spans="1:8" ht="25.5" customHeight="1" x14ac:dyDescent="0.2"/>
    <row r="23" spans="1:8" ht="25.5" customHeight="1" x14ac:dyDescent="0.2"/>
    <row r="24" spans="1:8" ht="25.5" customHeight="1" x14ac:dyDescent="0.2">
      <c r="A24" s="1" t="s">
        <v>395</v>
      </c>
    </row>
    <row r="25" spans="1:8" ht="25.5" customHeight="1" x14ac:dyDescent="0.2">
      <c r="A25" s="1" t="s">
        <v>165</v>
      </c>
    </row>
    <row r="26" spans="1:8" ht="25.5" customHeight="1" x14ac:dyDescent="0.2">
      <c r="A26" s="905" t="s">
        <v>396</v>
      </c>
      <c r="B26" s="905"/>
      <c r="C26" s="905" t="s">
        <v>397</v>
      </c>
      <c r="D26" s="905"/>
      <c r="E26" s="877" t="s">
        <v>398</v>
      </c>
      <c r="F26" s="878"/>
      <c r="G26" s="878"/>
      <c r="H26" s="879"/>
    </row>
    <row r="27" spans="1:8" ht="25.5" customHeight="1" x14ac:dyDescent="0.2">
      <c r="A27" s="817"/>
      <c r="B27" s="817"/>
      <c r="C27" s="903">
        <v>0</v>
      </c>
      <c r="D27" s="904"/>
      <c r="E27" s="461"/>
      <c r="F27" s="462"/>
      <c r="G27" s="462"/>
      <c r="H27" s="463"/>
    </row>
    <row r="28" spans="1:8" ht="25.5" customHeight="1" x14ac:dyDescent="0.2">
      <c r="A28" s="817"/>
      <c r="B28" s="817"/>
      <c r="C28" s="903">
        <v>0</v>
      </c>
      <c r="D28" s="904"/>
      <c r="E28" s="461"/>
      <c r="F28" s="462"/>
      <c r="G28" s="462"/>
      <c r="H28" s="463"/>
    </row>
    <row r="29" spans="1:8" ht="25.5" customHeight="1" x14ac:dyDescent="0.2">
      <c r="A29" s="817"/>
      <c r="B29" s="817"/>
      <c r="C29" s="903">
        <v>0</v>
      </c>
      <c r="D29" s="904"/>
      <c r="E29" s="461"/>
      <c r="F29" s="462"/>
      <c r="G29" s="462"/>
      <c r="H29" s="463"/>
    </row>
    <row r="30" spans="1:8" ht="25.5" customHeight="1" x14ac:dyDescent="0.2">
      <c r="A30" s="817"/>
      <c r="B30" s="817"/>
      <c r="C30" s="903">
        <v>0</v>
      </c>
      <c r="D30" s="904"/>
      <c r="E30" s="461"/>
      <c r="F30" s="462"/>
      <c r="G30" s="462"/>
      <c r="H30" s="463"/>
    </row>
    <row r="31" spans="1:8" ht="25.5" customHeight="1" x14ac:dyDescent="0.2">
      <c r="A31" s="877" t="s">
        <v>233</v>
      </c>
      <c r="B31" s="879"/>
      <c r="C31" s="911">
        <f>SUM(C27:D30)</f>
        <v>0</v>
      </c>
      <c r="D31" s="912"/>
      <c r="E31" s="464"/>
      <c r="F31" s="460"/>
      <c r="G31" s="460"/>
      <c r="H31" s="465"/>
    </row>
    <row r="32" spans="1:8" ht="25.5" customHeight="1" x14ac:dyDescent="0.2">
      <c r="A32" s="466"/>
      <c r="B32" s="466"/>
      <c r="C32" s="466"/>
      <c r="D32" s="466"/>
      <c r="E32" s="466"/>
      <c r="F32" s="466"/>
      <c r="G32" s="466"/>
      <c r="H32" s="466"/>
    </row>
    <row r="33" spans="1:8" ht="25.5" customHeight="1" x14ac:dyDescent="0.2">
      <c r="A33" s="1" t="s">
        <v>166</v>
      </c>
    </row>
    <row r="34" spans="1:8" ht="25.5" customHeight="1" x14ac:dyDescent="0.2">
      <c r="A34" s="905" t="s">
        <v>399</v>
      </c>
      <c r="B34" s="905"/>
      <c r="C34" s="905" t="s">
        <v>400</v>
      </c>
      <c r="D34" s="905"/>
      <c r="E34" s="319" t="s">
        <v>234</v>
      </c>
      <c r="F34" s="905" t="s">
        <v>401</v>
      </c>
      <c r="G34" s="905"/>
      <c r="H34" s="905"/>
    </row>
    <row r="35" spans="1:8" ht="25.5" customHeight="1" x14ac:dyDescent="0.2">
      <c r="A35" s="817"/>
      <c r="B35" s="817"/>
      <c r="C35" s="910">
        <v>0</v>
      </c>
      <c r="D35" s="910"/>
      <c r="E35" s="395">
        <v>0</v>
      </c>
      <c r="F35" s="927">
        <f>SUM(C35:E35)</f>
        <v>0</v>
      </c>
      <c r="G35" s="927"/>
      <c r="H35" s="927"/>
    </row>
    <row r="36" spans="1:8" ht="25.5" customHeight="1" x14ac:dyDescent="0.2">
      <c r="A36" s="817"/>
      <c r="B36" s="817"/>
      <c r="C36" s="910">
        <v>0</v>
      </c>
      <c r="D36" s="910"/>
      <c r="E36" s="395">
        <v>0</v>
      </c>
      <c r="F36" s="927">
        <f>SUM(C36:E36)</f>
        <v>0</v>
      </c>
      <c r="G36" s="927"/>
      <c r="H36" s="927"/>
    </row>
    <row r="37" spans="1:8" ht="25.5" customHeight="1" x14ac:dyDescent="0.2">
      <c r="A37" s="905" t="s">
        <v>167</v>
      </c>
      <c r="B37" s="905"/>
      <c r="C37" s="928">
        <f>SUM(C35:C36)</f>
        <v>0</v>
      </c>
      <c r="D37" s="928"/>
      <c r="E37" s="320">
        <f>SUM(E35:E36)</f>
        <v>0</v>
      </c>
      <c r="F37" s="928">
        <f>SUM(C37:E37)</f>
        <v>0</v>
      </c>
      <c r="G37" s="928"/>
      <c r="H37" s="928"/>
    </row>
    <row r="38" spans="1:8" ht="25.5" customHeight="1" x14ac:dyDescent="0.2">
      <c r="F38" s="1" t="s">
        <v>661</v>
      </c>
    </row>
    <row r="39" spans="1:8" ht="25.5" customHeight="1" x14ac:dyDescent="0.2">
      <c r="A39" s="1" t="s">
        <v>403</v>
      </c>
    </row>
    <row r="40" spans="1:8" ht="25.5" customHeight="1" x14ac:dyDescent="0.2">
      <c r="A40" s="877" t="s">
        <v>404</v>
      </c>
      <c r="B40" s="879"/>
      <c r="C40" s="877" t="s">
        <v>405</v>
      </c>
      <c r="D40" s="878"/>
      <c r="E40" s="878"/>
      <c r="F40" s="878"/>
      <c r="G40" s="878"/>
      <c r="H40" s="879"/>
    </row>
    <row r="41" spans="1:8" ht="25.5" customHeight="1" x14ac:dyDescent="0.2">
      <c r="A41" s="877"/>
      <c r="B41" s="879"/>
      <c r="C41" s="931" t="s">
        <v>467</v>
      </c>
      <c r="D41" s="931"/>
      <c r="E41" s="877" t="s">
        <v>406</v>
      </c>
      <c r="F41" s="879"/>
      <c r="G41" s="905" t="s">
        <v>393</v>
      </c>
      <c r="H41" s="905"/>
    </row>
    <row r="42" spans="1:8" ht="25.5" customHeight="1" x14ac:dyDescent="0.2">
      <c r="A42" s="925">
        <f>F35</f>
        <v>0</v>
      </c>
      <c r="B42" s="926"/>
      <c r="C42" s="910">
        <v>0</v>
      </c>
      <c r="D42" s="910"/>
      <c r="E42" s="903">
        <v>0</v>
      </c>
      <c r="F42" s="904"/>
      <c r="G42" s="927">
        <f>SUM(C40:F40)</f>
        <v>0</v>
      </c>
      <c r="H42" s="927"/>
    </row>
    <row r="43" spans="1:8" ht="25.5" customHeight="1" x14ac:dyDescent="0.2">
      <c r="A43" s="925">
        <f>F36</f>
        <v>0</v>
      </c>
      <c r="B43" s="926"/>
      <c r="C43" s="910">
        <v>0</v>
      </c>
      <c r="D43" s="910"/>
      <c r="E43" s="903">
        <v>0</v>
      </c>
      <c r="F43" s="904"/>
      <c r="G43" s="927">
        <f>SUM(C41:F41)</f>
        <v>0</v>
      </c>
      <c r="H43" s="927"/>
    </row>
    <row r="44" spans="1:8" ht="25.5" customHeight="1" x14ac:dyDescent="0.2">
      <c r="A44" s="877" t="s">
        <v>402</v>
      </c>
      <c r="B44" s="879"/>
      <c r="C44" s="928">
        <f>SUM(C42:C43)</f>
        <v>0</v>
      </c>
      <c r="D44" s="928"/>
      <c r="E44" s="911">
        <f>SUM(E42:E43)</f>
        <v>0</v>
      </c>
      <c r="F44" s="912"/>
      <c r="G44" s="928">
        <f>SUM(C42:F42)</f>
        <v>0</v>
      </c>
      <c r="H44" s="928"/>
    </row>
    <row r="45" spans="1:8" ht="25.5" customHeight="1" x14ac:dyDescent="0.2">
      <c r="D45" s="1" t="s">
        <v>662</v>
      </c>
    </row>
    <row r="46" spans="1:8" ht="25.5" customHeight="1" x14ac:dyDescent="0.2">
      <c r="A46" s="1" t="s">
        <v>407</v>
      </c>
    </row>
    <row r="47" spans="1:8" ht="25.5" customHeight="1" x14ac:dyDescent="0.2">
      <c r="A47" s="880" t="s">
        <v>660</v>
      </c>
      <c r="B47" s="882"/>
      <c r="C47" s="880" t="s">
        <v>657</v>
      </c>
      <c r="D47" s="882"/>
      <c r="E47" s="880" t="s">
        <v>658</v>
      </c>
      <c r="F47" s="881"/>
      <c r="G47" s="881"/>
      <c r="H47" s="882"/>
    </row>
    <row r="48" spans="1:8" ht="25.5" customHeight="1" x14ac:dyDescent="0.2">
      <c r="A48" s="883"/>
      <c r="B48" s="885"/>
      <c r="C48" s="883"/>
      <c r="D48" s="885"/>
      <c r="E48" s="883"/>
      <c r="F48" s="884"/>
      <c r="G48" s="884"/>
      <c r="H48" s="885"/>
    </row>
    <row r="49" spans="1:8" ht="25.5" customHeight="1" x14ac:dyDescent="0.2">
      <c r="A49" s="929"/>
      <c r="B49" s="930"/>
      <c r="C49" s="910">
        <v>0</v>
      </c>
      <c r="D49" s="910"/>
      <c r="E49" s="886"/>
      <c r="F49" s="887"/>
      <c r="G49" s="887"/>
      <c r="H49" s="888"/>
    </row>
    <row r="50" spans="1:8" ht="25.5" customHeight="1" x14ac:dyDescent="0.2">
      <c r="A50" s="929"/>
      <c r="B50" s="930"/>
      <c r="C50" s="910">
        <v>0</v>
      </c>
      <c r="D50" s="910"/>
      <c r="E50" s="886"/>
      <c r="F50" s="887"/>
      <c r="G50" s="887"/>
      <c r="H50" s="888"/>
    </row>
    <row r="51" spans="1:8" ht="25.5" customHeight="1" x14ac:dyDescent="0.2">
      <c r="A51" s="570" t="s">
        <v>410</v>
      </c>
      <c r="B51" s="571"/>
      <c r="C51" s="319" t="s">
        <v>659</v>
      </c>
      <c r="D51" s="886"/>
      <c r="E51" s="888"/>
      <c r="F51" s="319" t="s">
        <v>411</v>
      </c>
      <c r="G51" s="910">
        <v>0</v>
      </c>
      <c r="H51" s="910"/>
    </row>
    <row r="52" spans="1:8" ht="25.5" customHeight="1" x14ac:dyDescent="0.2">
      <c r="A52" s="12"/>
    </row>
    <row r="53" spans="1:8" ht="25.5" customHeight="1" x14ac:dyDescent="0.2">
      <c r="A53" s="1" t="s">
        <v>168</v>
      </c>
    </row>
    <row r="54" spans="1:8" ht="25.5" customHeight="1" x14ac:dyDescent="0.2">
      <c r="A54" s="905" t="s">
        <v>263</v>
      </c>
      <c r="B54" s="905"/>
      <c r="C54" s="905" t="s">
        <v>409</v>
      </c>
      <c r="D54" s="905"/>
      <c r="E54" s="877" t="s">
        <v>412</v>
      </c>
      <c r="F54" s="878"/>
      <c r="G54" s="878"/>
      <c r="H54" s="879"/>
    </row>
    <row r="55" spans="1:8" ht="25.5" customHeight="1" x14ac:dyDescent="0.2">
      <c r="A55" s="817"/>
      <c r="B55" s="817"/>
      <c r="C55" s="910">
        <v>0</v>
      </c>
      <c r="D55" s="910"/>
      <c r="E55" s="886"/>
      <c r="F55" s="887"/>
      <c r="G55" s="887"/>
      <c r="H55" s="888"/>
    </row>
    <row r="56" spans="1:8" ht="25.5" customHeight="1" x14ac:dyDescent="0.2">
      <c r="A56" s="817"/>
      <c r="B56" s="817"/>
      <c r="C56" s="910">
        <v>0</v>
      </c>
      <c r="D56" s="910"/>
      <c r="E56" s="886"/>
      <c r="F56" s="887"/>
      <c r="G56" s="887"/>
      <c r="H56" s="888"/>
    </row>
    <row r="57" spans="1:8" ht="25.5" customHeight="1" x14ac:dyDescent="0.2">
      <c r="A57" s="905" t="s">
        <v>235</v>
      </c>
      <c r="B57" s="905"/>
      <c r="C57" s="911">
        <f>SUM(C55:C56)</f>
        <v>0</v>
      </c>
      <c r="D57" s="912"/>
      <c r="E57" s="877"/>
      <c r="F57" s="878"/>
      <c r="G57" s="878"/>
      <c r="H57" s="879"/>
    </row>
    <row r="58" spans="1:8" ht="25.5" customHeight="1" x14ac:dyDescent="0.2">
      <c r="A58" s="12"/>
    </row>
    <row r="59" spans="1:8" ht="25.5" customHeight="1" x14ac:dyDescent="0.2">
      <c r="A59" s="1" t="s">
        <v>169</v>
      </c>
    </row>
    <row r="60" spans="1:8" ht="25.5" customHeight="1" x14ac:dyDescent="0.2">
      <c r="A60" s="905" t="s">
        <v>408</v>
      </c>
      <c r="B60" s="905"/>
      <c r="C60" s="905" t="s">
        <v>409</v>
      </c>
      <c r="D60" s="905"/>
      <c r="E60" s="877" t="s">
        <v>413</v>
      </c>
      <c r="F60" s="878"/>
      <c r="G60" s="878"/>
      <c r="H60" s="879"/>
    </row>
    <row r="61" spans="1:8" ht="25.5" customHeight="1" x14ac:dyDescent="0.2">
      <c r="A61" s="817"/>
      <c r="B61" s="817"/>
      <c r="C61" s="910">
        <v>0</v>
      </c>
      <c r="D61" s="910"/>
      <c r="E61" s="886"/>
      <c r="F61" s="887"/>
      <c r="G61" s="887"/>
      <c r="H61" s="888"/>
    </row>
    <row r="62" spans="1:8" ht="25.5" customHeight="1" x14ac:dyDescent="0.2">
      <c r="A62" s="817"/>
      <c r="B62" s="817"/>
      <c r="C62" s="910">
        <v>0</v>
      </c>
      <c r="D62" s="910"/>
      <c r="E62" s="886"/>
      <c r="F62" s="887"/>
      <c r="G62" s="887"/>
      <c r="H62" s="888"/>
    </row>
    <row r="63" spans="1:8" x14ac:dyDescent="0.2">
      <c r="A63" s="905" t="s">
        <v>236</v>
      </c>
      <c r="B63" s="905"/>
      <c r="C63" s="928">
        <f>SUM(C61:C62)</f>
        <v>0</v>
      </c>
      <c r="D63" s="928"/>
      <c r="E63" s="877"/>
      <c r="F63" s="878"/>
      <c r="G63" s="878"/>
      <c r="H63" s="879"/>
    </row>
    <row r="65" spans="1:6" x14ac:dyDescent="0.2">
      <c r="A65" s="264"/>
      <c r="B65" s="264"/>
      <c r="C65" s="264"/>
      <c r="D65" s="264"/>
      <c r="E65" s="264"/>
      <c r="F65" s="264"/>
    </row>
  </sheetData>
  <mergeCells count="108">
    <mergeCell ref="C47:D48"/>
    <mergeCell ref="D51:E51"/>
    <mergeCell ref="A51:B51"/>
    <mergeCell ref="A49:B49"/>
    <mergeCell ref="A50:B50"/>
    <mergeCell ref="A47:B48"/>
    <mergeCell ref="A63:B63"/>
    <mergeCell ref="C34:D34"/>
    <mergeCell ref="C35:D35"/>
    <mergeCell ref="C36:D36"/>
    <mergeCell ref="C37:D37"/>
    <mergeCell ref="E41:F41"/>
    <mergeCell ref="E42:F42"/>
    <mergeCell ref="C41:D41"/>
    <mergeCell ref="A60:B60"/>
    <mergeCell ref="A61:B61"/>
    <mergeCell ref="C63:D63"/>
    <mergeCell ref="C60:D60"/>
    <mergeCell ref="C61:D61"/>
    <mergeCell ref="C62:D62"/>
    <mergeCell ref="C54:D54"/>
    <mergeCell ref="C55:D55"/>
    <mergeCell ref="C56:D56"/>
    <mergeCell ref="C57:D57"/>
    <mergeCell ref="A62:B62"/>
    <mergeCell ref="A55:B55"/>
    <mergeCell ref="A56:B56"/>
    <mergeCell ref="A57:B57"/>
    <mergeCell ref="A54:B54"/>
    <mergeCell ref="G51:H51"/>
    <mergeCell ref="C49:D49"/>
    <mergeCell ref="C50:D50"/>
    <mergeCell ref="E62:H62"/>
    <mergeCell ref="A30:B30"/>
    <mergeCell ref="A31:B31"/>
    <mergeCell ref="C30:D30"/>
    <mergeCell ref="A42:B42"/>
    <mergeCell ref="G42:H42"/>
    <mergeCell ref="A43:B43"/>
    <mergeCell ref="G43:H43"/>
    <mergeCell ref="A44:B44"/>
    <mergeCell ref="G44:H44"/>
    <mergeCell ref="C42:D42"/>
    <mergeCell ref="C43:D43"/>
    <mergeCell ref="C44:D44"/>
    <mergeCell ref="E44:F44"/>
    <mergeCell ref="F34:H34"/>
    <mergeCell ref="F35:H35"/>
    <mergeCell ref="F36:H36"/>
    <mergeCell ref="F37:H37"/>
    <mergeCell ref="C5:D5"/>
    <mergeCell ref="F5:G5"/>
    <mergeCell ref="C31:D31"/>
    <mergeCell ref="A13:A14"/>
    <mergeCell ref="C29:D29"/>
    <mergeCell ref="C28:D28"/>
    <mergeCell ref="A29:B29"/>
    <mergeCell ref="A26:B26"/>
    <mergeCell ref="A17:A18"/>
    <mergeCell ref="C6:H6"/>
    <mergeCell ref="A27:B27"/>
    <mergeCell ref="A28:B28"/>
    <mergeCell ref="E26:H26"/>
    <mergeCell ref="D18:D19"/>
    <mergeCell ref="C20:D20"/>
    <mergeCell ref="E18:E19"/>
    <mergeCell ref="A6:B6"/>
    <mergeCell ref="B17:B18"/>
    <mergeCell ref="C26:D26"/>
    <mergeCell ref="C27:D27"/>
    <mergeCell ref="B13:B14"/>
    <mergeCell ref="C7:D8"/>
    <mergeCell ref="C13:D14"/>
    <mergeCell ref="E13:E14"/>
    <mergeCell ref="C9:D10"/>
    <mergeCell ref="E9:E10"/>
    <mergeCell ref="A15:A16"/>
    <mergeCell ref="B15:B16"/>
    <mergeCell ref="F15:H19"/>
    <mergeCell ref="F7:H14"/>
    <mergeCell ref="F20:H20"/>
    <mergeCell ref="C40:H40"/>
    <mergeCell ref="E43:F43"/>
    <mergeCell ref="A37:B37"/>
    <mergeCell ref="A40:B41"/>
    <mergeCell ref="G41:H41"/>
    <mergeCell ref="A34:B34"/>
    <mergeCell ref="A35:B35"/>
    <mergeCell ref="A36:B36"/>
    <mergeCell ref="E7:E8"/>
    <mergeCell ref="C11:D12"/>
    <mergeCell ref="E11:E12"/>
    <mergeCell ref="B7:B8"/>
    <mergeCell ref="B9:B10"/>
    <mergeCell ref="B11:B12"/>
    <mergeCell ref="A7:A8"/>
    <mergeCell ref="A9:A10"/>
    <mergeCell ref="A11:A12"/>
    <mergeCell ref="E63:H63"/>
    <mergeCell ref="E47:H48"/>
    <mergeCell ref="E49:H49"/>
    <mergeCell ref="E50:H50"/>
    <mergeCell ref="E54:H54"/>
    <mergeCell ref="E55:H55"/>
    <mergeCell ref="E56:H56"/>
    <mergeCell ref="E57:H57"/>
    <mergeCell ref="E60:H60"/>
    <mergeCell ref="E61:H61"/>
  </mergeCells>
  <phoneticPr fontId="2"/>
  <printOptions horizontalCentered="1"/>
  <pageMargins left="0.74803149606299213" right="0.62992125984251968" top="0.78740157480314965" bottom="0.78740157480314965" header="0.51181102362204722" footer="0.51181102362204722"/>
  <pageSetup paperSize="9" scale="98" fitToHeight="2" orientation="portrait" r:id="rId1"/>
  <headerFooter alignWithMargins="0"/>
  <rowBreaks count="1" manualBreakCount="1">
    <brk id="3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H29"/>
  <sheetViews>
    <sheetView view="pageBreakPreview" zoomScaleNormal="100" zoomScaleSheetLayoutView="100" workbookViewId="0">
      <selection activeCell="A3" sqref="A3"/>
    </sheetView>
  </sheetViews>
  <sheetFormatPr defaultColWidth="9" defaultRowHeight="13.2" x14ac:dyDescent="0.2"/>
  <cols>
    <col min="1" max="1" width="14" style="1" customWidth="1"/>
    <col min="2" max="2" width="14.33203125" style="1" customWidth="1"/>
    <col min="3" max="4" width="13.44140625" style="1" customWidth="1"/>
    <col min="5" max="6" width="30.109375" style="1" customWidth="1"/>
    <col min="7" max="16384" width="9" style="1"/>
  </cols>
  <sheetData>
    <row r="1" spans="1:8" x14ac:dyDescent="0.2">
      <c r="A1" s="1" t="s">
        <v>809</v>
      </c>
    </row>
    <row r="2" spans="1:8" ht="33.75" customHeight="1" x14ac:dyDescent="0.2">
      <c r="A2" s="1" t="s">
        <v>256</v>
      </c>
    </row>
    <row r="3" spans="1:8" ht="30" customHeight="1" x14ac:dyDescent="0.2">
      <c r="A3" s="13" t="s">
        <v>257</v>
      </c>
      <c r="B3" s="13" t="s">
        <v>258</v>
      </c>
      <c r="C3" s="13" t="s">
        <v>259</v>
      </c>
      <c r="D3" s="13" t="s">
        <v>261</v>
      </c>
      <c r="E3" s="13" t="s">
        <v>260</v>
      </c>
      <c r="F3" s="13" t="s">
        <v>262</v>
      </c>
    </row>
    <row r="4" spans="1:8" ht="30" customHeight="1" x14ac:dyDescent="0.2">
      <c r="A4" s="111" t="s">
        <v>628</v>
      </c>
      <c r="B4" s="114"/>
      <c r="C4" s="114"/>
      <c r="D4" s="114"/>
      <c r="E4" s="113" t="s">
        <v>718</v>
      </c>
      <c r="F4" s="113"/>
      <c r="G4" s="261"/>
      <c r="H4" s="261"/>
    </row>
    <row r="5" spans="1:8" ht="30" customHeight="1" x14ac:dyDescent="0.2">
      <c r="A5" s="111" t="s">
        <v>628</v>
      </c>
      <c r="B5" s="114"/>
      <c r="C5" s="114"/>
      <c r="D5" s="114"/>
      <c r="E5" s="113" t="s">
        <v>719</v>
      </c>
      <c r="F5" s="113" t="s">
        <v>104</v>
      </c>
    </row>
    <row r="6" spans="1:8" ht="30" customHeight="1" x14ac:dyDescent="0.2">
      <c r="A6" s="111" t="s">
        <v>628</v>
      </c>
      <c r="B6" s="114"/>
      <c r="C6" s="114"/>
      <c r="D6" s="114"/>
      <c r="E6" s="113" t="s">
        <v>720</v>
      </c>
      <c r="F6" s="113" t="s">
        <v>106</v>
      </c>
    </row>
    <row r="7" spans="1:8" ht="30" customHeight="1" x14ac:dyDescent="0.2">
      <c r="A7" s="111" t="s">
        <v>628</v>
      </c>
      <c r="B7" s="114"/>
      <c r="C7" s="114"/>
      <c r="D7" s="114"/>
      <c r="E7" s="111" t="s">
        <v>721</v>
      </c>
      <c r="F7" s="111" t="s">
        <v>105</v>
      </c>
    </row>
    <row r="8" spans="1:8" ht="30" customHeight="1" x14ac:dyDescent="0.2">
      <c r="A8" s="111"/>
      <c r="B8" s="114"/>
      <c r="C8" s="114"/>
      <c r="D8" s="114"/>
      <c r="E8" s="111"/>
      <c r="F8" s="111"/>
    </row>
    <row r="9" spans="1:8" ht="30" customHeight="1" x14ac:dyDescent="0.2">
      <c r="A9" s="111"/>
      <c r="B9" s="114"/>
      <c r="C9" s="114"/>
      <c r="D9" s="114"/>
      <c r="E9" s="111"/>
      <c r="F9" s="111"/>
    </row>
    <row r="10" spans="1:8" ht="30" customHeight="1" x14ac:dyDescent="0.2">
      <c r="A10" s="111"/>
      <c r="B10" s="115"/>
      <c r="C10" s="114"/>
      <c r="D10" s="114"/>
      <c r="E10" s="111"/>
      <c r="F10" s="111"/>
    </row>
    <row r="11" spans="1:8" ht="30" customHeight="1" x14ac:dyDescent="0.2">
      <c r="A11" s="113"/>
      <c r="B11" s="114"/>
      <c r="C11" s="114"/>
      <c r="D11" s="114"/>
      <c r="E11" s="113"/>
      <c r="F11" s="113"/>
    </row>
    <row r="12" spans="1:8" ht="30" customHeight="1" x14ac:dyDescent="0.2">
      <c r="A12" s="113"/>
      <c r="B12" s="114"/>
      <c r="C12" s="114"/>
      <c r="D12" s="114"/>
      <c r="E12" s="113"/>
      <c r="F12" s="113"/>
    </row>
    <row r="13" spans="1:8" ht="30" customHeight="1" x14ac:dyDescent="0.2">
      <c r="A13" s="111"/>
      <c r="B13" s="114"/>
      <c r="C13" s="114"/>
      <c r="D13" s="114"/>
      <c r="E13" s="113"/>
      <c r="F13" s="113"/>
    </row>
    <row r="14" spans="1:8" ht="30" customHeight="1" x14ac:dyDescent="0.2">
      <c r="A14" s="111" t="s">
        <v>628</v>
      </c>
      <c r="B14" s="114"/>
      <c r="C14" s="114"/>
      <c r="D14" s="114"/>
      <c r="E14" s="113" t="s">
        <v>720</v>
      </c>
      <c r="F14" s="113" t="s">
        <v>106</v>
      </c>
    </row>
    <row r="15" spans="1:8" ht="30" customHeight="1" x14ac:dyDescent="0.2">
      <c r="A15" s="111" t="s">
        <v>628</v>
      </c>
      <c r="B15" s="114"/>
      <c r="C15" s="114"/>
      <c r="D15" s="114"/>
      <c r="E15" s="113" t="s">
        <v>722</v>
      </c>
      <c r="F15" s="113" t="s">
        <v>105</v>
      </c>
    </row>
    <row r="16" spans="1:8" ht="30" customHeight="1" x14ac:dyDescent="0.2">
      <c r="A16" s="111" t="s">
        <v>628</v>
      </c>
      <c r="B16" s="114"/>
      <c r="C16" s="114"/>
      <c r="D16" s="114"/>
      <c r="E16" s="113"/>
      <c r="F16" s="113"/>
    </row>
    <row r="17" spans="1:6" ht="30" customHeight="1" x14ac:dyDescent="0.2">
      <c r="A17" s="111" t="s">
        <v>628</v>
      </c>
      <c r="B17" s="114"/>
      <c r="C17" s="114"/>
      <c r="D17" s="114"/>
      <c r="E17" s="113"/>
      <c r="F17" s="113"/>
    </row>
    <row r="18" spans="1:6" ht="30" customHeight="1" x14ac:dyDescent="0.2">
      <c r="A18" s="111" t="s">
        <v>628</v>
      </c>
      <c r="B18" s="114"/>
      <c r="C18" s="114"/>
      <c r="D18" s="114"/>
      <c r="E18" s="113"/>
      <c r="F18" s="113"/>
    </row>
    <row r="19" spans="1:6" ht="30" customHeight="1" x14ac:dyDescent="0.2">
      <c r="A19" s="111"/>
      <c r="B19" s="114"/>
      <c r="C19" s="114"/>
      <c r="D19" s="114"/>
      <c r="E19" s="111"/>
      <c r="F19" s="111"/>
    </row>
    <row r="20" spans="1:6" ht="30" customHeight="1" x14ac:dyDescent="0.2">
      <c r="A20" s="111"/>
      <c r="B20" s="114"/>
      <c r="C20" s="114"/>
      <c r="D20" s="114"/>
      <c r="E20" s="111"/>
      <c r="F20" s="111"/>
    </row>
    <row r="21" spans="1:6" ht="30" customHeight="1" x14ac:dyDescent="0.2">
      <c r="A21" s="111"/>
      <c r="B21" s="114"/>
      <c r="C21" s="114"/>
      <c r="D21" s="114"/>
      <c r="E21" s="111"/>
      <c r="F21" s="111"/>
    </row>
    <row r="22" spans="1:6" ht="30" customHeight="1" x14ac:dyDescent="0.2">
      <c r="A22" s="111"/>
      <c r="B22" s="114"/>
      <c r="C22" s="114"/>
      <c r="D22" s="114"/>
      <c r="E22" s="111"/>
      <c r="F22" s="111"/>
    </row>
    <row r="23" spans="1:6" ht="30" customHeight="1" x14ac:dyDescent="0.2">
      <c r="A23" s="111"/>
      <c r="B23" s="114"/>
      <c r="C23" s="114"/>
      <c r="D23" s="114"/>
      <c r="E23" s="111"/>
      <c r="F23" s="111"/>
    </row>
    <row r="24" spans="1:6" ht="30" customHeight="1" x14ac:dyDescent="0.2">
      <c r="A24" s="116"/>
      <c r="B24" s="114"/>
      <c r="C24" s="114"/>
      <c r="D24" s="114"/>
      <c r="E24" s="113"/>
      <c r="F24" s="113"/>
    </row>
    <row r="25" spans="1:6" ht="30" customHeight="1" x14ac:dyDescent="0.2">
      <c r="A25" s="117"/>
      <c r="B25" s="114"/>
      <c r="C25" s="114"/>
      <c r="D25" s="114"/>
      <c r="E25" s="111"/>
      <c r="F25" s="111"/>
    </row>
    <row r="26" spans="1:6" ht="30" customHeight="1" x14ac:dyDescent="0.2">
      <c r="A26" s="111"/>
      <c r="B26" s="114"/>
      <c r="C26" s="114"/>
      <c r="D26" s="114"/>
      <c r="E26" s="111"/>
      <c r="F26" s="111"/>
    </row>
    <row r="27" spans="1:6" ht="30" customHeight="1" x14ac:dyDescent="0.2">
      <c r="A27" s="13" t="s">
        <v>356</v>
      </c>
      <c r="B27" s="114">
        <f>SUM(B4:B26)</f>
        <v>0</v>
      </c>
      <c r="C27" s="114">
        <f>SUM(C4:C26)</f>
        <v>0</v>
      </c>
      <c r="D27" s="114">
        <f>SUM(D4:D26)</f>
        <v>0</v>
      </c>
      <c r="E27" s="111"/>
      <c r="F27" s="111"/>
    </row>
    <row r="28" spans="1:6" ht="30" customHeight="1" x14ac:dyDescent="0.2">
      <c r="A28" s="1" t="s">
        <v>757</v>
      </c>
    </row>
    <row r="29" spans="1:6" ht="30" customHeight="1" x14ac:dyDescent="0.2">
      <c r="A29" s="264"/>
      <c r="B29" s="264"/>
      <c r="C29" s="264"/>
      <c r="D29" s="264"/>
      <c r="E29" s="264"/>
      <c r="F29" s="264"/>
    </row>
  </sheetData>
  <phoneticPr fontId="2"/>
  <pageMargins left="0.74803149606299213" right="0.6692913385826772" top="0.98425196850393704" bottom="0.98425196850393704" header="0.51181102362204722" footer="0.51181102362204722"/>
  <pageSetup paperSize="9" scale="7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Zeros="0" view="pageBreakPreview" zoomScaleNormal="100" zoomScaleSheetLayoutView="100" workbookViewId="0">
      <selection sqref="A1:K40"/>
    </sheetView>
  </sheetViews>
  <sheetFormatPr defaultColWidth="9" defaultRowHeight="13.2" x14ac:dyDescent="0.2"/>
  <cols>
    <col min="1" max="1" width="3.6640625" style="70" customWidth="1"/>
    <col min="2" max="2" width="4.33203125" style="70" customWidth="1"/>
    <col min="3" max="3" width="2" style="70" customWidth="1"/>
    <col min="4" max="4" width="15.21875" style="70" customWidth="1"/>
    <col min="5" max="8" width="8.21875" style="70" customWidth="1"/>
    <col min="9" max="9" width="16.33203125" style="70" customWidth="1"/>
    <col min="10" max="10" width="12.6640625" style="70" customWidth="1"/>
    <col min="11" max="11" width="14.21875" style="70" customWidth="1"/>
    <col min="12" max="16384" width="9" style="70"/>
  </cols>
  <sheetData>
    <row r="1" spans="1:19" ht="11.25" customHeight="1" x14ac:dyDescent="0.2">
      <c r="A1" s="201" t="s">
        <v>94</v>
      </c>
    </row>
    <row r="2" spans="1:19" ht="20.25" customHeight="1" thickBot="1" x14ac:dyDescent="0.25">
      <c r="A2" s="69" t="s">
        <v>244</v>
      </c>
      <c r="I2" s="413"/>
      <c r="J2" s="414"/>
    </row>
    <row r="3" spans="1:19" ht="15.75" customHeight="1" x14ac:dyDescent="0.2">
      <c r="A3" s="969" t="s">
        <v>245</v>
      </c>
      <c r="B3" s="970"/>
      <c r="C3" s="970"/>
      <c r="D3" s="971"/>
      <c r="E3" s="975"/>
      <c r="F3" s="977" t="s">
        <v>759</v>
      </c>
      <c r="G3" s="977"/>
      <c r="H3" s="979"/>
    </row>
    <row r="4" spans="1:19" ht="15.75" customHeight="1" thickBot="1" x14ac:dyDescent="0.25">
      <c r="A4" s="972"/>
      <c r="B4" s="973"/>
      <c r="C4" s="973"/>
      <c r="D4" s="974"/>
      <c r="E4" s="976"/>
      <c r="F4" s="978"/>
      <c r="G4" s="978"/>
      <c r="H4" s="980"/>
    </row>
    <row r="5" spans="1:19" ht="15.75" customHeight="1" thickBot="1" x14ac:dyDescent="0.25">
      <c r="A5" s="71"/>
      <c r="B5" s="72"/>
      <c r="C5" s="72"/>
      <c r="D5" s="72"/>
      <c r="E5" s="73"/>
      <c r="F5" s="73"/>
      <c r="G5" s="73"/>
      <c r="H5" s="74"/>
      <c r="J5" s="75"/>
      <c r="K5" s="75" t="s">
        <v>174</v>
      </c>
    </row>
    <row r="6" spans="1:19" s="77" customFormat="1" ht="16.5" customHeight="1" x14ac:dyDescent="0.15">
      <c r="A6" s="981" t="s">
        <v>175</v>
      </c>
      <c r="B6" s="982"/>
      <c r="C6" s="982"/>
      <c r="D6" s="983"/>
      <c r="E6" s="991" t="s">
        <v>176</v>
      </c>
      <c r="F6" s="992"/>
      <c r="G6" s="992"/>
      <c r="H6" s="992"/>
      <c r="I6" s="992"/>
      <c r="J6" s="993"/>
      <c r="K6" s="1009" t="s">
        <v>177</v>
      </c>
      <c r="L6" s="1007" t="s">
        <v>758</v>
      </c>
      <c r="M6" s="1008"/>
      <c r="N6" s="1008"/>
      <c r="O6" s="1008"/>
      <c r="P6" s="1008"/>
      <c r="Q6" s="1008"/>
      <c r="R6" s="1008"/>
      <c r="S6" s="1008"/>
    </row>
    <row r="7" spans="1:19" s="77" customFormat="1" ht="37.5" customHeight="1" thickBot="1" x14ac:dyDescent="0.2">
      <c r="A7" s="984"/>
      <c r="B7" s="985"/>
      <c r="C7" s="985"/>
      <c r="D7" s="986"/>
      <c r="E7" s="987" t="s">
        <v>668</v>
      </c>
      <c r="F7" s="988"/>
      <c r="G7" s="989" t="s">
        <v>833</v>
      </c>
      <c r="H7" s="990"/>
      <c r="I7" s="468" t="s">
        <v>832</v>
      </c>
      <c r="J7" s="392"/>
      <c r="K7" s="1010"/>
      <c r="L7" s="1007"/>
      <c r="M7" s="1008"/>
      <c r="N7" s="1008"/>
      <c r="O7" s="1008"/>
      <c r="P7" s="1008"/>
      <c r="Q7" s="1008"/>
      <c r="R7" s="1008"/>
      <c r="S7" s="1008"/>
    </row>
    <row r="8" spans="1:19" s="77" customFormat="1" ht="25.5" customHeight="1" thickTop="1" x14ac:dyDescent="0.15">
      <c r="A8" s="994" t="s">
        <v>171</v>
      </c>
      <c r="B8" s="962" t="s">
        <v>172</v>
      </c>
      <c r="C8" s="997" t="s">
        <v>237</v>
      </c>
      <c r="D8" s="998"/>
      <c r="E8" s="999">
        <f>ROUNDDOWN('施設利用状況表（特養他介護保険事業）（令和10年度）'!AW15/1000,0)</f>
        <v>0</v>
      </c>
      <c r="F8" s="1000"/>
      <c r="G8" s="1001">
        <f>ROUNDDOWN('施設利用状況表（特養他介護保険事業）（令和10年度）'!AW36/1000,0)</f>
        <v>0</v>
      </c>
      <c r="H8" s="1002"/>
      <c r="I8" s="469">
        <f>ROUNDDOWN('施設利用状況表（特養他介護保険事業）（令和10年度）'!AW57/1000,0)</f>
        <v>0</v>
      </c>
      <c r="J8" s="46"/>
      <c r="K8" s="47">
        <f>SUM(E8:J8)</f>
        <v>0</v>
      </c>
    </row>
    <row r="9" spans="1:19" s="77" customFormat="1" ht="25.5" customHeight="1" x14ac:dyDescent="0.15">
      <c r="A9" s="994"/>
      <c r="B9" s="962"/>
      <c r="C9" s="952" t="s">
        <v>835</v>
      </c>
      <c r="D9" s="953"/>
      <c r="E9" s="1012"/>
      <c r="F9" s="1013"/>
      <c r="G9" s="1014"/>
      <c r="H9" s="1015"/>
      <c r="I9" s="470"/>
      <c r="J9" s="50"/>
      <c r="K9" s="521"/>
    </row>
    <row r="10" spans="1:19" s="77" customFormat="1" ht="25.5" customHeight="1" x14ac:dyDescent="0.15">
      <c r="A10" s="994"/>
      <c r="B10" s="962"/>
      <c r="C10" s="952" t="s">
        <v>238</v>
      </c>
      <c r="D10" s="953"/>
      <c r="E10" s="1003">
        <f>ROUNDDOWN('施設利用状況表（特養他介護保険事業）（令和10年度）'!AY15/1000,0)</f>
        <v>0</v>
      </c>
      <c r="F10" s="1004"/>
      <c r="G10" s="1016">
        <f>ROUNDDOWN('施設利用状況表（特養他介護保険事業）（令和10年度）'!AY31/1000,0)</f>
        <v>0</v>
      </c>
      <c r="H10" s="1017"/>
      <c r="I10" s="518"/>
      <c r="J10" s="48"/>
      <c r="K10" s="49">
        <f t="shared" ref="K10:K24" si="0">SUM(E10:J10)</f>
        <v>0</v>
      </c>
    </row>
    <row r="11" spans="1:19" s="77" customFormat="1" ht="25.5" customHeight="1" x14ac:dyDescent="0.15">
      <c r="A11" s="994"/>
      <c r="B11" s="962"/>
      <c r="C11" s="952" t="s">
        <v>239</v>
      </c>
      <c r="D11" s="953"/>
      <c r="E11" s="1003">
        <f>ROUNDDOWN('施設利用状況表（特養他介護保険事業）（令和10年度）'!AW7/1000,0)</f>
        <v>0</v>
      </c>
      <c r="F11" s="1004"/>
      <c r="G11" s="1016">
        <f>ROUNDDOWN('施設利用状況表（特養他介護保険事業）（令和10年度）'!AW24/1000,0)</f>
        <v>0</v>
      </c>
      <c r="H11" s="1017"/>
      <c r="I11" s="518"/>
      <c r="J11" s="50"/>
      <c r="K11" s="49">
        <f t="shared" si="0"/>
        <v>0</v>
      </c>
    </row>
    <row r="12" spans="1:19" s="77" customFormat="1" ht="25.5" customHeight="1" x14ac:dyDescent="0.15">
      <c r="A12" s="994"/>
      <c r="B12" s="962"/>
      <c r="C12" s="952" t="s">
        <v>836</v>
      </c>
      <c r="D12" s="953"/>
      <c r="E12" s="944"/>
      <c r="F12" s="945"/>
      <c r="G12" s="957"/>
      <c r="H12" s="958"/>
      <c r="I12" s="470"/>
      <c r="J12" s="50"/>
      <c r="K12" s="49">
        <f t="shared" si="0"/>
        <v>0</v>
      </c>
    </row>
    <row r="13" spans="1:19" s="77" customFormat="1" ht="25.5" customHeight="1" x14ac:dyDescent="0.15">
      <c r="A13" s="994"/>
      <c r="B13" s="962"/>
      <c r="C13" s="1011"/>
      <c r="D13" s="1018"/>
      <c r="E13" s="954"/>
      <c r="F13" s="936"/>
      <c r="G13" s="935"/>
      <c r="H13" s="936"/>
      <c r="I13" s="471"/>
      <c r="J13" s="50"/>
      <c r="K13" s="49">
        <f t="shared" si="0"/>
        <v>0</v>
      </c>
    </row>
    <row r="14" spans="1:19" s="77" customFormat="1" ht="25.5" customHeight="1" x14ac:dyDescent="0.15">
      <c r="A14" s="994"/>
      <c r="B14" s="962"/>
      <c r="C14" s="952"/>
      <c r="D14" s="953"/>
      <c r="E14" s="954"/>
      <c r="F14" s="936"/>
      <c r="G14" s="935"/>
      <c r="H14" s="936"/>
      <c r="I14" s="471"/>
      <c r="J14" s="50"/>
      <c r="K14" s="49">
        <f t="shared" si="0"/>
        <v>0</v>
      </c>
    </row>
    <row r="15" spans="1:19" s="77" customFormat="1" ht="25.5" customHeight="1" x14ac:dyDescent="0.15">
      <c r="A15" s="994"/>
      <c r="B15" s="962"/>
      <c r="C15" s="1011"/>
      <c r="D15" s="953"/>
      <c r="E15" s="954"/>
      <c r="F15" s="936"/>
      <c r="G15" s="935"/>
      <c r="H15" s="936"/>
      <c r="I15" s="471"/>
      <c r="J15" s="50"/>
      <c r="K15" s="49">
        <f t="shared" si="0"/>
        <v>0</v>
      </c>
    </row>
    <row r="16" spans="1:19" s="77" customFormat="1" ht="25.5" customHeight="1" x14ac:dyDescent="0.15">
      <c r="A16" s="994"/>
      <c r="B16" s="962"/>
      <c r="C16" s="1011"/>
      <c r="D16" s="953"/>
      <c r="E16" s="954"/>
      <c r="F16" s="936"/>
      <c r="G16" s="935"/>
      <c r="H16" s="936"/>
      <c r="I16" s="471"/>
      <c r="J16" s="48"/>
      <c r="K16" s="49">
        <f t="shared" si="0"/>
        <v>0</v>
      </c>
    </row>
    <row r="17" spans="1:11" s="77" customFormat="1" ht="25.5" customHeight="1" x14ac:dyDescent="0.15">
      <c r="A17" s="994"/>
      <c r="B17" s="962"/>
      <c r="C17" s="952"/>
      <c r="D17" s="953"/>
      <c r="E17" s="944"/>
      <c r="F17" s="945"/>
      <c r="G17" s="935"/>
      <c r="H17" s="936"/>
      <c r="I17" s="471"/>
      <c r="J17" s="48"/>
      <c r="K17" s="49">
        <f t="shared" si="0"/>
        <v>0</v>
      </c>
    </row>
    <row r="18" spans="1:11" s="77" customFormat="1" ht="25.5" customHeight="1" x14ac:dyDescent="0.15">
      <c r="A18" s="994"/>
      <c r="B18" s="962"/>
      <c r="C18" s="952"/>
      <c r="D18" s="953"/>
      <c r="E18" s="954"/>
      <c r="F18" s="936"/>
      <c r="G18" s="935"/>
      <c r="H18" s="936"/>
      <c r="I18" s="472"/>
      <c r="J18" s="274"/>
      <c r="K18" s="49">
        <f t="shared" si="0"/>
        <v>0</v>
      </c>
    </row>
    <row r="19" spans="1:11" s="77" customFormat="1" ht="25.5" customHeight="1" x14ac:dyDescent="0.15">
      <c r="A19" s="994"/>
      <c r="B19" s="962"/>
      <c r="C19" s="952"/>
      <c r="D19" s="953"/>
      <c r="E19" s="954"/>
      <c r="F19" s="936"/>
      <c r="G19" s="935"/>
      <c r="H19" s="936"/>
      <c r="I19" s="472"/>
      <c r="J19" s="274"/>
      <c r="K19" s="49">
        <f t="shared" si="0"/>
        <v>0</v>
      </c>
    </row>
    <row r="20" spans="1:11" s="77" customFormat="1" ht="25.5" customHeight="1" x14ac:dyDescent="0.15">
      <c r="A20" s="994"/>
      <c r="B20" s="962"/>
      <c r="C20" s="952"/>
      <c r="D20" s="953"/>
      <c r="E20" s="954"/>
      <c r="F20" s="936"/>
      <c r="G20" s="935"/>
      <c r="H20" s="936"/>
      <c r="I20" s="472"/>
      <c r="J20" s="274"/>
      <c r="K20" s="49">
        <f t="shared" si="0"/>
        <v>0</v>
      </c>
    </row>
    <row r="21" spans="1:11" s="77" customFormat="1" ht="25.5" customHeight="1" x14ac:dyDescent="0.15">
      <c r="A21" s="994"/>
      <c r="B21" s="962"/>
      <c r="C21" s="952"/>
      <c r="D21" s="953"/>
      <c r="E21" s="954"/>
      <c r="F21" s="936"/>
      <c r="G21" s="935"/>
      <c r="H21" s="936"/>
      <c r="I21" s="472"/>
      <c r="J21" s="274"/>
      <c r="K21" s="49">
        <f t="shared" si="0"/>
        <v>0</v>
      </c>
    </row>
    <row r="22" spans="1:11" s="77" customFormat="1" ht="25.5" customHeight="1" x14ac:dyDescent="0.15">
      <c r="A22" s="994"/>
      <c r="B22" s="962"/>
      <c r="C22" s="967"/>
      <c r="D22" s="968"/>
      <c r="E22" s="944"/>
      <c r="F22" s="945"/>
      <c r="G22" s="946"/>
      <c r="H22" s="947"/>
      <c r="I22" s="473"/>
      <c r="J22" s="51"/>
      <c r="K22" s="49">
        <f t="shared" si="0"/>
        <v>0</v>
      </c>
    </row>
    <row r="23" spans="1:11" s="77" customFormat="1" ht="30" customHeight="1" x14ac:dyDescent="0.15">
      <c r="A23" s="994"/>
      <c r="B23" s="996"/>
      <c r="C23" s="955" t="s">
        <v>240</v>
      </c>
      <c r="D23" s="956"/>
      <c r="E23" s="1005">
        <f>SUM(E8:F22)</f>
        <v>0</v>
      </c>
      <c r="F23" s="1006"/>
      <c r="G23" s="950">
        <f>SUM(G8:H22)</f>
        <v>0</v>
      </c>
      <c r="H23" s="951"/>
      <c r="I23" s="474"/>
      <c r="J23" s="52">
        <f>SUM(J8:J22)</f>
        <v>0</v>
      </c>
      <c r="K23" s="53">
        <f t="shared" si="0"/>
        <v>0</v>
      </c>
    </row>
    <row r="24" spans="1:11" s="77" customFormat="1" ht="25.5" customHeight="1" x14ac:dyDescent="0.15">
      <c r="A24" s="994"/>
      <c r="B24" s="961" t="s">
        <v>173</v>
      </c>
      <c r="C24" s="963" t="s">
        <v>241</v>
      </c>
      <c r="D24" s="964"/>
      <c r="E24" s="965">
        <f>'人件費（職員)内訳書　特養（令和10年度）'!B31</f>
        <v>0</v>
      </c>
      <c r="F24" s="966"/>
      <c r="G24" s="965">
        <f>'人件費（職員)内訳書　ショート（令和10年度）'!B31</f>
        <v>0</v>
      </c>
      <c r="H24" s="966"/>
      <c r="I24" s="533">
        <f>'人件費（職員)内訳書　養護（令和10年度）'!B31</f>
        <v>0</v>
      </c>
      <c r="J24" s="54"/>
      <c r="K24" s="55">
        <f t="shared" si="0"/>
        <v>0</v>
      </c>
    </row>
    <row r="25" spans="1:11" s="77" customFormat="1" ht="25.5" customHeight="1" x14ac:dyDescent="0.15">
      <c r="A25" s="994"/>
      <c r="B25" s="962"/>
      <c r="C25" s="952" t="s">
        <v>242</v>
      </c>
      <c r="D25" s="953"/>
      <c r="E25" s="944"/>
      <c r="F25" s="945"/>
      <c r="G25" s="957"/>
      <c r="H25" s="958"/>
      <c r="I25" s="470"/>
      <c r="J25" s="50"/>
      <c r="K25" s="56"/>
    </row>
    <row r="26" spans="1:11" s="77" customFormat="1" ht="25.5" customHeight="1" x14ac:dyDescent="0.15">
      <c r="A26" s="994"/>
      <c r="B26" s="962"/>
      <c r="C26" s="952" t="s">
        <v>243</v>
      </c>
      <c r="D26" s="953"/>
      <c r="E26" s="944"/>
      <c r="F26" s="945"/>
      <c r="G26" s="957"/>
      <c r="H26" s="958"/>
      <c r="I26" s="470"/>
      <c r="J26" s="50"/>
      <c r="K26" s="56"/>
    </row>
    <row r="27" spans="1:11" s="77" customFormat="1" ht="25.5" customHeight="1" x14ac:dyDescent="0.15">
      <c r="A27" s="994"/>
      <c r="B27" s="962"/>
      <c r="C27" s="952" t="s">
        <v>574</v>
      </c>
      <c r="D27" s="953"/>
      <c r="E27" s="944"/>
      <c r="F27" s="945"/>
      <c r="G27" s="957"/>
      <c r="H27" s="958"/>
      <c r="I27" s="470"/>
      <c r="J27" s="50"/>
      <c r="K27" s="56">
        <f>SUM(E27:J27)</f>
        <v>0</v>
      </c>
    </row>
    <row r="28" spans="1:11" s="77" customFormat="1" ht="25.5" customHeight="1" x14ac:dyDescent="0.15">
      <c r="A28" s="994"/>
      <c r="B28" s="962"/>
      <c r="C28" s="952" t="s">
        <v>429</v>
      </c>
      <c r="D28" s="953"/>
      <c r="E28" s="954"/>
      <c r="F28" s="936"/>
      <c r="G28" s="935"/>
      <c r="H28" s="936"/>
      <c r="I28" s="472"/>
      <c r="J28" s="199"/>
      <c r="K28" s="200"/>
    </row>
    <row r="29" spans="1:11" s="77" customFormat="1" ht="25.5" customHeight="1" x14ac:dyDescent="0.15">
      <c r="A29" s="994"/>
      <c r="B29" s="962"/>
      <c r="C29" s="967" t="s">
        <v>430</v>
      </c>
      <c r="D29" s="968"/>
      <c r="E29" s="944"/>
      <c r="F29" s="945"/>
      <c r="G29" s="946"/>
      <c r="H29" s="947"/>
      <c r="I29" s="473"/>
      <c r="J29" s="51"/>
      <c r="K29" s="57">
        <f>SUM(E29:J29)</f>
        <v>0</v>
      </c>
    </row>
    <row r="30" spans="1:11" s="77" customFormat="1" ht="30" customHeight="1" thickBot="1" x14ac:dyDescent="0.2">
      <c r="A30" s="994"/>
      <c r="B30" s="962"/>
      <c r="C30" s="948" t="s">
        <v>178</v>
      </c>
      <c r="D30" s="949"/>
      <c r="E30" s="942">
        <f>SUM(E24:F29)-E27</f>
        <v>0</v>
      </c>
      <c r="F30" s="943"/>
      <c r="G30" s="959">
        <f>SUM(G24:H29)-G27</f>
        <v>0</v>
      </c>
      <c r="H30" s="960"/>
      <c r="I30" s="475"/>
      <c r="J30" s="58">
        <f>SUM(J24:J29)-J27</f>
        <v>0</v>
      </c>
      <c r="K30" s="53">
        <f>SUM(E30:J30)</f>
        <v>0</v>
      </c>
    </row>
    <row r="31" spans="1:11" s="77" customFormat="1" ht="35.25" customHeight="1" thickTop="1" thickBot="1" x14ac:dyDescent="0.2">
      <c r="A31" s="995"/>
      <c r="B31" s="937" t="s">
        <v>179</v>
      </c>
      <c r="C31" s="938"/>
      <c r="D31" s="939"/>
      <c r="E31" s="940">
        <f>E23-E30</f>
        <v>0</v>
      </c>
      <c r="F31" s="941"/>
      <c r="G31" s="933">
        <f>G23-G30</f>
        <v>0</v>
      </c>
      <c r="H31" s="934"/>
      <c r="I31" s="476"/>
      <c r="J31" s="59">
        <f>J23-J30</f>
        <v>0</v>
      </c>
      <c r="K31" s="60">
        <f>K23-K30</f>
        <v>0</v>
      </c>
    </row>
    <row r="32" spans="1:11" s="80" customFormat="1" ht="4.5" customHeight="1" x14ac:dyDescent="0.15">
      <c r="A32" s="78"/>
      <c r="B32" s="79"/>
      <c r="C32" s="79"/>
      <c r="D32" s="79"/>
      <c r="E32" s="61"/>
      <c r="F32" s="61"/>
      <c r="G32" s="61"/>
      <c r="H32" s="61"/>
      <c r="I32" s="61"/>
      <c r="J32" s="62"/>
    </row>
    <row r="33" spans="1:11" ht="31.5" customHeight="1" x14ac:dyDescent="0.2">
      <c r="A33" s="81"/>
      <c r="B33" s="393" t="s">
        <v>180</v>
      </c>
      <c r="C33" s="932" t="s">
        <v>760</v>
      </c>
      <c r="D33" s="932"/>
      <c r="E33" s="932"/>
      <c r="F33" s="932"/>
      <c r="G33" s="932"/>
      <c r="H33" s="932"/>
      <c r="I33" s="932"/>
      <c r="J33" s="932"/>
      <c r="K33" s="932"/>
    </row>
    <row r="34" spans="1:11" ht="14.1" customHeight="1" x14ac:dyDescent="0.2">
      <c r="A34" s="82"/>
      <c r="B34" s="393">
        <v>2</v>
      </c>
      <c r="C34" s="932" t="s">
        <v>181</v>
      </c>
      <c r="D34" s="932"/>
      <c r="E34" s="932"/>
      <c r="F34" s="932"/>
      <c r="G34" s="932"/>
      <c r="H34" s="932"/>
      <c r="I34" s="932"/>
      <c r="J34" s="932"/>
      <c r="K34" s="932"/>
    </row>
    <row r="35" spans="1:11" ht="27.9" customHeight="1" x14ac:dyDescent="0.2">
      <c r="A35" s="82"/>
      <c r="B35" s="393">
        <v>3</v>
      </c>
      <c r="C35" s="932" t="s">
        <v>182</v>
      </c>
      <c r="D35" s="932"/>
      <c r="E35" s="932"/>
      <c r="F35" s="932"/>
      <c r="G35" s="932"/>
      <c r="H35" s="932"/>
      <c r="I35" s="932"/>
      <c r="J35" s="932"/>
      <c r="K35" s="932"/>
    </row>
    <row r="36" spans="1:11" ht="29.25" customHeight="1" x14ac:dyDescent="0.2">
      <c r="A36" s="82"/>
      <c r="B36" s="393">
        <v>4</v>
      </c>
      <c r="C36" s="932" t="s">
        <v>248</v>
      </c>
      <c r="D36" s="932"/>
      <c r="E36" s="932"/>
      <c r="F36" s="932"/>
      <c r="G36" s="932"/>
      <c r="H36" s="932"/>
      <c r="I36" s="932"/>
      <c r="J36" s="932"/>
      <c r="K36" s="932"/>
    </row>
    <row r="37" spans="1:11" ht="54.75" customHeight="1" x14ac:dyDescent="0.2">
      <c r="A37" s="82"/>
      <c r="B37" s="393">
        <v>5</v>
      </c>
      <c r="C37" s="932" t="s">
        <v>431</v>
      </c>
      <c r="D37" s="932"/>
      <c r="E37" s="932"/>
      <c r="F37" s="932"/>
      <c r="G37" s="932"/>
      <c r="H37" s="932"/>
      <c r="I37" s="932"/>
      <c r="J37" s="932"/>
      <c r="K37" s="932"/>
    </row>
    <row r="38" spans="1:11" ht="14.1" customHeight="1" x14ac:dyDescent="0.2">
      <c r="A38" s="82"/>
      <c r="B38" s="393">
        <v>6</v>
      </c>
      <c r="C38" s="932" t="s">
        <v>468</v>
      </c>
      <c r="D38" s="932"/>
      <c r="E38" s="932"/>
      <c r="F38" s="932"/>
      <c r="G38" s="932"/>
      <c r="H38" s="932"/>
      <c r="I38" s="932"/>
      <c r="J38" s="932"/>
      <c r="K38" s="932"/>
    </row>
    <row r="39" spans="1:11" ht="14.1" customHeight="1" x14ac:dyDescent="0.2">
      <c r="A39" s="82"/>
      <c r="B39" s="393">
        <v>7</v>
      </c>
      <c r="C39" s="932" t="s">
        <v>183</v>
      </c>
      <c r="D39" s="932"/>
      <c r="E39" s="932"/>
      <c r="F39" s="932"/>
      <c r="G39" s="932"/>
      <c r="H39" s="932"/>
      <c r="I39" s="932"/>
      <c r="J39" s="932"/>
      <c r="K39" s="932"/>
    </row>
    <row r="40" spans="1:11" ht="27" customHeight="1" x14ac:dyDescent="0.2">
      <c r="B40" s="393">
        <v>8</v>
      </c>
      <c r="C40" s="932" t="s">
        <v>229</v>
      </c>
      <c r="D40" s="932"/>
      <c r="E40" s="932"/>
      <c r="F40" s="932"/>
      <c r="G40" s="932"/>
      <c r="H40" s="932"/>
      <c r="I40" s="932"/>
      <c r="J40" s="932"/>
      <c r="K40" s="932"/>
    </row>
  </sheetData>
  <mergeCells count="93">
    <mergeCell ref="C27:D27"/>
    <mergeCell ref="E9:F9"/>
    <mergeCell ref="G9:H9"/>
    <mergeCell ref="C9:D9"/>
    <mergeCell ref="G16:H16"/>
    <mergeCell ref="C17:D17"/>
    <mergeCell ref="E17:F17"/>
    <mergeCell ref="G17:H17"/>
    <mergeCell ref="G10:H10"/>
    <mergeCell ref="C11:D11"/>
    <mergeCell ref="E11:F11"/>
    <mergeCell ref="G11:H11"/>
    <mergeCell ref="C12:D12"/>
    <mergeCell ref="E12:F12"/>
    <mergeCell ref="G12:H12"/>
    <mergeCell ref="C13:D13"/>
    <mergeCell ref="L6:S7"/>
    <mergeCell ref="G18:H18"/>
    <mergeCell ref="C18:D18"/>
    <mergeCell ref="C19:D19"/>
    <mergeCell ref="C20:D20"/>
    <mergeCell ref="K6:K7"/>
    <mergeCell ref="C14:D14"/>
    <mergeCell ref="E14:F14"/>
    <mergeCell ref="C15:D15"/>
    <mergeCell ref="E15:F15"/>
    <mergeCell ref="C16:D16"/>
    <mergeCell ref="E16:F16"/>
    <mergeCell ref="G19:H19"/>
    <mergeCell ref="E19:F19"/>
    <mergeCell ref="E18:F18"/>
    <mergeCell ref="E13:F13"/>
    <mergeCell ref="A8:A31"/>
    <mergeCell ref="B8:B23"/>
    <mergeCell ref="C8:D8"/>
    <mergeCell ref="E8:F8"/>
    <mergeCell ref="G8:H8"/>
    <mergeCell ref="C10:D10"/>
    <mergeCell ref="E10:F10"/>
    <mergeCell ref="G20:H20"/>
    <mergeCell ref="C21:D21"/>
    <mergeCell ref="E22:F22"/>
    <mergeCell ref="G22:H22"/>
    <mergeCell ref="E23:F23"/>
    <mergeCell ref="G21:H21"/>
    <mergeCell ref="E21:F21"/>
    <mergeCell ref="C28:D28"/>
    <mergeCell ref="C22:D22"/>
    <mergeCell ref="A3:D4"/>
    <mergeCell ref="E3:E4"/>
    <mergeCell ref="F3:G4"/>
    <mergeCell ref="H3:H4"/>
    <mergeCell ref="A6:D7"/>
    <mergeCell ref="E7:F7"/>
    <mergeCell ref="G7:H7"/>
    <mergeCell ref="E6:J6"/>
    <mergeCell ref="C38:K38"/>
    <mergeCell ref="C39:K39"/>
    <mergeCell ref="C40:K40"/>
    <mergeCell ref="G30:H30"/>
    <mergeCell ref="B24:B30"/>
    <mergeCell ref="C24:D24"/>
    <mergeCell ref="E24:F24"/>
    <mergeCell ref="G24:H24"/>
    <mergeCell ref="E25:F25"/>
    <mergeCell ref="G25:H25"/>
    <mergeCell ref="E26:F26"/>
    <mergeCell ref="E27:F27"/>
    <mergeCell ref="E28:F28"/>
    <mergeCell ref="G28:H28"/>
    <mergeCell ref="G27:H27"/>
    <mergeCell ref="C29:D29"/>
    <mergeCell ref="G31:H31"/>
    <mergeCell ref="G13:H13"/>
    <mergeCell ref="G14:H14"/>
    <mergeCell ref="G15:H15"/>
    <mergeCell ref="B31:D31"/>
    <mergeCell ref="E31:F31"/>
    <mergeCell ref="E30:F30"/>
    <mergeCell ref="E29:F29"/>
    <mergeCell ref="G29:H29"/>
    <mergeCell ref="C30:D30"/>
    <mergeCell ref="G23:H23"/>
    <mergeCell ref="C25:D25"/>
    <mergeCell ref="C26:D26"/>
    <mergeCell ref="E20:F20"/>
    <mergeCell ref="C23:D23"/>
    <mergeCell ref="G26:H26"/>
    <mergeCell ref="C33:K33"/>
    <mergeCell ref="C34:K34"/>
    <mergeCell ref="C35:K35"/>
    <mergeCell ref="C36:K36"/>
    <mergeCell ref="C37:K37"/>
  </mergeCells>
  <phoneticPr fontId="2"/>
  <pageMargins left="0.74803149606299213" right="0.74803149606299213" top="0.78740157480314965" bottom="0.78740157480314965" header="0.51181102362204722" footer="0.51181102362204722"/>
  <pageSetup paperSize="9" scale="87" orientation="portrait" r:id="rId1"/>
  <headerFooter alignWithMargins="0"/>
  <rowBreaks count="1" manualBreakCount="1">
    <brk id="32"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Zeros="0" view="pageBreakPreview" zoomScaleNormal="100" zoomScaleSheetLayoutView="100" workbookViewId="0">
      <selection activeCell="I11" sqref="I11"/>
    </sheetView>
  </sheetViews>
  <sheetFormatPr defaultColWidth="9" defaultRowHeight="13.2" x14ac:dyDescent="0.2"/>
  <cols>
    <col min="1" max="1" width="3.6640625" style="70" customWidth="1"/>
    <col min="2" max="2" width="4.33203125" style="70" customWidth="1"/>
    <col min="3" max="3" width="2" style="70" customWidth="1"/>
    <col min="4" max="4" width="15.21875" style="70" customWidth="1"/>
    <col min="5" max="8" width="8.21875" style="70" customWidth="1"/>
    <col min="9" max="9" width="16.33203125" style="70" customWidth="1"/>
    <col min="10" max="11" width="12.6640625" style="70" customWidth="1"/>
    <col min="12" max="16384" width="9" style="70"/>
  </cols>
  <sheetData>
    <row r="1" spans="1:19" ht="11.25" customHeight="1" x14ac:dyDescent="0.2">
      <c r="A1" s="201" t="s">
        <v>94</v>
      </c>
    </row>
    <row r="2" spans="1:19" ht="20.25" customHeight="1" thickBot="1" x14ac:dyDescent="0.25">
      <c r="A2" s="69" t="s">
        <v>244</v>
      </c>
      <c r="J2" s="414"/>
    </row>
    <row r="3" spans="1:19" ht="15.75" customHeight="1" x14ac:dyDescent="0.2">
      <c r="A3" s="969" t="s">
        <v>245</v>
      </c>
      <c r="B3" s="970"/>
      <c r="C3" s="970"/>
      <c r="D3" s="971"/>
      <c r="E3" s="975"/>
      <c r="F3" s="977" t="s">
        <v>765</v>
      </c>
      <c r="G3" s="977"/>
      <c r="H3" s="979"/>
    </row>
    <row r="4" spans="1:19" ht="15.75" customHeight="1" thickBot="1" x14ac:dyDescent="0.25">
      <c r="A4" s="972"/>
      <c r="B4" s="973"/>
      <c r="C4" s="973"/>
      <c r="D4" s="974"/>
      <c r="E4" s="976"/>
      <c r="F4" s="978"/>
      <c r="G4" s="978"/>
      <c r="H4" s="980"/>
    </row>
    <row r="5" spans="1:19" ht="15.75" customHeight="1" thickBot="1" x14ac:dyDescent="0.25">
      <c r="A5" s="71"/>
      <c r="B5" s="72"/>
      <c r="C5" s="72"/>
      <c r="D5" s="72"/>
      <c r="E5" s="73"/>
      <c r="F5" s="73"/>
      <c r="G5" s="73"/>
      <c r="H5" s="74"/>
      <c r="J5" s="75"/>
      <c r="K5" s="75" t="s">
        <v>174</v>
      </c>
    </row>
    <row r="6" spans="1:19" s="77" customFormat="1" ht="16.5" customHeight="1" x14ac:dyDescent="0.15">
      <c r="A6" s="981" t="s">
        <v>175</v>
      </c>
      <c r="B6" s="982"/>
      <c r="C6" s="982"/>
      <c r="D6" s="983"/>
      <c r="E6" s="991" t="s">
        <v>176</v>
      </c>
      <c r="F6" s="992"/>
      <c r="G6" s="992"/>
      <c r="H6" s="992"/>
      <c r="I6" s="992"/>
      <c r="J6" s="993"/>
      <c r="K6" s="1009" t="s">
        <v>177</v>
      </c>
      <c r="L6" s="1019" t="s">
        <v>700</v>
      </c>
      <c r="M6" s="1008"/>
      <c r="N6" s="1008"/>
      <c r="O6" s="1008"/>
      <c r="P6" s="1008"/>
      <c r="Q6" s="1008"/>
      <c r="R6" s="1008"/>
      <c r="S6" s="1008"/>
    </row>
    <row r="7" spans="1:19" s="77" customFormat="1" ht="37.5" customHeight="1" thickBot="1" x14ac:dyDescent="0.2">
      <c r="A7" s="984"/>
      <c r="B7" s="985"/>
      <c r="C7" s="985"/>
      <c r="D7" s="986"/>
      <c r="E7" s="987" t="s">
        <v>668</v>
      </c>
      <c r="F7" s="988"/>
      <c r="G7" s="989" t="s">
        <v>833</v>
      </c>
      <c r="H7" s="990"/>
      <c r="I7" s="468" t="s">
        <v>832</v>
      </c>
      <c r="J7" s="392"/>
      <c r="K7" s="1010"/>
      <c r="L7" s="1019"/>
      <c r="M7" s="1008"/>
      <c r="N7" s="1008"/>
      <c r="O7" s="1008"/>
      <c r="P7" s="1008"/>
      <c r="Q7" s="1008"/>
      <c r="R7" s="1008"/>
      <c r="S7" s="1008"/>
    </row>
    <row r="8" spans="1:19" s="77" customFormat="1" ht="25.5" customHeight="1" thickTop="1" x14ac:dyDescent="0.15">
      <c r="A8" s="994" t="s">
        <v>171</v>
      </c>
      <c r="B8" s="962" t="s">
        <v>172</v>
      </c>
      <c r="C8" s="997" t="s">
        <v>237</v>
      </c>
      <c r="D8" s="998"/>
      <c r="E8" s="999">
        <f>ROUNDDOWN('施設利用状況表（特養他介護保険事業）（令和11年度）'!AW17/1000,0)</f>
        <v>0</v>
      </c>
      <c r="F8" s="1000"/>
      <c r="G8" s="1001">
        <f>ROUNDDOWN('施設利用状況表（特養他介護保険事業）（令和11年度）'!AW38/1000,0)</f>
        <v>0</v>
      </c>
      <c r="H8" s="1002"/>
      <c r="I8" s="522">
        <f>ROUNDDOWN('施設利用状況表（特養他介護保険事業）（令和11年度）'!AW57/1000,0)</f>
        <v>0</v>
      </c>
      <c r="J8" s="46"/>
      <c r="K8" s="531">
        <f t="shared" ref="K8:K30" si="0">SUM(E8:I8)</f>
        <v>0</v>
      </c>
    </row>
    <row r="9" spans="1:19" s="77" customFormat="1" ht="25.5" customHeight="1" x14ac:dyDescent="0.15">
      <c r="A9" s="994"/>
      <c r="B9" s="962"/>
      <c r="C9" s="952" t="s">
        <v>835</v>
      </c>
      <c r="D9" s="953"/>
      <c r="E9" s="1012"/>
      <c r="F9" s="1013"/>
      <c r="G9" s="1014"/>
      <c r="H9" s="1015"/>
      <c r="I9" s="509"/>
      <c r="J9" s="50"/>
      <c r="K9" s="532"/>
      <c r="L9" s="527"/>
    </row>
    <row r="10" spans="1:19" s="77" customFormat="1" ht="25.5" customHeight="1" x14ac:dyDescent="0.15">
      <c r="A10" s="994"/>
      <c r="B10" s="962"/>
      <c r="C10" s="952" t="s">
        <v>238</v>
      </c>
      <c r="D10" s="953"/>
      <c r="E10" s="1003">
        <f>ROUNDDOWN('施設利用状況表（特養他介護保険事業）（令和11年度）'!AY17/1000,0)</f>
        <v>0</v>
      </c>
      <c r="F10" s="1004"/>
      <c r="G10" s="1016">
        <f>ROUNDDOWN('施設利用状況表（特養他介護保険事業）（令和11年度）'!AY33/1000,0)</f>
        <v>0</v>
      </c>
      <c r="H10" s="1017"/>
      <c r="I10" s="523"/>
      <c r="J10" s="48"/>
      <c r="K10" s="56">
        <f t="shared" si="0"/>
        <v>0</v>
      </c>
    </row>
    <row r="11" spans="1:19" s="77" customFormat="1" ht="25.5" customHeight="1" x14ac:dyDescent="0.15">
      <c r="A11" s="994"/>
      <c r="B11" s="962"/>
      <c r="C11" s="952" t="s">
        <v>239</v>
      </c>
      <c r="D11" s="953"/>
      <c r="E11" s="1003">
        <f>ROUNDDOWN('施設利用状況表（特養他介護保険事業）（令和11年度）'!AW7/1000,0)</f>
        <v>0</v>
      </c>
      <c r="F11" s="1004"/>
      <c r="G11" s="1016">
        <f>ROUNDDOWN('施設利用状況表（特養他介護保険事業）（令和11年度）'!AW26/1000,0)</f>
        <v>0</v>
      </c>
      <c r="H11" s="1017"/>
      <c r="I11" s="509"/>
      <c r="J11" s="50"/>
      <c r="K11" s="56">
        <f t="shared" si="0"/>
        <v>0</v>
      </c>
    </row>
    <row r="12" spans="1:19" s="77" customFormat="1" ht="25.5" customHeight="1" x14ac:dyDescent="0.15">
      <c r="A12" s="994"/>
      <c r="B12" s="962"/>
      <c r="C12" s="952" t="s">
        <v>836</v>
      </c>
      <c r="D12" s="953"/>
      <c r="E12" s="944"/>
      <c r="F12" s="945"/>
      <c r="G12" s="957"/>
      <c r="H12" s="958"/>
      <c r="I12" s="509"/>
      <c r="J12" s="50"/>
      <c r="K12" s="56">
        <f t="shared" si="0"/>
        <v>0</v>
      </c>
    </row>
    <row r="13" spans="1:19" s="77" customFormat="1" ht="25.5" customHeight="1" x14ac:dyDescent="0.15">
      <c r="A13" s="994"/>
      <c r="B13" s="962"/>
      <c r="C13" s="1011"/>
      <c r="D13" s="1018"/>
      <c r="E13" s="954"/>
      <c r="F13" s="936"/>
      <c r="G13" s="935"/>
      <c r="H13" s="936"/>
      <c r="I13" s="509"/>
      <c r="J13" s="50"/>
      <c r="K13" s="56">
        <f t="shared" si="0"/>
        <v>0</v>
      </c>
    </row>
    <row r="14" spans="1:19" s="77" customFormat="1" ht="25.5" customHeight="1" x14ac:dyDescent="0.15">
      <c r="A14" s="994"/>
      <c r="B14" s="962"/>
      <c r="C14" s="952"/>
      <c r="D14" s="953"/>
      <c r="E14" s="954"/>
      <c r="F14" s="936"/>
      <c r="G14" s="935"/>
      <c r="H14" s="936"/>
      <c r="I14" s="509"/>
      <c r="J14" s="50"/>
      <c r="K14" s="56">
        <f t="shared" si="0"/>
        <v>0</v>
      </c>
    </row>
    <row r="15" spans="1:19" s="77" customFormat="1" ht="25.5" customHeight="1" x14ac:dyDescent="0.15">
      <c r="A15" s="994"/>
      <c r="B15" s="962"/>
      <c r="C15" s="1011"/>
      <c r="D15" s="953"/>
      <c r="E15" s="954"/>
      <c r="F15" s="936"/>
      <c r="G15" s="935"/>
      <c r="H15" s="936"/>
      <c r="I15" s="509"/>
      <c r="J15" s="50"/>
      <c r="K15" s="56">
        <f t="shared" si="0"/>
        <v>0</v>
      </c>
    </row>
    <row r="16" spans="1:19" s="77" customFormat="1" ht="25.5" customHeight="1" x14ac:dyDescent="0.15">
      <c r="A16" s="994"/>
      <c r="B16" s="962"/>
      <c r="C16" s="1011"/>
      <c r="D16" s="953"/>
      <c r="E16" s="954"/>
      <c r="F16" s="936"/>
      <c r="G16" s="935"/>
      <c r="H16" s="936"/>
      <c r="I16" s="523"/>
      <c r="J16" s="48"/>
      <c r="K16" s="56">
        <f t="shared" si="0"/>
        <v>0</v>
      </c>
    </row>
    <row r="17" spans="1:11" s="77" customFormat="1" ht="25.5" customHeight="1" x14ac:dyDescent="0.15">
      <c r="A17" s="994"/>
      <c r="B17" s="962"/>
      <c r="C17" s="952"/>
      <c r="D17" s="953"/>
      <c r="E17" s="944"/>
      <c r="F17" s="945"/>
      <c r="G17" s="935"/>
      <c r="H17" s="936"/>
      <c r="I17" s="523"/>
      <c r="J17" s="48"/>
      <c r="K17" s="56">
        <f t="shared" si="0"/>
        <v>0</v>
      </c>
    </row>
    <row r="18" spans="1:11" s="77" customFormat="1" ht="25.5" customHeight="1" x14ac:dyDescent="0.15">
      <c r="A18" s="994"/>
      <c r="B18" s="962"/>
      <c r="C18" s="952"/>
      <c r="D18" s="953"/>
      <c r="E18" s="954"/>
      <c r="F18" s="936"/>
      <c r="G18" s="935"/>
      <c r="H18" s="936"/>
      <c r="I18" s="524"/>
      <c r="J18" s="274"/>
      <c r="K18" s="56">
        <f t="shared" si="0"/>
        <v>0</v>
      </c>
    </row>
    <row r="19" spans="1:11" s="77" customFormat="1" ht="25.5" customHeight="1" x14ac:dyDescent="0.15">
      <c r="A19" s="994"/>
      <c r="B19" s="962"/>
      <c r="C19" s="952"/>
      <c r="D19" s="953"/>
      <c r="E19" s="954"/>
      <c r="F19" s="936"/>
      <c r="G19" s="935"/>
      <c r="H19" s="936"/>
      <c r="I19" s="524"/>
      <c r="J19" s="274"/>
      <c r="K19" s="56">
        <f t="shared" si="0"/>
        <v>0</v>
      </c>
    </row>
    <row r="20" spans="1:11" s="77" customFormat="1" ht="25.5" customHeight="1" x14ac:dyDescent="0.15">
      <c r="A20" s="994"/>
      <c r="B20" s="962"/>
      <c r="C20" s="952"/>
      <c r="D20" s="953"/>
      <c r="E20" s="954"/>
      <c r="F20" s="936"/>
      <c r="G20" s="935"/>
      <c r="H20" s="936"/>
      <c r="I20" s="524"/>
      <c r="J20" s="274"/>
      <c r="K20" s="56">
        <f t="shared" si="0"/>
        <v>0</v>
      </c>
    </row>
    <row r="21" spans="1:11" s="77" customFormat="1" ht="25.5" customHeight="1" x14ac:dyDescent="0.15">
      <c r="A21" s="994"/>
      <c r="B21" s="962"/>
      <c r="C21" s="952"/>
      <c r="D21" s="953"/>
      <c r="E21" s="954"/>
      <c r="F21" s="936"/>
      <c r="G21" s="935"/>
      <c r="H21" s="936"/>
      <c r="I21" s="524"/>
      <c r="J21" s="274"/>
      <c r="K21" s="56">
        <f t="shared" si="0"/>
        <v>0</v>
      </c>
    </row>
    <row r="22" spans="1:11" s="77" customFormat="1" ht="25.5" customHeight="1" x14ac:dyDescent="0.15">
      <c r="A22" s="994"/>
      <c r="B22" s="962"/>
      <c r="C22" s="967"/>
      <c r="D22" s="968"/>
      <c r="E22" s="944"/>
      <c r="F22" s="945"/>
      <c r="G22" s="946"/>
      <c r="H22" s="947"/>
      <c r="I22" s="510"/>
      <c r="J22" s="51"/>
      <c r="K22" s="57">
        <f t="shared" si="0"/>
        <v>0</v>
      </c>
    </row>
    <row r="23" spans="1:11" s="77" customFormat="1" ht="30" customHeight="1" x14ac:dyDescent="0.15">
      <c r="A23" s="994"/>
      <c r="B23" s="996"/>
      <c r="C23" s="955" t="s">
        <v>240</v>
      </c>
      <c r="D23" s="956"/>
      <c r="E23" s="1005">
        <f>SUM(E8:F22)</f>
        <v>0</v>
      </c>
      <c r="F23" s="1006"/>
      <c r="G23" s="950">
        <f>SUM(G8:H22)</f>
        <v>0</v>
      </c>
      <c r="H23" s="951"/>
      <c r="I23" s="513">
        <f>SUM(I8:I22)</f>
        <v>0</v>
      </c>
      <c r="J23" s="52">
        <f>SUM(J8:J22)</f>
        <v>0</v>
      </c>
      <c r="K23" s="53">
        <f t="shared" si="0"/>
        <v>0</v>
      </c>
    </row>
    <row r="24" spans="1:11" s="77" customFormat="1" ht="25.5" customHeight="1" x14ac:dyDescent="0.15">
      <c r="A24" s="994"/>
      <c r="B24" s="961" t="s">
        <v>173</v>
      </c>
      <c r="C24" s="963" t="s">
        <v>241</v>
      </c>
      <c r="D24" s="964"/>
      <c r="E24" s="965">
        <f>'人件費（職員)内訳書　特養（令和11年度）'!B31</f>
        <v>0</v>
      </c>
      <c r="F24" s="966"/>
      <c r="G24" s="965">
        <f>'人件費（職員)内訳書　ショート（令和11年度）'!B31:I31</f>
        <v>0</v>
      </c>
      <c r="H24" s="966"/>
      <c r="I24" s="534">
        <f>'人件費（職員)内訳書　養護（令和11年度）'!B31</f>
        <v>0</v>
      </c>
      <c r="J24" s="54"/>
      <c r="K24" s="55">
        <f t="shared" si="0"/>
        <v>0</v>
      </c>
    </row>
    <row r="25" spans="1:11" s="77" customFormat="1" ht="25.5" customHeight="1" x14ac:dyDescent="0.15">
      <c r="A25" s="994"/>
      <c r="B25" s="962"/>
      <c r="C25" s="952" t="s">
        <v>242</v>
      </c>
      <c r="D25" s="953"/>
      <c r="E25" s="944"/>
      <c r="F25" s="945"/>
      <c r="G25" s="957"/>
      <c r="H25" s="958"/>
      <c r="I25" s="509"/>
      <c r="J25" s="50"/>
      <c r="K25" s="56"/>
    </row>
    <row r="26" spans="1:11" s="77" customFormat="1" ht="25.5" customHeight="1" x14ac:dyDescent="0.15">
      <c r="A26" s="994"/>
      <c r="B26" s="962"/>
      <c r="C26" s="952" t="s">
        <v>243</v>
      </c>
      <c r="D26" s="953"/>
      <c r="E26" s="944"/>
      <c r="F26" s="945"/>
      <c r="G26" s="957"/>
      <c r="H26" s="958"/>
      <c r="I26" s="509"/>
      <c r="J26" s="50"/>
      <c r="K26" s="56"/>
    </row>
    <row r="27" spans="1:11" s="77" customFormat="1" ht="25.5" customHeight="1" x14ac:dyDescent="0.15">
      <c r="A27" s="994"/>
      <c r="B27" s="962"/>
      <c r="C27" s="952" t="s">
        <v>574</v>
      </c>
      <c r="D27" s="953"/>
      <c r="E27" s="944"/>
      <c r="F27" s="945"/>
      <c r="G27" s="957"/>
      <c r="H27" s="958"/>
      <c r="I27" s="509"/>
      <c r="J27" s="50"/>
      <c r="K27" s="56">
        <f t="shared" si="0"/>
        <v>0</v>
      </c>
    </row>
    <row r="28" spans="1:11" s="77" customFormat="1" ht="25.5" customHeight="1" x14ac:dyDescent="0.15">
      <c r="A28" s="994"/>
      <c r="B28" s="962"/>
      <c r="C28" s="952" t="s">
        <v>429</v>
      </c>
      <c r="D28" s="953"/>
      <c r="E28" s="954"/>
      <c r="F28" s="936"/>
      <c r="G28" s="935"/>
      <c r="H28" s="936"/>
      <c r="I28" s="525"/>
      <c r="J28" s="199"/>
      <c r="K28" s="200"/>
    </row>
    <row r="29" spans="1:11" s="77" customFormat="1" ht="25.5" customHeight="1" x14ac:dyDescent="0.15">
      <c r="A29" s="994"/>
      <c r="B29" s="962"/>
      <c r="C29" s="967" t="s">
        <v>430</v>
      </c>
      <c r="D29" s="968"/>
      <c r="E29" s="944"/>
      <c r="F29" s="945"/>
      <c r="G29" s="946"/>
      <c r="H29" s="947"/>
      <c r="I29" s="510"/>
      <c r="J29" s="51"/>
      <c r="K29" s="57">
        <f t="shared" si="0"/>
        <v>0</v>
      </c>
    </row>
    <row r="30" spans="1:11" s="77" customFormat="1" ht="30" customHeight="1" thickBot="1" x14ac:dyDescent="0.2">
      <c r="A30" s="994"/>
      <c r="B30" s="962"/>
      <c r="C30" s="948" t="s">
        <v>178</v>
      </c>
      <c r="D30" s="949"/>
      <c r="E30" s="942">
        <f>SUM(E24:F29)-E27</f>
        <v>0</v>
      </c>
      <c r="F30" s="943"/>
      <c r="G30" s="959">
        <f>SUM(G24:H29)-G27</f>
        <v>0</v>
      </c>
      <c r="H30" s="960"/>
      <c r="I30" s="511">
        <f>SUM(I24:I29)-I27</f>
        <v>0</v>
      </c>
      <c r="J30" s="58">
        <f>SUM(J24:J29)-J27</f>
        <v>0</v>
      </c>
      <c r="K30" s="53">
        <f t="shared" si="0"/>
        <v>0</v>
      </c>
    </row>
    <row r="31" spans="1:11" s="77" customFormat="1" ht="35.25" customHeight="1" thickTop="1" thickBot="1" x14ac:dyDescent="0.2">
      <c r="A31" s="995"/>
      <c r="B31" s="937" t="s">
        <v>179</v>
      </c>
      <c r="C31" s="938"/>
      <c r="D31" s="939"/>
      <c r="E31" s="940">
        <f>E23-E30</f>
        <v>0</v>
      </c>
      <c r="F31" s="941"/>
      <c r="G31" s="933">
        <f>G23-G30</f>
        <v>0</v>
      </c>
      <c r="H31" s="934"/>
      <c r="I31" s="512">
        <f>I23-I30</f>
        <v>0</v>
      </c>
      <c r="J31" s="59">
        <f>J23-J30</f>
        <v>0</v>
      </c>
      <c r="K31" s="60">
        <f>K23-K30</f>
        <v>0</v>
      </c>
    </row>
    <row r="32" spans="1:11" s="80" customFormat="1" ht="4.5" customHeight="1" x14ac:dyDescent="0.15">
      <c r="A32" s="78"/>
      <c r="B32" s="79"/>
      <c r="C32" s="79"/>
      <c r="D32" s="79"/>
      <c r="E32" s="61"/>
      <c r="F32" s="61"/>
      <c r="G32" s="61"/>
      <c r="H32" s="61"/>
      <c r="I32" s="61"/>
      <c r="J32" s="62"/>
      <c r="K32" s="62"/>
    </row>
    <row r="33" spans="1:11" ht="36" customHeight="1" x14ac:dyDescent="0.2">
      <c r="A33" s="81"/>
      <c r="B33" s="393" t="s">
        <v>180</v>
      </c>
      <c r="C33" s="932" t="s">
        <v>745</v>
      </c>
      <c r="D33" s="932"/>
      <c r="E33" s="932"/>
      <c r="F33" s="932"/>
      <c r="G33" s="932"/>
      <c r="H33" s="932"/>
      <c r="I33" s="932"/>
      <c r="J33" s="932"/>
      <c r="K33" s="932"/>
    </row>
    <row r="34" spans="1:11" ht="14.1" customHeight="1" x14ac:dyDescent="0.2">
      <c r="A34" s="82"/>
      <c r="B34" s="393">
        <v>2</v>
      </c>
      <c r="C34" s="932" t="s">
        <v>181</v>
      </c>
      <c r="D34" s="932"/>
      <c r="E34" s="932"/>
      <c r="F34" s="932"/>
      <c r="G34" s="932"/>
      <c r="H34" s="932"/>
      <c r="I34" s="932"/>
      <c r="J34" s="932"/>
      <c r="K34" s="932"/>
    </row>
    <row r="35" spans="1:11" ht="27.9" customHeight="1" x14ac:dyDescent="0.2">
      <c r="A35" s="82"/>
      <c r="B35" s="393">
        <v>3</v>
      </c>
      <c r="C35" s="932" t="s">
        <v>182</v>
      </c>
      <c r="D35" s="932"/>
      <c r="E35" s="932"/>
      <c r="F35" s="932"/>
      <c r="G35" s="932"/>
      <c r="H35" s="932"/>
      <c r="I35" s="932"/>
      <c r="J35" s="932"/>
      <c r="K35" s="932"/>
    </row>
    <row r="36" spans="1:11" ht="29.25" customHeight="1" x14ac:dyDescent="0.2">
      <c r="A36" s="82"/>
      <c r="B36" s="393">
        <v>4</v>
      </c>
      <c r="C36" s="932" t="s">
        <v>248</v>
      </c>
      <c r="D36" s="932"/>
      <c r="E36" s="932"/>
      <c r="F36" s="932"/>
      <c r="G36" s="932"/>
      <c r="H36" s="932"/>
      <c r="I36" s="932"/>
      <c r="J36" s="932"/>
      <c r="K36" s="932"/>
    </row>
    <row r="37" spans="1:11" ht="54.75" customHeight="1" x14ac:dyDescent="0.2">
      <c r="A37" s="82"/>
      <c r="B37" s="393">
        <v>5</v>
      </c>
      <c r="C37" s="932" t="s">
        <v>431</v>
      </c>
      <c r="D37" s="932"/>
      <c r="E37" s="932"/>
      <c r="F37" s="932"/>
      <c r="G37" s="932"/>
      <c r="H37" s="932"/>
      <c r="I37" s="932"/>
      <c r="J37" s="932"/>
      <c r="K37" s="932"/>
    </row>
    <row r="38" spans="1:11" ht="14.1" customHeight="1" x14ac:dyDescent="0.2">
      <c r="A38" s="82"/>
      <c r="B38" s="393">
        <v>6</v>
      </c>
      <c r="C38" s="932" t="s">
        <v>468</v>
      </c>
      <c r="D38" s="932"/>
      <c r="E38" s="932"/>
      <c r="F38" s="932"/>
      <c r="G38" s="932"/>
      <c r="H38" s="932"/>
      <c r="I38" s="932"/>
      <c r="J38" s="932"/>
      <c r="K38" s="932"/>
    </row>
    <row r="39" spans="1:11" ht="14.1" customHeight="1" x14ac:dyDescent="0.2">
      <c r="A39" s="82"/>
      <c r="B39" s="393">
        <v>7</v>
      </c>
      <c r="C39" s="932" t="s">
        <v>183</v>
      </c>
      <c r="D39" s="932"/>
      <c r="E39" s="932"/>
      <c r="F39" s="932"/>
      <c r="G39" s="932"/>
      <c r="H39" s="932"/>
      <c r="I39" s="932"/>
      <c r="J39" s="932"/>
      <c r="K39" s="932"/>
    </row>
    <row r="40" spans="1:11" ht="27" customHeight="1" x14ac:dyDescent="0.2">
      <c r="B40" s="393">
        <v>8</v>
      </c>
      <c r="C40" s="932" t="s">
        <v>229</v>
      </c>
      <c r="D40" s="932"/>
      <c r="E40" s="932"/>
      <c r="F40" s="932"/>
      <c r="G40" s="932"/>
      <c r="H40" s="932"/>
      <c r="I40" s="932"/>
      <c r="J40" s="932"/>
      <c r="K40" s="932"/>
    </row>
  </sheetData>
  <mergeCells count="93">
    <mergeCell ref="C9:D9"/>
    <mergeCell ref="E9:F9"/>
    <mergeCell ref="G9:H9"/>
    <mergeCell ref="E6:J6"/>
    <mergeCell ref="L6:S7"/>
    <mergeCell ref="K6:K7"/>
    <mergeCell ref="E7:F7"/>
    <mergeCell ref="G7:H7"/>
    <mergeCell ref="E27:F27"/>
    <mergeCell ref="C23:D23"/>
    <mergeCell ref="E23:F23"/>
    <mergeCell ref="G23:H23"/>
    <mergeCell ref="E24:F24"/>
    <mergeCell ref="E26:F26"/>
    <mergeCell ref="G18:H18"/>
    <mergeCell ref="E18:F18"/>
    <mergeCell ref="C18:D18"/>
    <mergeCell ref="C19:D19"/>
    <mergeCell ref="C20:D20"/>
    <mergeCell ref="E19:F19"/>
    <mergeCell ref="G19:H19"/>
    <mergeCell ref="C39:K39"/>
    <mergeCell ref="C40:K40"/>
    <mergeCell ref="E28:F28"/>
    <mergeCell ref="G28:H28"/>
    <mergeCell ref="E21:F21"/>
    <mergeCell ref="G21:H21"/>
    <mergeCell ref="C25:D25"/>
    <mergeCell ref="C26:D26"/>
    <mergeCell ref="C27:D27"/>
    <mergeCell ref="C33:K33"/>
    <mergeCell ref="C34:K34"/>
    <mergeCell ref="C35:K35"/>
    <mergeCell ref="C36:K36"/>
    <mergeCell ref="C37:K37"/>
    <mergeCell ref="C38:K38"/>
    <mergeCell ref="C30:D30"/>
    <mergeCell ref="E30:F30"/>
    <mergeCell ref="G30:H30"/>
    <mergeCell ref="B31:D31"/>
    <mergeCell ref="E31:F31"/>
    <mergeCell ref="G31:H31"/>
    <mergeCell ref="B24:B30"/>
    <mergeCell ref="G24:H24"/>
    <mergeCell ref="E25:F25"/>
    <mergeCell ref="G25:H25"/>
    <mergeCell ref="G27:H27"/>
    <mergeCell ref="E29:F29"/>
    <mergeCell ref="G29:H29"/>
    <mergeCell ref="C24:D24"/>
    <mergeCell ref="C28:D28"/>
    <mergeCell ref="C29:D29"/>
    <mergeCell ref="G26:H26"/>
    <mergeCell ref="C22:D22"/>
    <mergeCell ref="E22:F22"/>
    <mergeCell ref="G22:H22"/>
    <mergeCell ref="G20:H20"/>
    <mergeCell ref="E20:F20"/>
    <mergeCell ref="C21:D21"/>
    <mergeCell ref="C16:D16"/>
    <mergeCell ref="E16:F16"/>
    <mergeCell ref="G16:H16"/>
    <mergeCell ref="C17:D17"/>
    <mergeCell ref="E17:F17"/>
    <mergeCell ref="G17:H17"/>
    <mergeCell ref="G13:H13"/>
    <mergeCell ref="C14:D14"/>
    <mergeCell ref="E14:F14"/>
    <mergeCell ref="G14:H14"/>
    <mergeCell ref="C15:D15"/>
    <mergeCell ref="E15:F15"/>
    <mergeCell ref="G15:H15"/>
    <mergeCell ref="A8:A31"/>
    <mergeCell ref="B8:B23"/>
    <mergeCell ref="C8:D8"/>
    <mergeCell ref="E8:F8"/>
    <mergeCell ref="G8:H8"/>
    <mergeCell ref="C10:D10"/>
    <mergeCell ref="E10:F10"/>
    <mergeCell ref="G10:H10"/>
    <mergeCell ref="C11:D11"/>
    <mergeCell ref="E11:F11"/>
    <mergeCell ref="G11:H11"/>
    <mergeCell ref="C12:D12"/>
    <mergeCell ref="E12:F12"/>
    <mergeCell ref="G12:H12"/>
    <mergeCell ref="C13:D13"/>
    <mergeCell ref="E13:F13"/>
    <mergeCell ref="A3:D4"/>
    <mergeCell ref="E3:E4"/>
    <mergeCell ref="F3:G4"/>
    <mergeCell ref="H3:H4"/>
    <mergeCell ref="A6:D7"/>
  </mergeCells>
  <phoneticPr fontId="2"/>
  <pageMargins left="0.74803149606299213" right="0.74803149606299213" top="0.78740157480314965" bottom="0.78740157480314965" header="0.51181102362204722" footer="0.51181102362204722"/>
  <pageSetup paperSize="9" scale="85" orientation="portrait" r:id="rId1"/>
  <headerFooter alignWithMargins="0"/>
  <rowBreaks count="1" manualBreakCount="1">
    <brk id="32"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Zeros="0" view="pageBreakPreview" zoomScaleNormal="100" zoomScaleSheetLayoutView="100" workbookViewId="0">
      <selection activeCell="G25" sqref="G25:H25"/>
    </sheetView>
  </sheetViews>
  <sheetFormatPr defaultColWidth="9" defaultRowHeight="13.2" x14ac:dyDescent="0.2"/>
  <cols>
    <col min="1" max="1" width="3.6640625" style="70" customWidth="1"/>
    <col min="2" max="2" width="4.33203125" style="70" customWidth="1"/>
    <col min="3" max="3" width="2" style="70" customWidth="1"/>
    <col min="4" max="4" width="15.21875" style="70" customWidth="1"/>
    <col min="5" max="8" width="8.21875" style="70" customWidth="1"/>
    <col min="9" max="9" width="16.33203125" style="70" customWidth="1"/>
    <col min="10" max="11" width="12.6640625" style="70" customWidth="1"/>
    <col min="12" max="16384" width="9" style="70"/>
  </cols>
  <sheetData>
    <row r="1" spans="1:19" ht="11.25" customHeight="1" x14ac:dyDescent="0.2">
      <c r="A1" s="201" t="s">
        <v>94</v>
      </c>
    </row>
    <row r="2" spans="1:19" ht="20.25" customHeight="1" thickBot="1" x14ac:dyDescent="0.25">
      <c r="A2" s="69" t="s">
        <v>244</v>
      </c>
      <c r="J2" s="414"/>
    </row>
    <row r="3" spans="1:19" ht="15.75" customHeight="1" x14ac:dyDescent="0.2">
      <c r="A3" s="969" t="s">
        <v>245</v>
      </c>
      <c r="B3" s="970"/>
      <c r="C3" s="970"/>
      <c r="D3" s="971"/>
      <c r="E3" s="975"/>
      <c r="F3" s="977" t="s">
        <v>766</v>
      </c>
      <c r="G3" s="977"/>
      <c r="H3" s="979"/>
    </row>
    <row r="4" spans="1:19" ht="15.75" customHeight="1" thickBot="1" x14ac:dyDescent="0.25">
      <c r="A4" s="972"/>
      <c r="B4" s="973"/>
      <c r="C4" s="973"/>
      <c r="D4" s="974"/>
      <c r="E4" s="976"/>
      <c r="F4" s="978"/>
      <c r="G4" s="978"/>
      <c r="H4" s="980"/>
    </row>
    <row r="5" spans="1:19" ht="15.75" customHeight="1" thickBot="1" x14ac:dyDescent="0.25">
      <c r="A5" s="71"/>
      <c r="B5" s="72"/>
      <c r="C5" s="72"/>
      <c r="D5" s="72"/>
      <c r="E5" s="73"/>
      <c r="F5" s="73"/>
      <c r="G5" s="73"/>
      <c r="H5" s="74"/>
      <c r="J5" s="75"/>
      <c r="K5" s="75" t="s">
        <v>174</v>
      </c>
    </row>
    <row r="6" spans="1:19" s="77" customFormat="1" ht="16.5" customHeight="1" x14ac:dyDescent="0.15">
      <c r="A6" s="981" t="s">
        <v>175</v>
      </c>
      <c r="B6" s="982"/>
      <c r="C6" s="982"/>
      <c r="D6" s="983"/>
      <c r="E6" s="991" t="s">
        <v>176</v>
      </c>
      <c r="F6" s="992"/>
      <c r="G6" s="992"/>
      <c r="H6" s="992"/>
      <c r="I6" s="992"/>
      <c r="J6" s="993"/>
      <c r="K6" s="1009" t="s">
        <v>177</v>
      </c>
      <c r="L6" s="1020" t="s">
        <v>700</v>
      </c>
      <c r="M6" s="1021"/>
      <c r="N6" s="1021"/>
      <c r="O6" s="1021"/>
      <c r="P6" s="1021"/>
      <c r="Q6" s="1021"/>
      <c r="R6" s="1021"/>
      <c r="S6" s="1021"/>
    </row>
    <row r="7" spans="1:19" s="77" customFormat="1" ht="37.5" customHeight="1" thickBot="1" x14ac:dyDescent="0.2">
      <c r="A7" s="984"/>
      <c r="B7" s="985"/>
      <c r="C7" s="985"/>
      <c r="D7" s="986"/>
      <c r="E7" s="987" t="s">
        <v>668</v>
      </c>
      <c r="F7" s="988"/>
      <c r="G7" s="989" t="s">
        <v>833</v>
      </c>
      <c r="H7" s="990"/>
      <c r="I7" s="468" t="s">
        <v>832</v>
      </c>
      <c r="J7" s="392"/>
      <c r="K7" s="1010"/>
      <c r="L7" s="1020"/>
      <c r="M7" s="1021"/>
      <c r="N7" s="1021"/>
      <c r="O7" s="1021"/>
      <c r="P7" s="1021"/>
      <c r="Q7" s="1021"/>
      <c r="R7" s="1021"/>
      <c r="S7" s="1021"/>
    </row>
    <row r="8" spans="1:19" s="77" customFormat="1" ht="25.5" customHeight="1" thickTop="1" x14ac:dyDescent="0.15">
      <c r="A8" s="994" t="s">
        <v>171</v>
      </c>
      <c r="B8" s="962" t="s">
        <v>172</v>
      </c>
      <c r="C8" s="997" t="s">
        <v>237</v>
      </c>
      <c r="D8" s="998"/>
      <c r="E8" s="999">
        <f>ROUNDDOWN('施設利用状況表（特養他介護保険事業）（令和12年度）'!AW17/1000,0)</f>
        <v>0</v>
      </c>
      <c r="F8" s="1000"/>
      <c r="G8" s="1001">
        <f>ROUNDDOWN('施設利用状況表（特養他介護保険事業）（令和12年度）'!AW38/1000,0)</f>
        <v>0</v>
      </c>
      <c r="H8" s="1002"/>
      <c r="I8" s="522">
        <f>ROUNDDOWN('施設利用状況表（特養他介護保険事業）（令和12年度）'!AW57/1000,0)</f>
        <v>0</v>
      </c>
      <c r="J8" s="46"/>
      <c r="K8" s="47">
        <f t="shared" ref="K8:K30" si="0">SUM(E8:I8)</f>
        <v>0</v>
      </c>
    </row>
    <row r="9" spans="1:19" s="77" customFormat="1" ht="25.5" customHeight="1" x14ac:dyDescent="0.15">
      <c r="A9" s="994"/>
      <c r="B9" s="962"/>
      <c r="C9" s="952" t="s">
        <v>835</v>
      </c>
      <c r="D9" s="953"/>
      <c r="E9" s="1012"/>
      <c r="F9" s="1013"/>
      <c r="G9" s="1014"/>
      <c r="H9" s="1015"/>
      <c r="I9" s="509"/>
      <c r="J9" s="50"/>
      <c r="K9" s="530"/>
    </row>
    <row r="10" spans="1:19" s="77" customFormat="1" ht="25.5" customHeight="1" x14ac:dyDescent="0.15">
      <c r="A10" s="994"/>
      <c r="B10" s="962"/>
      <c r="C10" s="952" t="s">
        <v>238</v>
      </c>
      <c r="D10" s="953"/>
      <c r="E10" s="1003">
        <f>ROUNDDOWN('施設利用状況表（特養他介護保険事業）（令和12年度）'!AY17/1000,0)</f>
        <v>0</v>
      </c>
      <c r="F10" s="1004"/>
      <c r="G10" s="1016">
        <f>ROUNDDOWN('施設利用状況表（特養他介護保険事業）（令和12年度）'!AY33/1000,0)</f>
        <v>0</v>
      </c>
      <c r="H10" s="1017"/>
      <c r="I10" s="523"/>
      <c r="J10" s="50"/>
      <c r="K10" s="49">
        <f t="shared" si="0"/>
        <v>0</v>
      </c>
    </row>
    <row r="11" spans="1:19" s="77" customFormat="1" ht="25.5" customHeight="1" x14ac:dyDescent="0.15">
      <c r="A11" s="994"/>
      <c r="B11" s="962"/>
      <c r="C11" s="952" t="s">
        <v>239</v>
      </c>
      <c r="D11" s="953"/>
      <c r="E11" s="1003">
        <f>ROUNDDOWN('施設利用状況表（特養他介護保険事業）（令和12年度）'!AW7/1000,0)</f>
        <v>0</v>
      </c>
      <c r="F11" s="1004"/>
      <c r="G11" s="1016">
        <f>ROUNDDOWN('施設利用状況表（特養他介護保険事業）（令和12年度）'!AW26/1000,0)</f>
        <v>0</v>
      </c>
      <c r="H11" s="1017"/>
      <c r="I11" s="509"/>
      <c r="J11" s="48"/>
      <c r="K11" s="49">
        <f t="shared" si="0"/>
        <v>0</v>
      </c>
    </row>
    <row r="12" spans="1:19" s="77" customFormat="1" ht="25.5" customHeight="1" x14ac:dyDescent="0.15">
      <c r="A12" s="994"/>
      <c r="B12" s="962"/>
      <c r="C12" s="952" t="s">
        <v>836</v>
      </c>
      <c r="D12" s="953"/>
      <c r="E12" s="944"/>
      <c r="F12" s="945"/>
      <c r="G12" s="957"/>
      <c r="H12" s="958"/>
      <c r="I12" s="509"/>
      <c r="J12" s="50"/>
      <c r="K12" s="49">
        <f t="shared" si="0"/>
        <v>0</v>
      </c>
    </row>
    <row r="13" spans="1:19" s="77" customFormat="1" ht="25.5" customHeight="1" x14ac:dyDescent="0.15">
      <c r="A13" s="994"/>
      <c r="B13" s="962"/>
      <c r="C13" s="1011"/>
      <c r="D13" s="1018"/>
      <c r="E13" s="954"/>
      <c r="F13" s="936"/>
      <c r="G13" s="935"/>
      <c r="H13" s="936"/>
      <c r="I13" s="509"/>
      <c r="J13" s="50"/>
      <c r="K13" s="49">
        <f t="shared" si="0"/>
        <v>0</v>
      </c>
    </row>
    <row r="14" spans="1:19" s="77" customFormat="1" ht="25.5" customHeight="1" x14ac:dyDescent="0.15">
      <c r="A14" s="994"/>
      <c r="B14" s="962"/>
      <c r="C14" s="952"/>
      <c r="D14" s="953"/>
      <c r="E14" s="954"/>
      <c r="F14" s="936"/>
      <c r="G14" s="935"/>
      <c r="H14" s="936"/>
      <c r="I14" s="509"/>
      <c r="J14" s="50"/>
      <c r="K14" s="49">
        <f t="shared" si="0"/>
        <v>0</v>
      </c>
    </row>
    <row r="15" spans="1:19" s="77" customFormat="1" ht="25.5" customHeight="1" x14ac:dyDescent="0.15">
      <c r="A15" s="994"/>
      <c r="B15" s="962"/>
      <c r="C15" s="1011"/>
      <c r="D15" s="953"/>
      <c r="E15" s="954"/>
      <c r="F15" s="936"/>
      <c r="G15" s="935"/>
      <c r="H15" s="936"/>
      <c r="I15" s="509"/>
      <c r="J15" s="50"/>
      <c r="K15" s="49">
        <f t="shared" si="0"/>
        <v>0</v>
      </c>
    </row>
    <row r="16" spans="1:19" s="77" customFormat="1" ht="25.5" customHeight="1" x14ac:dyDescent="0.15">
      <c r="A16" s="994"/>
      <c r="B16" s="962"/>
      <c r="C16" s="1011"/>
      <c r="D16" s="953"/>
      <c r="E16" s="954"/>
      <c r="F16" s="936"/>
      <c r="G16" s="935"/>
      <c r="H16" s="936"/>
      <c r="I16" s="523"/>
      <c r="J16" s="50"/>
      <c r="K16" s="49">
        <f t="shared" si="0"/>
        <v>0</v>
      </c>
    </row>
    <row r="17" spans="1:11" s="77" customFormat="1" ht="25.5" customHeight="1" x14ac:dyDescent="0.15">
      <c r="A17" s="994"/>
      <c r="B17" s="962"/>
      <c r="C17" s="952"/>
      <c r="D17" s="953"/>
      <c r="E17" s="944"/>
      <c r="F17" s="945"/>
      <c r="G17" s="935"/>
      <c r="H17" s="936"/>
      <c r="I17" s="523"/>
      <c r="J17" s="48"/>
      <c r="K17" s="49">
        <f t="shared" si="0"/>
        <v>0</v>
      </c>
    </row>
    <row r="18" spans="1:11" s="77" customFormat="1" ht="25.5" customHeight="1" x14ac:dyDescent="0.15">
      <c r="A18" s="994"/>
      <c r="B18" s="962"/>
      <c r="C18" s="952"/>
      <c r="D18" s="953"/>
      <c r="E18" s="954"/>
      <c r="F18" s="936"/>
      <c r="G18" s="935"/>
      <c r="H18" s="936"/>
      <c r="I18" s="524"/>
      <c r="J18" s="48"/>
      <c r="K18" s="49">
        <f t="shared" si="0"/>
        <v>0</v>
      </c>
    </row>
    <row r="19" spans="1:11" s="77" customFormat="1" ht="25.5" customHeight="1" x14ac:dyDescent="0.15">
      <c r="A19" s="994"/>
      <c r="B19" s="962"/>
      <c r="C19" s="952"/>
      <c r="D19" s="953"/>
      <c r="E19" s="954"/>
      <c r="F19" s="936"/>
      <c r="G19" s="935"/>
      <c r="H19" s="936"/>
      <c r="I19" s="524"/>
      <c r="J19" s="274"/>
      <c r="K19" s="49">
        <f t="shared" si="0"/>
        <v>0</v>
      </c>
    </row>
    <row r="20" spans="1:11" s="77" customFormat="1" ht="25.5" customHeight="1" x14ac:dyDescent="0.15">
      <c r="A20" s="994"/>
      <c r="B20" s="962"/>
      <c r="C20" s="952"/>
      <c r="D20" s="953"/>
      <c r="E20" s="954"/>
      <c r="F20" s="936"/>
      <c r="G20" s="935"/>
      <c r="H20" s="936"/>
      <c r="I20" s="524"/>
      <c r="J20" s="274"/>
      <c r="K20" s="49">
        <f t="shared" si="0"/>
        <v>0</v>
      </c>
    </row>
    <row r="21" spans="1:11" s="77" customFormat="1" ht="25.5" customHeight="1" x14ac:dyDescent="0.15">
      <c r="A21" s="994"/>
      <c r="B21" s="962"/>
      <c r="C21" s="952"/>
      <c r="D21" s="953"/>
      <c r="E21" s="954"/>
      <c r="F21" s="936"/>
      <c r="G21" s="935"/>
      <c r="H21" s="936"/>
      <c r="I21" s="524"/>
      <c r="J21" s="274"/>
      <c r="K21" s="49">
        <f t="shared" si="0"/>
        <v>0</v>
      </c>
    </row>
    <row r="22" spans="1:11" s="77" customFormat="1" ht="25.5" customHeight="1" x14ac:dyDescent="0.15">
      <c r="A22" s="994"/>
      <c r="B22" s="962"/>
      <c r="C22" s="967"/>
      <c r="D22" s="968"/>
      <c r="E22" s="944"/>
      <c r="F22" s="945"/>
      <c r="G22" s="946"/>
      <c r="H22" s="947"/>
      <c r="I22" s="510"/>
      <c r="J22" s="526"/>
      <c r="K22" s="49">
        <f t="shared" si="0"/>
        <v>0</v>
      </c>
    </row>
    <row r="23" spans="1:11" s="77" customFormat="1" ht="30" customHeight="1" x14ac:dyDescent="0.15">
      <c r="A23" s="994"/>
      <c r="B23" s="996"/>
      <c r="C23" s="955" t="s">
        <v>240</v>
      </c>
      <c r="D23" s="956"/>
      <c r="E23" s="1005">
        <f>SUM(E8:F22)</f>
        <v>0</v>
      </c>
      <c r="F23" s="1006"/>
      <c r="G23" s="950">
        <f>SUM(G8:H22)</f>
        <v>0</v>
      </c>
      <c r="H23" s="951"/>
      <c r="I23" s="513">
        <f>SUM(I8:I22)</f>
        <v>0</v>
      </c>
      <c r="J23" s="513">
        <f>SUM(J8:J22)</f>
        <v>0</v>
      </c>
      <c r="K23" s="53">
        <f t="shared" si="0"/>
        <v>0</v>
      </c>
    </row>
    <row r="24" spans="1:11" s="77" customFormat="1" ht="25.5" customHeight="1" x14ac:dyDescent="0.15">
      <c r="A24" s="994"/>
      <c r="B24" s="961" t="s">
        <v>173</v>
      </c>
      <c r="C24" s="963" t="s">
        <v>241</v>
      </c>
      <c r="D24" s="964"/>
      <c r="E24" s="965">
        <f>'人件費（職員)内訳書　特養（令和12年度）'!B31:I31</f>
        <v>0</v>
      </c>
      <c r="F24" s="966"/>
      <c r="G24" s="965">
        <f>'人件費（職員)内訳書　ショート（令和12年度）'!B31</f>
        <v>0</v>
      </c>
      <c r="H24" s="966"/>
      <c r="I24" s="534">
        <f>'人件費（職員)内訳書　養護（令和12年度）'!B31</f>
        <v>0</v>
      </c>
      <c r="J24" s="54"/>
      <c r="K24" s="55">
        <f t="shared" si="0"/>
        <v>0</v>
      </c>
    </row>
    <row r="25" spans="1:11" s="77" customFormat="1" ht="25.5" customHeight="1" x14ac:dyDescent="0.15">
      <c r="A25" s="994"/>
      <c r="B25" s="962"/>
      <c r="C25" s="952" t="s">
        <v>242</v>
      </c>
      <c r="D25" s="953"/>
      <c r="E25" s="944"/>
      <c r="F25" s="945"/>
      <c r="G25" s="957"/>
      <c r="H25" s="958"/>
      <c r="I25" s="509"/>
      <c r="J25" s="528"/>
      <c r="K25" s="56"/>
    </row>
    <row r="26" spans="1:11" s="77" customFormat="1" ht="25.5" customHeight="1" x14ac:dyDescent="0.15">
      <c r="A26" s="994"/>
      <c r="B26" s="962"/>
      <c r="C26" s="952" t="s">
        <v>243</v>
      </c>
      <c r="D26" s="953"/>
      <c r="E26" s="944"/>
      <c r="F26" s="945"/>
      <c r="G26" s="957"/>
      <c r="H26" s="958"/>
      <c r="I26" s="509"/>
      <c r="J26" s="50"/>
      <c r="K26" s="56"/>
    </row>
    <row r="27" spans="1:11" s="77" customFormat="1" ht="25.5" customHeight="1" x14ac:dyDescent="0.15">
      <c r="A27" s="994"/>
      <c r="B27" s="962"/>
      <c r="C27" s="952" t="s">
        <v>574</v>
      </c>
      <c r="D27" s="953"/>
      <c r="E27" s="944"/>
      <c r="F27" s="945"/>
      <c r="G27" s="957"/>
      <c r="H27" s="958"/>
      <c r="I27" s="509"/>
      <c r="J27" s="50"/>
      <c r="K27" s="56">
        <f t="shared" si="0"/>
        <v>0</v>
      </c>
    </row>
    <row r="28" spans="1:11" s="77" customFormat="1" ht="25.5" customHeight="1" x14ac:dyDescent="0.15">
      <c r="A28" s="994"/>
      <c r="B28" s="962"/>
      <c r="C28" s="952" t="s">
        <v>429</v>
      </c>
      <c r="D28" s="953"/>
      <c r="E28" s="954"/>
      <c r="F28" s="936"/>
      <c r="G28" s="935"/>
      <c r="H28" s="936"/>
      <c r="I28" s="525"/>
      <c r="J28" s="50"/>
      <c r="K28" s="200"/>
    </row>
    <row r="29" spans="1:11" s="77" customFormat="1" ht="25.5" customHeight="1" x14ac:dyDescent="0.15">
      <c r="A29" s="994"/>
      <c r="B29" s="962"/>
      <c r="C29" s="967" t="s">
        <v>430</v>
      </c>
      <c r="D29" s="968"/>
      <c r="E29" s="944"/>
      <c r="F29" s="945"/>
      <c r="G29" s="946"/>
      <c r="H29" s="947"/>
      <c r="I29" s="510"/>
      <c r="J29" s="199"/>
      <c r="K29" s="57">
        <f t="shared" si="0"/>
        <v>0</v>
      </c>
    </row>
    <row r="30" spans="1:11" s="77" customFormat="1" ht="30" customHeight="1" thickBot="1" x14ac:dyDescent="0.2">
      <c r="A30" s="994"/>
      <c r="B30" s="962"/>
      <c r="C30" s="948" t="s">
        <v>178</v>
      </c>
      <c r="D30" s="949"/>
      <c r="E30" s="942">
        <f>SUM(E24:F29)-E27</f>
        <v>0</v>
      </c>
      <c r="F30" s="943"/>
      <c r="G30" s="959">
        <f>SUM(G24:H29)-G27</f>
        <v>0</v>
      </c>
      <c r="H30" s="960"/>
      <c r="I30" s="511">
        <f>SUM(I24:I29)-I27</f>
        <v>0</v>
      </c>
      <c r="J30" s="511">
        <f>SUM(J24:J29)-J27</f>
        <v>0</v>
      </c>
      <c r="K30" s="53">
        <f t="shared" si="0"/>
        <v>0</v>
      </c>
    </row>
    <row r="31" spans="1:11" s="77" customFormat="1" ht="35.25" customHeight="1" thickTop="1" thickBot="1" x14ac:dyDescent="0.2">
      <c r="A31" s="995"/>
      <c r="B31" s="937" t="s">
        <v>179</v>
      </c>
      <c r="C31" s="938"/>
      <c r="D31" s="939"/>
      <c r="E31" s="940">
        <f>E23-E30</f>
        <v>0</v>
      </c>
      <c r="F31" s="941"/>
      <c r="G31" s="933">
        <f>G23-G30</f>
        <v>0</v>
      </c>
      <c r="H31" s="934"/>
      <c r="I31" s="512">
        <f>I23-I30</f>
        <v>0</v>
      </c>
      <c r="J31" s="512">
        <f>J23-J30</f>
        <v>0</v>
      </c>
      <c r="K31" s="60">
        <f>K23-K30</f>
        <v>0</v>
      </c>
    </row>
    <row r="32" spans="1:11" s="80" customFormat="1" ht="4.5" customHeight="1" thickBot="1" x14ac:dyDescent="0.2">
      <c r="A32" s="78"/>
      <c r="B32" s="79"/>
      <c r="C32" s="79"/>
      <c r="D32" s="79"/>
      <c r="E32" s="61"/>
      <c r="F32" s="61"/>
      <c r="G32" s="61"/>
      <c r="H32" s="61"/>
      <c r="I32" s="61"/>
      <c r="J32" s="529">
        <f>J24-J31</f>
        <v>0</v>
      </c>
      <c r="K32" s="62"/>
    </row>
    <row r="33" spans="1:11" ht="36" customHeight="1" x14ac:dyDescent="0.2">
      <c r="A33" s="81"/>
      <c r="B33" s="393" t="s">
        <v>180</v>
      </c>
      <c r="C33" s="932" t="s">
        <v>750</v>
      </c>
      <c r="D33" s="932"/>
      <c r="E33" s="932"/>
      <c r="F33" s="932"/>
      <c r="G33" s="932"/>
      <c r="H33" s="932"/>
      <c r="I33" s="932"/>
      <c r="J33" s="932"/>
      <c r="K33" s="932"/>
    </row>
    <row r="34" spans="1:11" ht="14.1" customHeight="1" x14ac:dyDescent="0.2">
      <c r="A34" s="82"/>
      <c r="B34" s="393">
        <v>2</v>
      </c>
      <c r="C34" s="932" t="s">
        <v>181</v>
      </c>
      <c r="D34" s="932"/>
      <c r="E34" s="932"/>
      <c r="F34" s="932"/>
      <c r="G34" s="932"/>
      <c r="H34" s="932"/>
      <c r="I34" s="932"/>
      <c r="J34" s="932"/>
      <c r="K34" s="932"/>
    </row>
    <row r="35" spans="1:11" ht="27.9" customHeight="1" x14ac:dyDescent="0.2">
      <c r="A35" s="82"/>
      <c r="B35" s="393">
        <v>3</v>
      </c>
      <c r="C35" s="932" t="s">
        <v>182</v>
      </c>
      <c r="D35" s="932"/>
      <c r="E35" s="932"/>
      <c r="F35" s="932"/>
      <c r="G35" s="932"/>
      <c r="H35" s="932"/>
      <c r="I35" s="932"/>
      <c r="J35" s="932"/>
      <c r="K35" s="932"/>
    </row>
    <row r="36" spans="1:11" ht="29.25" customHeight="1" x14ac:dyDescent="0.2">
      <c r="A36" s="82"/>
      <c r="B36" s="393">
        <v>4</v>
      </c>
      <c r="C36" s="932" t="s">
        <v>248</v>
      </c>
      <c r="D36" s="932"/>
      <c r="E36" s="932"/>
      <c r="F36" s="932"/>
      <c r="G36" s="932"/>
      <c r="H36" s="932"/>
      <c r="I36" s="932"/>
      <c r="J36" s="932"/>
      <c r="K36" s="932"/>
    </row>
    <row r="37" spans="1:11" ht="54.75" customHeight="1" x14ac:dyDescent="0.2">
      <c r="A37" s="82"/>
      <c r="B37" s="393">
        <v>5</v>
      </c>
      <c r="C37" s="932" t="s">
        <v>431</v>
      </c>
      <c r="D37" s="932"/>
      <c r="E37" s="932"/>
      <c r="F37" s="932"/>
      <c r="G37" s="932"/>
      <c r="H37" s="932"/>
      <c r="I37" s="932"/>
      <c r="J37" s="932"/>
      <c r="K37" s="932"/>
    </row>
    <row r="38" spans="1:11" ht="14.1" customHeight="1" x14ac:dyDescent="0.2">
      <c r="A38" s="82"/>
      <c r="B38" s="393">
        <v>6</v>
      </c>
      <c r="C38" s="932" t="s">
        <v>468</v>
      </c>
      <c r="D38" s="932"/>
      <c r="E38" s="932"/>
      <c r="F38" s="932"/>
      <c r="G38" s="932"/>
      <c r="H38" s="932"/>
      <c r="I38" s="932"/>
      <c r="J38" s="932"/>
      <c r="K38" s="932"/>
    </row>
    <row r="39" spans="1:11" ht="14.1" customHeight="1" x14ac:dyDescent="0.2">
      <c r="A39" s="82"/>
      <c r="B39" s="393">
        <v>7</v>
      </c>
      <c r="C39" s="932" t="s">
        <v>183</v>
      </c>
      <c r="D39" s="932"/>
      <c r="E39" s="932"/>
      <c r="F39" s="932"/>
      <c r="G39" s="932"/>
      <c r="H39" s="932"/>
      <c r="I39" s="932"/>
      <c r="J39" s="932"/>
      <c r="K39" s="932"/>
    </row>
    <row r="40" spans="1:11" ht="27" customHeight="1" x14ac:dyDescent="0.2">
      <c r="B40" s="393">
        <v>8</v>
      </c>
      <c r="C40" s="932" t="s">
        <v>229</v>
      </c>
      <c r="D40" s="932"/>
      <c r="E40" s="932"/>
      <c r="F40" s="932"/>
      <c r="G40" s="932"/>
      <c r="H40" s="932"/>
      <c r="I40" s="932"/>
      <c r="J40" s="932"/>
      <c r="K40" s="932"/>
    </row>
  </sheetData>
  <mergeCells count="93">
    <mergeCell ref="C9:D9"/>
    <mergeCell ref="E9:F9"/>
    <mergeCell ref="G9:H9"/>
    <mergeCell ref="L6:S7"/>
    <mergeCell ref="C36:K36"/>
    <mergeCell ref="C23:D23"/>
    <mergeCell ref="E23:F23"/>
    <mergeCell ref="G23:H23"/>
    <mergeCell ref="G24:H24"/>
    <mergeCell ref="C25:D25"/>
    <mergeCell ref="C27:D27"/>
    <mergeCell ref="E27:F27"/>
    <mergeCell ref="G27:H27"/>
    <mergeCell ref="C21:D21"/>
    <mergeCell ref="E21:F21"/>
    <mergeCell ref="G21:H21"/>
    <mergeCell ref="C37:K37"/>
    <mergeCell ref="C38:K38"/>
    <mergeCell ref="C39:K39"/>
    <mergeCell ref="C28:D28"/>
    <mergeCell ref="E28:F28"/>
    <mergeCell ref="G28:H28"/>
    <mergeCell ref="C40:K40"/>
    <mergeCell ref="C35:K35"/>
    <mergeCell ref="C29:D29"/>
    <mergeCell ref="E29:F29"/>
    <mergeCell ref="G29:H29"/>
    <mergeCell ref="C30:D30"/>
    <mergeCell ref="E30:F30"/>
    <mergeCell ref="G30:H30"/>
    <mergeCell ref="B31:D31"/>
    <mergeCell ref="E31:F31"/>
    <mergeCell ref="G31:H31"/>
    <mergeCell ref="C33:K33"/>
    <mergeCell ref="C34:K34"/>
    <mergeCell ref="B24:B30"/>
    <mergeCell ref="C24:D24"/>
    <mergeCell ref="E24:F24"/>
    <mergeCell ref="C26:D26"/>
    <mergeCell ref="E26:F26"/>
    <mergeCell ref="G26:H26"/>
    <mergeCell ref="C19:D19"/>
    <mergeCell ref="E19:F19"/>
    <mergeCell ref="G19:H19"/>
    <mergeCell ref="C20:D20"/>
    <mergeCell ref="E20:F20"/>
    <mergeCell ref="G20:H20"/>
    <mergeCell ref="C22:D22"/>
    <mergeCell ref="E22:F22"/>
    <mergeCell ref="G22:H22"/>
    <mergeCell ref="E25:F25"/>
    <mergeCell ref="G25:H25"/>
    <mergeCell ref="C17:D17"/>
    <mergeCell ref="E17:F17"/>
    <mergeCell ref="G17:H17"/>
    <mergeCell ref="C18:D18"/>
    <mergeCell ref="E18:F18"/>
    <mergeCell ref="G18:H18"/>
    <mergeCell ref="C15:D15"/>
    <mergeCell ref="E15:F15"/>
    <mergeCell ref="G15:H15"/>
    <mergeCell ref="C16:D16"/>
    <mergeCell ref="E16:F16"/>
    <mergeCell ref="G16:H16"/>
    <mergeCell ref="G12:H12"/>
    <mergeCell ref="C13:D13"/>
    <mergeCell ref="E13:F13"/>
    <mergeCell ref="G13:H13"/>
    <mergeCell ref="C14:D14"/>
    <mergeCell ref="E14:F14"/>
    <mergeCell ref="G14:H14"/>
    <mergeCell ref="K6:K7"/>
    <mergeCell ref="E7:F7"/>
    <mergeCell ref="G7:H7"/>
    <mergeCell ref="A8:A31"/>
    <mergeCell ref="B8:B23"/>
    <mergeCell ref="C8:D8"/>
    <mergeCell ref="E8:F8"/>
    <mergeCell ref="G8:H8"/>
    <mergeCell ref="C10:D10"/>
    <mergeCell ref="E10:F10"/>
    <mergeCell ref="G10:H10"/>
    <mergeCell ref="C11:D11"/>
    <mergeCell ref="E11:F11"/>
    <mergeCell ref="G11:H11"/>
    <mergeCell ref="C12:D12"/>
    <mergeCell ref="E12:F12"/>
    <mergeCell ref="A3:D4"/>
    <mergeCell ref="E3:E4"/>
    <mergeCell ref="F3:G4"/>
    <mergeCell ref="H3:H4"/>
    <mergeCell ref="A6:D7"/>
    <mergeCell ref="E6:J6"/>
  </mergeCells>
  <phoneticPr fontId="2"/>
  <pageMargins left="0.74803149606299213" right="0.74803149606299213" top="0.78740157480314965" bottom="0.78740157480314965" header="0.51181102362204722" footer="0.51181102362204722"/>
  <pageSetup paperSize="9" scale="88" orientation="portrait" r:id="rId1"/>
  <headerFooter alignWithMargins="0"/>
  <rowBreaks count="1" manualBreakCount="1">
    <brk id="3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P109"/>
  <sheetViews>
    <sheetView zoomScaleNormal="100" workbookViewId="0">
      <selection activeCell="D40" sqref="D40"/>
    </sheetView>
  </sheetViews>
  <sheetFormatPr defaultRowHeight="13.2" x14ac:dyDescent="0.2"/>
  <cols>
    <col min="1" max="1" width="4.5546875" customWidth="1"/>
    <col min="2" max="2" width="3.77734375" customWidth="1"/>
    <col min="3" max="3" width="71.88671875" customWidth="1"/>
    <col min="4" max="4" width="10.6640625" customWidth="1"/>
    <col min="5" max="5" width="13.6640625" customWidth="1"/>
  </cols>
  <sheetData>
    <row r="1" spans="1:16" ht="13.5" customHeight="1" x14ac:dyDescent="0.2">
      <c r="B1" s="564" t="s">
        <v>771</v>
      </c>
      <c r="C1" s="564"/>
      <c r="D1" s="564"/>
      <c r="E1" s="564"/>
      <c r="F1" s="1"/>
      <c r="G1" s="1"/>
      <c r="H1" s="1"/>
      <c r="I1" s="1"/>
      <c r="J1" s="1"/>
      <c r="K1" s="1"/>
      <c r="L1" s="1"/>
      <c r="M1" s="1"/>
      <c r="N1" s="1"/>
      <c r="O1" s="1"/>
      <c r="P1" s="1"/>
    </row>
    <row r="2" spans="1:16" ht="13.5" customHeight="1" x14ac:dyDescent="0.2">
      <c r="B2" s="18"/>
      <c r="C2" s="121" t="s">
        <v>337</v>
      </c>
      <c r="D2" s="565" t="s">
        <v>770</v>
      </c>
      <c r="E2" s="565"/>
      <c r="H2" s="1"/>
      <c r="I2" s="1"/>
      <c r="J2" s="1"/>
      <c r="K2" s="1"/>
      <c r="L2" s="1"/>
      <c r="M2" s="1"/>
      <c r="N2" s="1"/>
      <c r="O2" s="1"/>
      <c r="P2" s="1"/>
    </row>
    <row r="3" spans="1:16" ht="22.5" customHeight="1" x14ac:dyDescent="0.2">
      <c r="A3" s="570" t="s">
        <v>338</v>
      </c>
      <c r="B3" s="571"/>
      <c r="C3" s="122" t="s">
        <v>339</v>
      </c>
      <c r="D3" s="14" t="s">
        <v>340</v>
      </c>
      <c r="E3" s="14"/>
      <c r="F3" s="1"/>
      <c r="G3" s="1"/>
      <c r="H3" s="1"/>
      <c r="I3" s="1"/>
      <c r="J3" s="1"/>
      <c r="K3" s="1"/>
      <c r="L3" s="1"/>
      <c r="M3" s="1"/>
      <c r="N3" s="1"/>
      <c r="O3" s="1"/>
      <c r="P3" s="1"/>
    </row>
    <row r="4" spans="1:16" ht="22.5" customHeight="1" x14ac:dyDescent="0.2">
      <c r="A4" s="572">
        <v>1</v>
      </c>
      <c r="B4" s="573"/>
      <c r="C4" s="136" t="s">
        <v>773</v>
      </c>
      <c r="D4" s="454" t="s">
        <v>856</v>
      </c>
      <c r="E4" s="124" t="s">
        <v>461</v>
      </c>
      <c r="F4" s="1"/>
      <c r="G4" s="1"/>
      <c r="H4" s="1"/>
      <c r="I4" s="1"/>
      <c r="J4" s="1"/>
      <c r="K4" s="1"/>
      <c r="L4" s="1"/>
      <c r="M4" s="1"/>
      <c r="N4" s="1"/>
      <c r="O4" s="1"/>
      <c r="P4" s="1"/>
    </row>
    <row r="5" spans="1:16" ht="22.5" customHeight="1" x14ac:dyDescent="0.2">
      <c r="A5" s="569" t="s">
        <v>793</v>
      </c>
      <c r="B5" s="489">
        <v>2</v>
      </c>
      <c r="C5" s="132" t="s">
        <v>865</v>
      </c>
      <c r="D5" s="310"/>
      <c r="E5" s="489" t="s">
        <v>333</v>
      </c>
      <c r="F5" s="1"/>
      <c r="G5" s="1"/>
      <c r="H5" s="1"/>
      <c r="I5" s="1"/>
      <c r="J5" s="1"/>
      <c r="K5" s="1"/>
      <c r="L5" s="1"/>
      <c r="M5" s="1"/>
      <c r="N5" s="1"/>
      <c r="O5" s="1"/>
      <c r="P5" s="1"/>
    </row>
    <row r="6" spans="1:16" ht="22.5" customHeight="1" x14ac:dyDescent="0.2">
      <c r="A6" s="569"/>
      <c r="B6" s="562">
        <v>3</v>
      </c>
      <c r="C6" s="126" t="s">
        <v>866</v>
      </c>
      <c r="D6" s="126"/>
      <c r="E6" s="127" t="s">
        <v>333</v>
      </c>
      <c r="F6" s="1"/>
      <c r="G6" s="1"/>
      <c r="H6" s="1"/>
      <c r="I6" s="1"/>
      <c r="J6" s="1"/>
      <c r="K6" s="1"/>
      <c r="L6" s="1"/>
      <c r="M6" s="1"/>
      <c r="N6" s="1"/>
      <c r="O6" s="1"/>
      <c r="P6" s="1"/>
    </row>
    <row r="7" spans="1:16" ht="22.5" customHeight="1" x14ac:dyDescent="0.2">
      <c r="A7" s="569"/>
      <c r="B7" s="563"/>
      <c r="C7" s="497" t="s">
        <v>790</v>
      </c>
      <c r="D7" s="498"/>
      <c r="E7" s="499" t="s">
        <v>798</v>
      </c>
      <c r="F7" s="1"/>
      <c r="G7" s="1"/>
      <c r="H7" s="1"/>
      <c r="I7" s="1"/>
      <c r="J7" s="1"/>
      <c r="K7" s="1"/>
      <c r="L7" s="1"/>
      <c r="M7" s="1"/>
      <c r="N7" s="1"/>
      <c r="O7" s="1"/>
      <c r="P7" s="1"/>
    </row>
    <row r="8" spans="1:16" ht="22.5" customHeight="1" x14ac:dyDescent="0.2">
      <c r="A8" s="569"/>
      <c r="B8" s="493">
        <v>4</v>
      </c>
      <c r="C8" s="123" t="s">
        <v>345</v>
      </c>
      <c r="D8" s="308" t="s">
        <v>569</v>
      </c>
      <c r="E8" s="493" t="s">
        <v>746</v>
      </c>
      <c r="F8" s="1"/>
      <c r="G8" s="1"/>
      <c r="H8" s="1"/>
      <c r="I8" s="1"/>
      <c r="J8" s="1"/>
      <c r="K8" s="1"/>
      <c r="L8" s="1"/>
      <c r="M8" s="1"/>
      <c r="N8" s="1"/>
      <c r="O8" s="1"/>
      <c r="P8" s="1"/>
    </row>
    <row r="9" spans="1:16" ht="33.75" customHeight="1" x14ac:dyDescent="0.2">
      <c r="A9" s="569"/>
      <c r="B9" s="489">
        <v>5</v>
      </c>
      <c r="C9" s="136" t="s">
        <v>642</v>
      </c>
      <c r="D9" s="321" t="s">
        <v>641</v>
      </c>
      <c r="E9" s="489" t="s">
        <v>746</v>
      </c>
      <c r="F9" s="1"/>
      <c r="G9" s="1"/>
      <c r="H9" s="1"/>
      <c r="I9" s="1"/>
      <c r="J9" s="1"/>
      <c r="K9" s="1"/>
      <c r="L9" s="1"/>
      <c r="M9" s="1"/>
      <c r="N9" s="1"/>
      <c r="O9" s="1"/>
      <c r="P9" s="1"/>
    </row>
    <row r="10" spans="1:16" ht="33.75" customHeight="1" x14ac:dyDescent="0.2">
      <c r="A10" s="569"/>
      <c r="B10" s="14">
        <v>6</v>
      </c>
      <c r="C10" s="267" t="s">
        <v>643</v>
      </c>
      <c r="D10" s="308" t="s">
        <v>570</v>
      </c>
      <c r="E10" s="14" t="s">
        <v>746</v>
      </c>
      <c r="F10" s="1"/>
      <c r="G10" s="1"/>
      <c r="H10" s="1"/>
      <c r="I10" s="1"/>
      <c r="J10" s="1"/>
      <c r="K10" s="1"/>
      <c r="L10" s="1"/>
      <c r="M10" s="1"/>
      <c r="N10" s="1"/>
      <c r="O10" s="1"/>
      <c r="P10" s="1"/>
    </row>
    <row r="11" spans="1:16" ht="22.5" customHeight="1" x14ac:dyDescent="0.2">
      <c r="A11" s="569"/>
      <c r="B11" s="562">
        <v>7</v>
      </c>
      <c r="C11" s="126" t="s">
        <v>346</v>
      </c>
      <c r="D11" s="308" t="s">
        <v>568</v>
      </c>
      <c r="E11" s="127" t="s">
        <v>746</v>
      </c>
      <c r="F11" s="1"/>
      <c r="G11" s="1"/>
      <c r="H11" s="1"/>
      <c r="I11" s="1"/>
      <c r="J11" s="1"/>
      <c r="K11" s="1"/>
      <c r="L11" s="1"/>
      <c r="M11" s="1"/>
      <c r="N11" s="1"/>
      <c r="O11" s="1"/>
      <c r="P11" s="1"/>
    </row>
    <row r="12" spans="1:16" ht="22.5" customHeight="1" x14ac:dyDescent="0.2">
      <c r="A12" s="569"/>
      <c r="B12" s="563"/>
      <c r="C12" s="128" t="s">
        <v>626</v>
      </c>
      <c r="D12" s="312" t="s">
        <v>94</v>
      </c>
      <c r="E12" s="129" t="s">
        <v>746</v>
      </c>
      <c r="F12" s="1"/>
      <c r="G12" s="1"/>
      <c r="H12" s="1"/>
      <c r="I12" s="1"/>
      <c r="J12" s="1"/>
      <c r="K12" s="1"/>
      <c r="L12" s="1"/>
      <c r="M12" s="1"/>
      <c r="N12" s="1"/>
      <c r="O12" s="1"/>
      <c r="P12" s="1"/>
    </row>
    <row r="13" spans="1:16" ht="33.75" customHeight="1" x14ac:dyDescent="0.2">
      <c r="A13" s="569"/>
      <c r="B13" s="574"/>
      <c r="C13" s="490" t="s">
        <v>867</v>
      </c>
      <c r="D13" s="487"/>
      <c r="E13" s="486"/>
      <c r="F13" s="1"/>
      <c r="G13" s="1"/>
      <c r="H13" s="1"/>
      <c r="I13" s="1"/>
      <c r="J13" s="1"/>
      <c r="K13" s="1"/>
      <c r="L13" s="1"/>
      <c r="M13" s="1"/>
      <c r="N13" s="1"/>
      <c r="O13" s="1"/>
      <c r="P13" s="1"/>
    </row>
    <row r="14" spans="1:16" ht="21.75" customHeight="1" x14ac:dyDescent="0.2">
      <c r="A14" s="569"/>
      <c r="B14" s="575"/>
      <c r="C14" s="491"/>
      <c r="D14" s="488"/>
      <c r="E14" s="492"/>
      <c r="F14" s="1"/>
      <c r="G14" s="1"/>
      <c r="H14" s="1"/>
      <c r="I14" s="1"/>
      <c r="J14" s="1"/>
      <c r="K14" s="1"/>
      <c r="L14" s="1"/>
      <c r="M14" s="1"/>
      <c r="N14" s="1"/>
      <c r="O14" s="1"/>
      <c r="P14" s="1"/>
    </row>
    <row r="15" spans="1:16" ht="22.5" customHeight="1" x14ac:dyDescent="0.2">
      <c r="A15" s="569"/>
      <c r="B15" s="575"/>
      <c r="C15" s="130" t="s">
        <v>347</v>
      </c>
      <c r="D15" s="130"/>
      <c r="E15" s="506" t="s">
        <v>802</v>
      </c>
      <c r="F15" s="1"/>
      <c r="G15" s="1"/>
      <c r="H15" s="1"/>
      <c r="I15" s="1"/>
      <c r="J15" s="1"/>
      <c r="K15" s="1"/>
      <c r="L15" s="1"/>
      <c r="M15" s="1"/>
      <c r="N15" s="1"/>
      <c r="O15" s="1"/>
      <c r="P15" s="1"/>
    </row>
    <row r="16" spans="1:16" ht="22.5" customHeight="1" x14ac:dyDescent="0.2">
      <c r="A16" s="569"/>
      <c r="B16" s="576"/>
      <c r="C16" s="128" t="s">
        <v>348</v>
      </c>
      <c r="D16" s="128"/>
      <c r="E16" s="506" t="s">
        <v>802</v>
      </c>
      <c r="F16" s="1"/>
      <c r="G16" s="1"/>
      <c r="H16" s="1"/>
      <c r="I16" s="1"/>
      <c r="J16" s="1"/>
      <c r="K16" s="1"/>
      <c r="L16" s="1"/>
      <c r="M16" s="1"/>
      <c r="N16" s="1"/>
      <c r="O16" s="1"/>
      <c r="P16" s="1"/>
    </row>
    <row r="17" spans="1:16" ht="22.5" customHeight="1" x14ac:dyDescent="0.2">
      <c r="A17" s="569"/>
      <c r="B17" s="577">
        <v>8</v>
      </c>
      <c r="C17" s="490" t="s">
        <v>791</v>
      </c>
      <c r="D17" s="490"/>
      <c r="E17" s="451" t="s">
        <v>560</v>
      </c>
      <c r="F17" s="1"/>
      <c r="G17" s="1"/>
      <c r="H17" s="1"/>
      <c r="I17" s="1"/>
      <c r="J17" s="1"/>
      <c r="K17" s="1"/>
      <c r="L17" s="1"/>
      <c r="M17" s="1"/>
      <c r="N17" s="1"/>
      <c r="O17" s="1"/>
      <c r="P17" s="1"/>
    </row>
    <row r="18" spans="1:16" ht="30" customHeight="1" x14ac:dyDescent="0.2">
      <c r="A18" s="569"/>
      <c r="B18" s="578"/>
      <c r="C18" s="139" t="s">
        <v>792</v>
      </c>
      <c r="D18" s="322"/>
      <c r="E18" s="452" t="s">
        <v>560</v>
      </c>
      <c r="F18" s="1"/>
      <c r="G18" s="1"/>
      <c r="H18" s="1"/>
      <c r="I18" s="1"/>
      <c r="J18" s="1"/>
      <c r="K18" s="1"/>
      <c r="L18" s="1"/>
      <c r="M18" s="1"/>
      <c r="N18" s="1"/>
      <c r="O18" s="1"/>
      <c r="P18" s="1"/>
    </row>
    <row r="19" spans="1:16" ht="22.5" customHeight="1" x14ac:dyDescent="0.2">
      <c r="A19" s="569" t="s">
        <v>796</v>
      </c>
      <c r="B19" s="478">
        <v>9</v>
      </c>
      <c r="C19" s="481" t="s">
        <v>794</v>
      </c>
      <c r="D19" s="128" t="s">
        <v>341</v>
      </c>
      <c r="E19" s="129" t="s">
        <v>746</v>
      </c>
      <c r="F19" s="1"/>
      <c r="G19" s="1"/>
      <c r="H19" s="1"/>
      <c r="I19" s="1"/>
      <c r="J19" s="1"/>
      <c r="K19" s="1"/>
      <c r="L19" s="1"/>
      <c r="M19" s="1"/>
      <c r="N19" s="1"/>
      <c r="O19" s="1"/>
      <c r="P19" s="1"/>
    </row>
    <row r="20" spans="1:16" ht="40.200000000000003" customHeight="1" x14ac:dyDescent="0.2">
      <c r="A20" s="569"/>
      <c r="B20" s="482">
        <v>10</v>
      </c>
      <c r="C20" s="560" t="s">
        <v>857</v>
      </c>
      <c r="D20" s="495" t="s">
        <v>344</v>
      </c>
      <c r="E20" s="482" t="s">
        <v>746</v>
      </c>
      <c r="F20" s="1"/>
      <c r="G20" s="1"/>
      <c r="H20" s="1"/>
      <c r="I20" s="1"/>
      <c r="J20" s="1"/>
      <c r="K20" s="1"/>
      <c r="L20" s="1"/>
      <c r="M20" s="1"/>
      <c r="N20" s="1"/>
      <c r="O20" s="1"/>
      <c r="P20" s="1"/>
    </row>
    <row r="21" spans="1:16" ht="22.5" customHeight="1" x14ac:dyDescent="0.2">
      <c r="A21" s="569"/>
      <c r="B21" s="480">
        <v>11</v>
      </c>
      <c r="C21" s="323" t="s">
        <v>666</v>
      </c>
      <c r="D21" s="323" t="s">
        <v>341</v>
      </c>
      <c r="E21" s="480" t="s">
        <v>746</v>
      </c>
      <c r="F21" s="1"/>
      <c r="G21" s="1"/>
      <c r="H21" s="1"/>
      <c r="I21" s="1"/>
      <c r="J21" s="1"/>
      <c r="K21" s="1"/>
      <c r="L21" s="1"/>
      <c r="M21" s="1"/>
      <c r="N21" s="1"/>
      <c r="O21" s="1"/>
      <c r="P21" s="1"/>
    </row>
    <row r="22" spans="1:16" ht="22.5" customHeight="1" x14ac:dyDescent="0.2">
      <c r="A22" s="569"/>
      <c r="B22" s="562">
        <v>12</v>
      </c>
      <c r="C22" s="126" t="s">
        <v>664</v>
      </c>
      <c r="D22" s="308" t="s">
        <v>803</v>
      </c>
      <c r="E22" s="127" t="s">
        <v>746</v>
      </c>
      <c r="F22" s="1"/>
      <c r="G22" s="1"/>
      <c r="H22" s="1"/>
      <c r="I22" s="1"/>
      <c r="J22" s="1"/>
      <c r="K22" s="1"/>
      <c r="L22" s="1"/>
      <c r="M22" s="1"/>
      <c r="N22" s="1"/>
      <c r="O22" s="1"/>
      <c r="P22" s="1"/>
    </row>
    <row r="23" spans="1:16" ht="22.5" customHeight="1" x14ac:dyDescent="0.2">
      <c r="A23" s="569"/>
      <c r="B23" s="568"/>
      <c r="C23" s="133" t="s">
        <v>330</v>
      </c>
      <c r="D23" s="133" t="s">
        <v>341</v>
      </c>
      <c r="E23" s="131" t="s">
        <v>746</v>
      </c>
      <c r="F23" s="1"/>
      <c r="G23" s="1"/>
      <c r="H23" s="1"/>
      <c r="I23" s="1"/>
      <c r="J23" s="1"/>
      <c r="K23" s="1"/>
      <c r="L23" s="1"/>
      <c r="M23" s="1"/>
      <c r="N23" s="1"/>
      <c r="O23" s="1"/>
      <c r="P23" s="1"/>
    </row>
    <row r="24" spans="1:16" ht="22.5" customHeight="1" x14ac:dyDescent="0.2">
      <c r="A24" s="569"/>
      <c r="B24" s="563"/>
      <c r="C24" s="128" t="s">
        <v>665</v>
      </c>
      <c r="D24" s="312" t="s">
        <v>94</v>
      </c>
      <c r="E24" s="129" t="s">
        <v>746</v>
      </c>
      <c r="F24" s="1"/>
      <c r="G24" s="1"/>
      <c r="H24" s="1"/>
      <c r="I24" s="1"/>
      <c r="J24" s="1"/>
      <c r="K24" s="1"/>
      <c r="L24" s="1"/>
      <c r="M24" s="1"/>
      <c r="N24" s="1"/>
      <c r="O24" s="1"/>
      <c r="P24" s="1"/>
    </row>
    <row r="25" spans="1:16" ht="22.5" customHeight="1" x14ac:dyDescent="0.2">
      <c r="A25" s="569"/>
      <c r="B25" s="482">
        <v>13</v>
      </c>
      <c r="C25" s="494" t="s">
        <v>795</v>
      </c>
      <c r="D25" s="494" t="s">
        <v>341</v>
      </c>
      <c r="E25" s="482" t="s">
        <v>746</v>
      </c>
      <c r="F25" s="1"/>
      <c r="G25" s="1"/>
      <c r="H25" s="1"/>
      <c r="I25" s="1"/>
      <c r="J25" s="1"/>
      <c r="K25" s="1"/>
      <c r="L25" s="1"/>
      <c r="M25" s="1"/>
      <c r="N25" s="1"/>
      <c r="O25" s="1"/>
      <c r="P25" s="1"/>
    </row>
    <row r="26" spans="1:16" ht="22.5" customHeight="1" x14ac:dyDescent="0.2">
      <c r="A26" s="569"/>
      <c r="B26" s="479">
        <v>14</v>
      </c>
      <c r="C26" s="496" t="s">
        <v>797</v>
      </c>
      <c r="D26" s="494" t="s">
        <v>341</v>
      </c>
      <c r="E26" s="482" t="s">
        <v>746</v>
      </c>
      <c r="F26" s="1"/>
      <c r="G26" s="1"/>
      <c r="H26" s="1"/>
      <c r="I26" s="1"/>
      <c r="J26" s="1"/>
      <c r="K26" s="1"/>
      <c r="L26" s="1"/>
      <c r="M26" s="1"/>
      <c r="N26" s="1"/>
      <c r="O26" s="1"/>
      <c r="P26" s="1"/>
    </row>
    <row r="27" spans="1:16" ht="22.5" customHeight="1" x14ac:dyDescent="0.2">
      <c r="A27" s="569"/>
      <c r="B27" s="562">
        <v>15</v>
      </c>
      <c r="C27" s="135" t="s">
        <v>663</v>
      </c>
      <c r="D27" s="310" t="s">
        <v>804</v>
      </c>
      <c r="E27" s="417" t="s">
        <v>746</v>
      </c>
      <c r="F27" s="1"/>
      <c r="G27" s="1"/>
      <c r="H27" s="1"/>
      <c r="I27" s="1"/>
      <c r="J27" s="1"/>
      <c r="K27" s="1"/>
      <c r="L27" s="1"/>
      <c r="M27" s="1"/>
      <c r="N27" s="1"/>
      <c r="O27" s="1"/>
      <c r="P27" s="1"/>
    </row>
    <row r="28" spans="1:16" ht="22.5" customHeight="1" x14ac:dyDescent="0.2">
      <c r="A28" s="569"/>
      <c r="B28" s="568"/>
      <c r="C28" s="130" t="s">
        <v>351</v>
      </c>
      <c r="D28" s="420" t="s">
        <v>710</v>
      </c>
      <c r="E28" s="450" t="s">
        <v>560</v>
      </c>
      <c r="F28" s="1"/>
      <c r="G28" s="1"/>
      <c r="H28" s="1"/>
      <c r="I28" s="1"/>
      <c r="J28" s="1"/>
      <c r="K28" s="1"/>
      <c r="L28" s="1"/>
      <c r="M28" s="1"/>
      <c r="N28" s="1"/>
      <c r="O28" s="1"/>
      <c r="P28" s="1"/>
    </row>
    <row r="29" spans="1:16" ht="33.75" customHeight="1" x14ac:dyDescent="0.2">
      <c r="A29" s="569"/>
      <c r="B29" s="568"/>
      <c r="C29" s="322" t="s">
        <v>711</v>
      </c>
      <c r="D29" s="133" t="s">
        <v>341</v>
      </c>
      <c r="E29" s="449" t="s">
        <v>727</v>
      </c>
      <c r="F29" s="1"/>
      <c r="G29" s="1"/>
      <c r="H29" s="1"/>
      <c r="I29" s="1"/>
      <c r="J29" s="1"/>
      <c r="K29" s="1"/>
      <c r="L29" s="1"/>
      <c r="M29" s="1"/>
      <c r="N29" s="1"/>
      <c r="O29" s="1"/>
      <c r="P29" s="1"/>
    </row>
    <row r="30" spans="1:16" ht="27.75" customHeight="1" x14ac:dyDescent="0.2">
      <c r="A30" s="569"/>
      <c r="B30" s="562">
        <v>16</v>
      </c>
      <c r="C30" s="317" t="s">
        <v>813</v>
      </c>
      <c r="D30" s="308" t="s">
        <v>94</v>
      </c>
      <c r="E30" s="127" t="s">
        <v>746</v>
      </c>
      <c r="F30" s="1"/>
      <c r="G30" s="1"/>
      <c r="H30" s="1"/>
      <c r="I30" s="1"/>
      <c r="J30" s="1"/>
      <c r="K30" s="1"/>
      <c r="L30" s="1"/>
      <c r="M30" s="1"/>
      <c r="N30" s="1"/>
      <c r="O30" s="1"/>
      <c r="P30" s="1"/>
    </row>
    <row r="31" spans="1:16" ht="27.75" customHeight="1" x14ac:dyDescent="0.2">
      <c r="A31" s="569"/>
      <c r="B31" s="568"/>
      <c r="C31" s="318" t="s">
        <v>814</v>
      </c>
      <c r="D31" s="311" t="s">
        <v>94</v>
      </c>
      <c r="E31" s="131" t="s">
        <v>746</v>
      </c>
      <c r="F31" s="1"/>
      <c r="G31" s="1"/>
      <c r="H31" s="1"/>
      <c r="I31" s="1"/>
      <c r="J31" s="1"/>
      <c r="K31" s="1"/>
      <c r="L31" s="1"/>
      <c r="M31" s="1"/>
      <c r="N31" s="1"/>
      <c r="O31" s="1"/>
      <c r="P31" s="1"/>
    </row>
    <row r="32" spans="1:16" ht="27.75" customHeight="1" x14ac:dyDescent="0.2">
      <c r="A32" s="569"/>
      <c r="B32" s="568"/>
      <c r="C32" s="318" t="s">
        <v>815</v>
      </c>
      <c r="D32" s="311" t="s">
        <v>94</v>
      </c>
      <c r="E32" s="131" t="s">
        <v>746</v>
      </c>
      <c r="F32" s="1"/>
      <c r="G32" s="1"/>
      <c r="H32" s="1"/>
      <c r="I32" s="1"/>
      <c r="J32" s="1"/>
      <c r="K32" s="1"/>
      <c r="L32" s="1"/>
      <c r="M32" s="1"/>
      <c r="N32" s="1"/>
      <c r="O32" s="1"/>
      <c r="P32" s="1"/>
    </row>
    <row r="33" spans="1:16" ht="22.5" customHeight="1" x14ac:dyDescent="0.2">
      <c r="A33" s="569"/>
      <c r="B33" s="563"/>
      <c r="C33" s="128" t="s">
        <v>343</v>
      </c>
      <c r="D33" s="312" t="s">
        <v>94</v>
      </c>
      <c r="E33" s="129" t="s">
        <v>746</v>
      </c>
      <c r="F33" s="1"/>
      <c r="G33" s="1"/>
      <c r="H33" s="1"/>
      <c r="I33" s="1"/>
      <c r="J33" s="1"/>
      <c r="K33" s="1"/>
      <c r="L33" s="1"/>
      <c r="M33" s="1"/>
      <c r="N33" s="1"/>
      <c r="O33" s="1"/>
      <c r="P33" s="1"/>
    </row>
    <row r="34" spans="1:16" ht="22.5" customHeight="1" x14ac:dyDescent="0.2">
      <c r="A34" s="561" t="s">
        <v>801</v>
      </c>
      <c r="B34" s="479">
        <v>17</v>
      </c>
      <c r="C34" s="551" t="s">
        <v>861</v>
      </c>
      <c r="D34" s="130" t="s">
        <v>341</v>
      </c>
      <c r="E34" s="140" t="s">
        <v>746</v>
      </c>
      <c r="F34" s="1"/>
      <c r="G34" s="1"/>
      <c r="H34" s="1"/>
      <c r="I34" s="1"/>
      <c r="J34" s="1"/>
      <c r="K34" s="1"/>
      <c r="L34" s="1"/>
      <c r="M34" s="1"/>
      <c r="N34" s="1"/>
      <c r="O34" s="1"/>
      <c r="P34" s="1"/>
    </row>
    <row r="35" spans="1:16" ht="22.5" customHeight="1" x14ac:dyDescent="0.2">
      <c r="A35" s="561"/>
      <c r="B35" s="566">
        <v>18</v>
      </c>
      <c r="C35" s="552" t="s">
        <v>342</v>
      </c>
      <c r="D35" s="309" t="s">
        <v>805</v>
      </c>
      <c r="E35" s="125" t="s">
        <v>746</v>
      </c>
      <c r="F35" s="1"/>
      <c r="G35" s="1"/>
      <c r="H35" s="1"/>
      <c r="I35" s="1"/>
      <c r="J35" s="1"/>
      <c r="K35" s="1"/>
      <c r="L35" s="1"/>
      <c r="M35" s="1"/>
      <c r="N35" s="1"/>
      <c r="O35" s="1"/>
      <c r="P35" s="1"/>
    </row>
    <row r="36" spans="1:16" ht="22.5" customHeight="1" x14ac:dyDescent="0.2">
      <c r="A36" s="561"/>
      <c r="B36" s="567"/>
      <c r="C36" s="553" t="s">
        <v>862</v>
      </c>
      <c r="D36" s="130" t="s">
        <v>341</v>
      </c>
      <c r="E36" s="140" t="s">
        <v>746</v>
      </c>
      <c r="F36" s="1"/>
      <c r="G36" s="1"/>
      <c r="H36" s="1"/>
      <c r="I36" s="1"/>
      <c r="J36" s="1"/>
      <c r="K36" s="1"/>
      <c r="L36" s="1"/>
      <c r="M36" s="1"/>
      <c r="N36" s="1"/>
      <c r="O36" s="1"/>
      <c r="P36" s="1"/>
    </row>
    <row r="37" spans="1:16" ht="22.5" customHeight="1" x14ac:dyDescent="0.2">
      <c r="A37" s="561"/>
      <c r="B37" s="567"/>
      <c r="C37" s="554" t="s">
        <v>863</v>
      </c>
      <c r="D37" s="130" t="s">
        <v>341</v>
      </c>
      <c r="E37" s="137" t="s">
        <v>746</v>
      </c>
      <c r="F37" s="1"/>
      <c r="G37" s="1"/>
      <c r="H37" s="1"/>
      <c r="I37" s="1"/>
      <c r="J37" s="1"/>
      <c r="K37" s="1"/>
      <c r="L37" s="1"/>
      <c r="M37" s="1"/>
      <c r="N37" s="1"/>
      <c r="O37" s="1"/>
      <c r="P37" s="1"/>
    </row>
    <row r="38" spans="1:16" ht="22.5" customHeight="1" x14ac:dyDescent="0.2">
      <c r="A38" s="561"/>
      <c r="B38" s="567"/>
      <c r="C38" s="555" t="s">
        <v>864</v>
      </c>
      <c r="D38" s="130" t="s">
        <v>341</v>
      </c>
      <c r="E38" s="138" t="s">
        <v>746</v>
      </c>
      <c r="F38" s="1"/>
      <c r="G38" s="1"/>
      <c r="H38" s="1"/>
      <c r="I38" s="1"/>
      <c r="J38" s="1"/>
      <c r="K38" s="1"/>
      <c r="L38" s="1"/>
      <c r="M38" s="1"/>
      <c r="N38" s="1"/>
      <c r="O38" s="1"/>
      <c r="P38" s="1"/>
    </row>
    <row r="39" spans="1:16" ht="22.5" customHeight="1" x14ac:dyDescent="0.2">
      <c r="A39" s="561"/>
      <c r="B39" s="558">
        <v>19</v>
      </c>
      <c r="C39" s="557" t="s">
        <v>855</v>
      </c>
      <c r="D39" s="556" t="s">
        <v>853</v>
      </c>
      <c r="E39" s="558" t="s">
        <v>746</v>
      </c>
      <c r="F39" s="1"/>
      <c r="G39" s="1"/>
      <c r="H39" s="1"/>
      <c r="I39" s="1"/>
      <c r="J39" s="1"/>
      <c r="K39" s="1"/>
      <c r="L39" s="1"/>
      <c r="M39" s="1"/>
      <c r="N39" s="1"/>
      <c r="O39" s="1"/>
      <c r="P39" s="1"/>
    </row>
    <row r="40" spans="1:16" ht="33.75" customHeight="1" x14ac:dyDescent="0.2">
      <c r="A40" s="561"/>
      <c r="B40" s="558">
        <v>20</v>
      </c>
      <c r="C40" s="557" t="s">
        <v>799</v>
      </c>
      <c r="D40" s="559" t="s">
        <v>641</v>
      </c>
      <c r="E40" s="558" t="s">
        <v>746</v>
      </c>
      <c r="F40" s="1"/>
      <c r="G40" s="1"/>
      <c r="H40" s="1"/>
      <c r="I40" s="1"/>
      <c r="J40" s="1"/>
      <c r="K40" s="1"/>
      <c r="L40" s="1"/>
      <c r="M40" s="1"/>
      <c r="N40" s="1"/>
      <c r="O40" s="1"/>
      <c r="P40" s="1"/>
    </row>
    <row r="41" spans="1:16" ht="22.5" customHeight="1" x14ac:dyDescent="0.2">
      <c r="A41" s="561"/>
      <c r="B41" s="493">
        <v>21</v>
      </c>
      <c r="C41" s="267" t="s">
        <v>800</v>
      </c>
      <c r="D41" s="459" t="s">
        <v>641</v>
      </c>
      <c r="E41" s="493" t="s">
        <v>746</v>
      </c>
      <c r="F41" s="1"/>
      <c r="G41" s="1"/>
      <c r="H41" s="1"/>
      <c r="I41" s="1"/>
      <c r="J41" s="1"/>
      <c r="K41" s="1"/>
      <c r="L41" s="1"/>
      <c r="M41" s="1"/>
      <c r="N41" s="1"/>
      <c r="O41" s="1"/>
      <c r="P41" s="1"/>
    </row>
    <row r="42" spans="1:16" ht="22.5" customHeight="1" x14ac:dyDescent="0.2">
      <c r="B42" s="19" t="s">
        <v>349</v>
      </c>
    </row>
    <row r="43" spans="1:16" ht="22.5" customHeight="1" x14ac:dyDescent="0.2">
      <c r="B43" s="19" t="s">
        <v>350</v>
      </c>
    </row>
    <row r="44" spans="1:16" ht="22.5" customHeight="1" x14ac:dyDescent="0.2">
      <c r="B44" s="19" t="s">
        <v>726</v>
      </c>
    </row>
    <row r="45" spans="1:16" ht="22.5" customHeight="1" x14ac:dyDescent="0.2">
      <c r="B45" s="19" t="s">
        <v>334</v>
      </c>
    </row>
    <row r="46" spans="1:16" ht="22.5" customHeight="1" x14ac:dyDescent="0.2">
      <c r="B46" s="19" t="s">
        <v>640</v>
      </c>
    </row>
    <row r="106" spans="2:16" s="18" customFormat="1" ht="13.5" customHeight="1" x14ac:dyDescent="0.2"/>
    <row r="107" spans="2:16" s="18" customFormat="1" ht="13.5" customHeight="1" x14ac:dyDescent="0.2"/>
    <row r="108" spans="2:16" s="18" customFormat="1" ht="13.5" customHeight="1" x14ac:dyDescent="0.2">
      <c r="B108" s="134"/>
    </row>
    <row r="109" spans="2:16" x14ac:dyDescent="0.2">
      <c r="B109" s="112"/>
      <c r="C109" s="1"/>
      <c r="D109" s="1"/>
      <c r="E109" s="1"/>
      <c r="F109" s="1"/>
      <c r="G109" s="1"/>
      <c r="H109" s="1"/>
      <c r="I109" s="1"/>
      <c r="J109" s="1"/>
      <c r="K109" s="1"/>
      <c r="L109" s="1"/>
      <c r="M109" s="1"/>
      <c r="N109" s="1"/>
      <c r="O109" s="1"/>
      <c r="P109" s="1"/>
    </row>
  </sheetData>
  <mergeCells count="15">
    <mergeCell ref="A34:A41"/>
    <mergeCell ref="B6:B7"/>
    <mergeCell ref="B1:E1"/>
    <mergeCell ref="D2:E2"/>
    <mergeCell ref="B35:B38"/>
    <mergeCell ref="B30:B33"/>
    <mergeCell ref="B27:B29"/>
    <mergeCell ref="B22:B24"/>
    <mergeCell ref="A19:A33"/>
    <mergeCell ref="A5:A18"/>
    <mergeCell ref="A3:B3"/>
    <mergeCell ref="A4:B4"/>
    <mergeCell ref="B11:B12"/>
    <mergeCell ref="B13:B16"/>
    <mergeCell ref="B17:B18"/>
  </mergeCells>
  <phoneticPr fontId="2"/>
  <hyperlinks>
    <hyperlink ref="D20" location="'様式8号　事業概要・施設運営の基本理念・運営方針等'!A1" display="様式8"/>
    <hyperlink ref="D35" location="'様式 11号施設計画書'!A1" display="様式11"/>
    <hyperlink ref="D27" location="'様式 10-1号施設整備資金計画書の1'!A1" display="様式10"/>
    <hyperlink ref="D30" location="'資金収支見込計算書（令和10年度）'!Print_Area" display="参考様式"/>
    <hyperlink ref="D31" location="'施設利用状況表（特養他介護保険事業）（令和10年度）'!Print_Area" display="参考様式"/>
    <hyperlink ref="D32" location="'人件費（職員)内訳書　特養（令和10年度）'!A1" display="参考様式"/>
    <hyperlink ref="D33" location="'（参考様式）借入金償還計画等一覧表（機構用）'!A1" display="参考様式"/>
    <hyperlink ref="D22" location="'様式 9-1号職員配置・採用計画書'!A1" display="様式9"/>
    <hyperlink ref="D24" location="勤務状況一覧表!A1" display="参考様式"/>
    <hyperlink ref="D11" location="様式７号法人事業実施状況!A1" display="様式7"/>
    <hyperlink ref="D12" location="'既往借入金の状況 (令和6年度末)'!Print_Area" display="参考様式"/>
    <hyperlink ref="D8" location="'様式5号社会福祉法人調書 '!A1" display="様式5"/>
    <hyperlink ref="D4" location="'様式4号　応募申込書兼誓約書'!A1" display="様式4"/>
    <hyperlink ref="D10" location="'様式6号　誓約書'!A1" display="様式6"/>
    <hyperlink ref="D39" location="'様式 12号近隣との協議状況報告書'!A1" display="様式12"/>
  </hyperlinks>
  <printOptions horizontalCentered="1"/>
  <pageMargins left="0.59055118110236227" right="0.59055118110236227" top="0.59055118110236227" bottom="0.59055118110236227" header="0.51181102362204722" footer="0.51181102362204722"/>
  <pageSetup paperSize="9" scale="74" fitToWidth="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61"/>
  <sheetViews>
    <sheetView showZeros="0" view="pageBreakPreview" zoomScaleNormal="100" zoomScaleSheetLayoutView="100" workbookViewId="0">
      <selection sqref="A1:AU57"/>
    </sheetView>
  </sheetViews>
  <sheetFormatPr defaultColWidth="2" defaultRowHeight="10.5" customHeight="1" x14ac:dyDescent="0.15"/>
  <cols>
    <col min="1" max="10" width="2" style="77" customWidth="1"/>
    <col min="11" max="11" width="2.6640625" style="77" customWidth="1"/>
    <col min="12" max="48" width="2" style="77" customWidth="1"/>
    <col min="49" max="49" width="14.21875" style="77" customWidth="1"/>
    <col min="50" max="50" width="11.6640625" style="77" customWidth="1"/>
    <col min="51" max="16384" width="2" style="77"/>
  </cols>
  <sheetData>
    <row r="1" spans="1:56" s="76" customFormat="1" ht="14.25" customHeight="1" x14ac:dyDescent="0.2">
      <c r="A1" s="76" t="s">
        <v>94</v>
      </c>
    </row>
    <row r="2" spans="1:56" s="76" customFormat="1" ht="22.5" customHeight="1" x14ac:dyDescent="0.2">
      <c r="A2" s="83" t="s">
        <v>762</v>
      </c>
      <c r="Y2" s="1062" t="s">
        <v>767</v>
      </c>
      <c r="Z2" s="1062"/>
      <c r="AA2" s="1062"/>
      <c r="AB2" s="1062"/>
      <c r="AC2" s="1062"/>
      <c r="AD2" s="1062"/>
      <c r="AE2" s="1062"/>
      <c r="AF2" s="1062"/>
      <c r="AG2" s="1062"/>
      <c r="AH2" s="1062"/>
      <c r="AI2" s="1062"/>
      <c r="AJ2" s="1062"/>
      <c r="AK2" s="1062"/>
      <c r="AL2" s="1062"/>
      <c r="AM2" s="1062"/>
      <c r="AN2" s="1062"/>
      <c r="AO2" s="1062"/>
      <c r="AP2" s="1062"/>
      <c r="AQ2" s="1062"/>
      <c r="AR2" s="1062"/>
      <c r="AS2" s="1062"/>
      <c r="AT2" s="1062"/>
      <c r="AU2" s="1062"/>
    </row>
    <row r="3" spans="1:56" s="76" customFormat="1" ht="33.75" customHeight="1" x14ac:dyDescent="0.2">
      <c r="B3" s="426"/>
      <c r="C3" s="426"/>
      <c r="D3" s="426"/>
      <c r="E3" s="426"/>
      <c r="F3" s="426"/>
      <c r="G3" s="426"/>
      <c r="H3" s="427"/>
      <c r="I3" s="427"/>
      <c r="K3" s="1063" t="s">
        <v>648</v>
      </c>
      <c r="L3" s="1063"/>
      <c r="M3" s="1063"/>
      <c r="N3" s="1063"/>
      <c r="O3" s="1063"/>
      <c r="P3" s="1063"/>
      <c r="Q3" s="1063"/>
      <c r="R3" s="1064">
        <v>80</v>
      </c>
      <c r="S3" s="1064"/>
      <c r="T3" s="1064"/>
      <c r="U3" s="1064"/>
      <c r="V3" s="1064"/>
      <c r="W3" s="1064"/>
      <c r="Y3" s="1063" t="s">
        <v>184</v>
      </c>
      <c r="Z3" s="1063"/>
      <c r="AA3" s="1063"/>
      <c r="AB3" s="1063"/>
      <c r="AC3" s="1063"/>
      <c r="AD3" s="1065">
        <v>3</v>
      </c>
      <c r="AE3" s="1066"/>
      <c r="AF3" s="1066"/>
      <c r="AG3" s="1066"/>
      <c r="AH3" s="1067"/>
      <c r="AI3" s="1068" t="s">
        <v>572</v>
      </c>
      <c r="AJ3" s="1069"/>
      <c r="AK3" s="1069"/>
      <c r="AL3" s="1069"/>
      <c r="AM3" s="1069"/>
      <c r="AN3" s="1069"/>
      <c r="AO3" s="1070"/>
      <c r="AP3" s="1071">
        <v>10.68</v>
      </c>
      <c r="AQ3" s="1071"/>
      <c r="AR3" s="1071"/>
      <c r="AS3" s="1071"/>
      <c r="AT3" s="1071"/>
      <c r="AW3" s="269"/>
    </row>
    <row r="4" spans="1:56" s="76" customFormat="1" ht="17.25" customHeight="1" x14ac:dyDescent="0.2">
      <c r="AX4" s="76" t="s">
        <v>630</v>
      </c>
    </row>
    <row r="5" spans="1:56" s="76" customFormat="1" ht="37.5" customHeight="1" x14ac:dyDescent="0.2">
      <c r="B5" s="1072" t="s">
        <v>629</v>
      </c>
      <c r="C5" s="1072"/>
      <c r="D5" s="1072"/>
      <c r="E5" s="1072"/>
      <c r="F5" s="1072"/>
      <c r="G5" s="1072"/>
      <c r="H5" s="1072"/>
      <c r="I5" s="1072"/>
      <c r="J5" s="1072"/>
      <c r="K5" s="1073" t="s">
        <v>675</v>
      </c>
      <c r="L5" s="1074"/>
      <c r="M5" s="1074"/>
      <c r="N5" s="1074"/>
      <c r="O5" s="1074"/>
      <c r="P5" s="1074"/>
      <c r="Q5" s="1074"/>
      <c r="R5" s="1074"/>
      <c r="S5" s="1074"/>
      <c r="T5" s="1073" t="s">
        <v>573</v>
      </c>
      <c r="U5" s="1074"/>
      <c r="V5" s="1074"/>
      <c r="W5" s="1074"/>
      <c r="X5" s="1075" t="s">
        <v>673</v>
      </c>
      <c r="Y5" s="1075"/>
      <c r="Z5" s="1075"/>
      <c r="AA5" s="1075"/>
      <c r="AB5" s="1075" t="s">
        <v>674</v>
      </c>
      <c r="AC5" s="1075"/>
      <c r="AD5" s="1075"/>
      <c r="AE5" s="1075"/>
      <c r="AF5" s="271"/>
      <c r="AG5" s="271" t="s">
        <v>649</v>
      </c>
      <c r="AH5" s="271"/>
      <c r="AI5" s="271"/>
      <c r="AJ5" s="271"/>
      <c r="AK5" s="271"/>
      <c r="AL5" s="271"/>
      <c r="AM5" s="271"/>
      <c r="AN5" s="271"/>
      <c r="AO5" s="271"/>
      <c r="AP5" s="271"/>
      <c r="AQ5" s="271"/>
      <c r="AR5" s="271"/>
      <c r="AS5" s="271"/>
      <c r="AT5" s="271"/>
      <c r="AX5" s="333">
        <f>ROUNDDOWN(R3*T6,0)</f>
        <v>0</v>
      </c>
    </row>
    <row r="6" spans="1:56" s="76" customFormat="1" ht="22.5" customHeight="1" x14ac:dyDescent="0.2">
      <c r="B6" s="1039" t="s">
        <v>761</v>
      </c>
      <c r="C6" s="1040"/>
      <c r="D6" s="1040"/>
      <c r="E6" s="1040"/>
      <c r="F6" s="1040"/>
      <c r="G6" s="1040"/>
      <c r="H6" s="1040"/>
      <c r="I6" s="1040"/>
      <c r="J6" s="1040"/>
      <c r="K6" s="1076"/>
      <c r="L6" s="1077"/>
      <c r="M6" s="1077"/>
      <c r="N6" s="1077"/>
      <c r="O6" s="1077"/>
      <c r="P6" s="1077"/>
      <c r="Q6" s="1077"/>
      <c r="R6" s="1077"/>
      <c r="S6" s="1078"/>
      <c r="T6" s="1041"/>
      <c r="U6" s="1042"/>
      <c r="V6" s="1042"/>
      <c r="W6" s="1043"/>
      <c r="X6" s="1041"/>
      <c r="Y6" s="1042"/>
      <c r="Z6" s="1042"/>
      <c r="AA6" s="1043"/>
      <c r="AB6" s="1041"/>
      <c r="AC6" s="1042"/>
      <c r="AD6" s="1042"/>
      <c r="AE6" s="1043"/>
      <c r="AF6" s="272"/>
      <c r="AG6" s="272"/>
      <c r="AH6" s="272"/>
      <c r="AI6" s="272"/>
      <c r="AJ6" s="272"/>
      <c r="AK6" s="272"/>
      <c r="AL6" s="270"/>
      <c r="AM6" s="271"/>
      <c r="AN6" s="271"/>
      <c r="AO6" s="271"/>
      <c r="AP6" s="271"/>
      <c r="AQ6" s="271"/>
      <c r="AR6" s="272"/>
      <c r="AS6" s="272"/>
      <c r="AT6" s="272"/>
      <c r="AW6" s="76" t="s">
        <v>246</v>
      </c>
      <c r="AX6" s="76" t="s">
        <v>671</v>
      </c>
    </row>
    <row r="7" spans="1:56" s="76" customFormat="1" ht="22.5" customHeight="1" x14ac:dyDescent="0.2">
      <c r="B7" s="1040"/>
      <c r="C7" s="1040"/>
      <c r="D7" s="1040"/>
      <c r="E7" s="1040"/>
      <c r="F7" s="1040"/>
      <c r="G7" s="1040"/>
      <c r="H7" s="1040"/>
      <c r="I7" s="1040"/>
      <c r="J7" s="1040"/>
      <c r="K7" s="1079"/>
      <c r="L7" s="1080"/>
      <c r="M7" s="1080"/>
      <c r="N7" s="1080"/>
      <c r="O7" s="1080"/>
      <c r="P7" s="1080"/>
      <c r="Q7" s="1080"/>
      <c r="R7" s="1080"/>
      <c r="S7" s="1081"/>
      <c r="T7" s="1044"/>
      <c r="U7" s="1045"/>
      <c r="V7" s="1045"/>
      <c r="W7" s="1046"/>
      <c r="X7" s="1044"/>
      <c r="Y7" s="1045"/>
      <c r="Z7" s="1045"/>
      <c r="AA7" s="1046"/>
      <c r="AB7" s="1044"/>
      <c r="AC7" s="1045"/>
      <c r="AD7" s="1045"/>
      <c r="AE7" s="1046"/>
      <c r="AF7" s="313"/>
      <c r="AG7" s="313"/>
      <c r="AH7" s="313"/>
      <c r="AI7" s="314"/>
      <c r="AJ7" s="314"/>
      <c r="AK7" s="314"/>
      <c r="AL7" s="313"/>
      <c r="AM7" s="313"/>
      <c r="AN7" s="313"/>
      <c r="AO7" s="314"/>
      <c r="AP7" s="314"/>
      <c r="AQ7" s="314"/>
      <c r="AR7" s="273"/>
      <c r="AS7" s="273"/>
      <c r="AT7" s="273"/>
      <c r="AW7" s="396">
        <f>(K6*AX9+30*2066*AX7)*12</f>
        <v>0</v>
      </c>
      <c r="AX7" s="333">
        <f>ROUNDDOWN(AX5*X6,0)</f>
        <v>0</v>
      </c>
    </row>
    <row r="8" spans="1:56" s="76" customFormat="1" ht="17.25" customHeight="1" x14ac:dyDescent="0.2">
      <c r="B8" s="84" t="s">
        <v>617</v>
      </c>
      <c r="AX8" s="76" t="s">
        <v>670</v>
      </c>
    </row>
    <row r="9" spans="1:56" s="76" customFormat="1" ht="17.25" customHeight="1" x14ac:dyDescent="0.2">
      <c r="B9" s="84"/>
      <c r="AX9" s="333">
        <f>ROUNDDOWN(AX5*AB6,0)</f>
        <v>0</v>
      </c>
    </row>
    <row r="10" spans="1:56" s="85" customFormat="1" ht="29.25" customHeight="1" x14ac:dyDescent="0.2">
      <c r="B10" s="1048" t="s">
        <v>187</v>
      </c>
      <c r="C10" s="1048"/>
      <c r="D10" s="1048"/>
      <c r="E10" s="1048"/>
      <c r="F10" s="1048"/>
      <c r="G10" s="1048"/>
      <c r="H10" s="1049" t="s">
        <v>190</v>
      </c>
      <c r="I10" s="1049"/>
      <c r="J10" s="1049"/>
      <c r="K10" s="1049"/>
      <c r="L10" s="1050" t="s">
        <v>672</v>
      </c>
      <c r="M10" s="1051"/>
      <c r="N10" s="1051"/>
      <c r="O10" s="1051"/>
      <c r="P10" s="1052"/>
      <c r="Q10" s="1050" t="s">
        <v>676</v>
      </c>
      <c r="R10" s="1051"/>
      <c r="S10" s="1051"/>
      <c r="T10" s="1051"/>
      <c r="U10" s="1052"/>
      <c r="V10" s="1050" t="s">
        <v>677</v>
      </c>
      <c r="W10" s="1051"/>
      <c r="X10" s="1051"/>
      <c r="Y10" s="1051"/>
      <c r="Z10" s="1052"/>
      <c r="AA10" s="1048" t="s">
        <v>191</v>
      </c>
      <c r="AB10" s="1048"/>
      <c r="AC10" s="1048"/>
      <c r="AD10" s="1048"/>
      <c r="AE10" s="1048"/>
      <c r="AF10" s="1048"/>
      <c r="AG10" s="1048"/>
      <c r="AH10" s="1048"/>
      <c r="AI10" s="1048"/>
      <c r="AJ10" s="1048"/>
      <c r="AK10" s="1048"/>
      <c r="AL10" s="1048"/>
      <c r="AM10" s="1048"/>
      <c r="AN10" s="1048"/>
      <c r="AO10" s="1048"/>
      <c r="AP10" s="1048"/>
      <c r="AQ10" s="1048"/>
      <c r="AR10" s="1048"/>
      <c r="AS10" s="1048"/>
      <c r="AT10" s="1048"/>
    </row>
    <row r="11" spans="1:56" s="85" customFormat="1" ht="18" customHeight="1" x14ac:dyDescent="0.2">
      <c r="B11" s="1048"/>
      <c r="C11" s="1048"/>
      <c r="D11" s="1048"/>
      <c r="E11" s="1048"/>
      <c r="F11" s="1048"/>
      <c r="G11" s="1048"/>
      <c r="H11" s="1049"/>
      <c r="I11" s="1049"/>
      <c r="J11" s="1049"/>
      <c r="K11" s="1049"/>
      <c r="L11" s="1053"/>
      <c r="M11" s="1054"/>
      <c r="N11" s="1054"/>
      <c r="O11" s="1054"/>
      <c r="P11" s="1055"/>
      <c r="Q11" s="1053"/>
      <c r="R11" s="1054"/>
      <c r="S11" s="1054"/>
      <c r="T11" s="1054"/>
      <c r="U11" s="1055"/>
      <c r="V11" s="1053"/>
      <c r="W11" s="1054"/>
      <c r="X11" s="1054"/>
      <c r="Y11" s="1054"/>
      <c r="Z11" s="1055"/>
      <c r="AA11" s="86" t="s">
        <v>192</v>
      </c>
      <c r="AB11" s="1056"/>
      <c r="AC11" s="1056"/>
      <c r="AD11" s="1056"/>
      <c r="AE11" s="87" t="s">
        <v>247</v>
      </c>
      <c r="AF11" s="88" t="s">
        <v>192</v>
      </c>
      <c r="AG11" s="1056"/>
      <c r="AH11" s="1056"/>
      <c r="AI11" s="1056"/>
      <c r="AJ11" s="89" t="s">
        <v>247</v>
      </c>
      <c r="AK11" s="88" t="s">
        <v>192</v>
      </c>
      <c r="AL11" s="1056"/>
      <c r="AM11" s="1056"/>
      <c r="AN11" s="1056"/>
      <c r="AO11" s="89" t="s">
        <v>247</v>
      </c>
      <c r="AP11" s="90" t="s">
        <v>192</v>
      </c>
      <c r="AQ11" s="1056"/>
      <c r="AR11" s="1056"/>
      <c r="AS11" s="1056"/>
      <c r="AT11" s="91" t="s">
        <v>247</v>
      </c>
      <c r="AW11" s="85" t="s">
        <v>646</v>
      </c>
      <c r="AX11" s="85" t="s">
        <v>647</v>
      </c>
    </row>
    <row r="12" spans="1:56" s="92" customFormat="1" ht="18" customHeight="1" x14ac:dyDescent="0.2">
      <c r="B12" s="1024" t="s">
        <v>199</v>
      </c>
      <c r="C12" s="1024"/>
      <c r="D12" s="1024"/>
      <c r="E12" s="1024"/>
      <c r="F12" s="1024"/>
      <c r="G12" s="1024"/>
      <c r="H12" s="1105"/>
      <c r="I12" s="1106"/>
      <c r="J12" s="1106"/>
      <c r="K12" s="1107"/>
      <c r="L12" s="1108"/>
      <c r="M12" s="1109"/>
      <c r="N12" s="1109"/>
      <c r="O12" s="1109"/>
      <c r="P12" s="1114" t="s">
        <v>64</v>
      </c>
      <c r="Q12" s="1025">
        <v>815</v>
      </c>
      <c r="R12" s="1025"/>
      <c r="S12" s="1025"/>
      <c r="T12" s="1022" t="s">
        <v>195</v>
      </c>
      <c r="U12" s="1023"/>
      <c r="V12" s="1026">
        <f>SUM(AA12,AF12,AK12,AP12)</f>
        <v>0</v>
      </c>
      <c r="W12" s="1027"/>
      <c r="X12" s="1027"/>
      <c r="Y12" s="1022" t="s">
        <v>195</v>
      </c>
      <c r="Z12" s="1023"/>
      <c r="AA12" s="1028"/>
      <c r="AB12" s="1029"/>
      <c r="AC12" s="1029"/>
      <c r="AD12" s="1022" t="s">
        <v>195</v>
      </c>
      <c r="AE12" s="1022"/>
      <c r="AF12" s="1030"/>
      <c r="AG12" s="1029"/>
      <c r="AH12" s="1029"/>
      <c r="AI12" s="1022" t="s">
        <v>195</v>
      </c>
      <c r="AJ12" s="1031"/>
      <c r="AK12" s="1030"/>
      <c r="AL12" s="1029"/>
      <c r="AM12" s="1029"/>
      <c r="AN12" s="1022" t="s">
        <v>195</v>
      </c>
      <c r="AO12" s="1031"/>
      <c r="AP12" s="1029"/>
      <c r="AQ12" s="1029"/>
      <c r="AR12" s="1029"/>
      <c r="AS12" s="1022" t="s">
        <v>195</v>
      </c>
      <c r="AT12" s="1023"/>
      <c r="AW12" s="118">
        <f>(Q12+V12)*$AP$3*$AX$5*H12*365</f>
        <v>0</v>
      </c>
    </row>
    <row r="13" spans="1:56" s="92" customFormat="1" ht="18" customHeight="1" x14ac:dyDescent="0.2">
      <c r="B13" s="1024" t="s">
        <v>200</v>
      </c>
      <c r="C13" s="1024"/>
      <c r="D13" s="1024"/>
      <c r="E13" s="1024"/>
      <c r="F13" s="1024"/>
      <c r="G13" s="1024"/>
      <c r="H13" s="1102"/>
      <c r="I13" s="1103"/>
      <c r="J13" s="1103"/>
      <c r="K13" s="1104"/>
      <c r="L13" s="1110"/>
      <c r="M13" s="1111"/>
      <c r="N13" s="1111"/>
      <c r="O13" s="1111"/>
      <c r="P13" s="1115"/>
      <c r="Q13" s="1025">
        <v>886</v>
      </c>
      <c r="R13" s="1025"/>
      <c r="S13" s="1025"/>
      <c r="T13" s="1022" t="s">
        <v>195</v>
      </c>
      <c r="U13" s="1023"/>
      <c r="V13" s="1026">
        <f>SUM(AA13,AF13,AK13,AP13)</f>
        <v>0</v>
      </c>
      <c r="W13" s="1027"/>
      <c r="X13" s="1027"/>
      <c r="Y13" s="1022" t="s">
        <v>195</v>
      </c>
      <c r="Z13" s="1023"/>
      <c r="AA13" s="1028"/>
      <c r="AB13" s="1029"/>
      <c r="AC13" s="1029"/>
      <c r="AD13" s="1022" t="s">
        <v>195</v>
      </c>
      <c r="AE13" s="1022"/>
      <c r="AF13" s="1030"/>
      <c r="AG13" s="1029"/>
      <c r="AH13" s="1029"/>
      <c r="AI13" s="1022" t="s">
        <v>195</v>
      </c>
      <c r="AJ13" s="1031"/>
      <c r="AK13" s="1030"/>
      <c r="AL13" s="1029"/>
      <c r="AM13" s="1029"/>
      <c r="AN13" s="1022" t="s">
        <v>195</v>
      </c>
      <c r="AO13" s="1031"/>
      <c r="AP13" s="1029"/>
      <c r="AQ13" s="1029"/>
      <c r="AR13" s="1029"/>
      <c r="AS13" s="1022" t="s">
        <v>195</v>
      </c>
      <c r="AT13" s="1023"/>
      <c r="AW13" s="118">
        <f>(Q13+V13)*$AP$3*$AX$5*H13*365</f>
        <v>0</v>
      </c>
      <c r="AX13" s="92" t="s">
        <v>669</v>
      </c>
      <c r="AY13" s="92" t="s">
        <v>670</v>
      </c>
    </row>
    <row r="14" spans="1:56" s="92" customFormat="1" ht="18" customHeight="1" thickBot="1" x14ac:dyDescent="0.25">
      <c r="B14" s="1035" t="s">
        <v>201</v>
      </c>
      <c r="C14" s="1035"/>
      <c r="D14" s="1035"/>
      <c r="E14" s="1035"/>
      <c r="F14" s="1035"/>
      <c r="G14" s="1035"/>
      <c r="H14" s="1117"/>
      <c r="I14" s="1118"/>
      <c r="J14" s="1118"/>
      <c r="K14" s="1119"/>
      <c r="L14" s="1112"/>
      <c r="M14" s="1113"/>
      <c r="N14" s="1113"/>
      <c r="O14" s="1113"/>
      <c r="P14" s="1116"/>
      <c r="Q14" s="1120">
        <v>955</v>
      </c>
      <c r="R14" s="1120"/>
      <c r="S14" s="1120"/>
      <c r="T14" s="1091" t="s">
        <v>195</v>
      </c>
      <c r="U14" s="1092"/>
      <c r="V14" s="1100">
        <f>SUM(AA14,AF14,AK14,AP14)</f>
        <v>0</v>
      </c>
      <c r="W14" s="1101"/>
      <c r="X14" s="1101"/>
      <c r="Y14" s="1091" t="s">
        <v>195</v>
      </c>
      <c r="Z14" s="1092"/>
      <c r="AA14" s="1097"/>
      <c r="AB14" s="1096"/>
      <c r="AC14" s="1096"/>
      <c r="AD14" s="1091" t="s">
        <v>195</v>
      </c>
      <c r="AE14" s="1091"/>
      <c r="AF14" s="1098"/>
      <c r="AG14" s="1096"/>
      <c r="AH14" s="1096"/>
      <c r="AI14" s="1091" t="s">
        <v>195</v>
      </c>
      <c r="AJ14" s="1099"/>
      <c r="AK14" s="1098"/>
      <c r="AL14" s="1096"/>
      <c r="AM14" s="1096"/>
      <c r="AN14" s="1091" t="s">
        <v>195</v>
      </c>
      <c r="AO14" s="1099"/>
      <c r="AP14" s="1096"/>
      <c r="AQ14" s="1096"/>
      <c r="AR14" s="1096"/>
      <c r="AS14" s="1091" t="s">
        <v>195</v>
      </c>
      <c r="AT14" s="1092"/>
      <c r="AW14" s="118">
        <f>(Q14+V14)*$AP$3*$AX$5*H14*365</f>
        <v>0</v>
      </c>
      <c r="AX14" s="119">
        <f>$AX$7*1445*365</f>
        <v>0</v>
      </c>
      <c r="AY14" s="1085">
        <f>$AX$9*$L$12*365</f>
        <v>0</v>
      </c>
      <c r="AZ14" s="1086"/>
      <c r="BA14" s="1086"/>
      <c r="BB14" s="1086"/>
      <c r="BC14" s="1086"/>
      <c r="BD14" s="1087"/>
    </row>
    <row r="15" spans="1:56" s="92" customFormat="1" ht="24.9" customHeight="1" thickTop="1" x14ac:dyDescent="0.2">
      <c r="B15" s="1133" t="s">
        <v>356</v>
      </c>
      <c r="C15" s="1133"/>
      <c r="D15" s="1133"/>
      <c r="E15" s="1133"/>
      <c r="F15" s="1133"/>
      <c r="G15" s="1133"/>
      <c r="H15" s="1134">
        <f>SUM(H12:J14)</f>
        <v>0</v>
      </c>
      <c r="I15" s="1135"/>
      <c r="J15" s="1135"/>
      <c r="K15" s="1136"/>
      <c r="L15" s="1137"/>
      <c r="M15" s="1138"/>
      <c r="N15" s="1138"/>
      <c r="O15" s="1138"/>
      <c r="P15" s="1139"/>
      <c r="Q15" s="1137"/>
      <c r="R15" s="1138"/>
      <c r="S15" s="1138"/>
      <c r="T15" s="1140"/>
      <c r="U15" s="1139"/>
      <c r="V15" s="1137"/>
      <c r="W15" s="1138"/>
      <c r="X15" s="1138"/>
      <c r="Y15" s="1140"/>
      <c r="Z15" s="1139"/>
      <c r="AA15" s="1137"/>
      <c r="AB15" s="1138"/>
      <c r="AC15" s="1138"/>
      <c r="AD15" s="1140"/>
      <c r="AE15" s="1140"/>
      <c r="AF15" s="1141"/>
      <c r="AG15" s="1138"/>
      <c r="AH15" s="1138"/>
      <c r="AI15" s="1140"/>
      <c r="AJ15" s="1142"/>
      <c r="AK15" s="1141"/>
      <c r="AL15" s="1138"/>
      <c r="AM15" s="1138"/>
      <c r="AN15" s="1140"/>
      <c r="AO15" s="1142"/>
      <c r="AP15" s="1138"/>
      <c r="AQ15" s="1138"/>
      <c r="AR15" s="1138"/>
      <c r="AS15" s="1140"/>
      <c r="AT15" s="1139"/>
      <c r="AW15" s="118">
        <f>SUM(AW12:AW14)</f>
        <v>0</v>
      </c>
      <c r="AX15" s="409" t="s">
        <v>679</v>
      </c>
      <c r="AY15" s="1088">
        <f>SUM(AX14:BD14)</f>
        <v>0</v>
      </c>
      <c r="AZ15" s="1089"/>
      <c r="BA15" s="1089"/>
      <c r="BB15" s="1089"/>
      <c r="BC15" s="1089"/>
      <c r="BD15" s="1090"/>
    </row>
    <row r="16" spans="1:56" s="96" customFormat="1" ht="9.9" customHeight="1" thickBot="1" x14ac:dyDescent="0.25">
      <c r="B16" s="93"/>
      <c r="C16" s="93"/>
      <c r="D16" s="93"/>
      <c r="E16" s="93"/>
      <c r="F16" s="93"/>
      <c r="G16" s="93"/>
      <c r="H16" s="94"/>
      <c r="I16" s="94"/>
      <c r="J16" s="94"/>
      <c r="K16" s="95"/>
      <c r="L16" s="63"/>
      <c r="M16" s="63"/>
      <c r="N16" s="63"/>
      <c r="O16" s="63"/>
      <c r="P16" s="64"/>
      <c r="Q16" s="63"/>
      <c r="R16" s="63"/>
      <c r="S16" s="63"/>
      <c r="T16" s="64"/>
      <c r="U16" s="64"/>
      <c r="V16" s="63"/>
      <c r="W16" s="63"/>
      <c r="X16" s="63"/>
      <c r="Y16" s="64"/>
      <c r="Z16" s="64"/>
      <c r="AA16" s="63"/>
      <c r="AB16" s="63"/>
      <c r="AC16" s="63"/>
      <c r="AD16" s="64"/>
      <c r="AE16" s="64"/>
      <c r="AF16" s="63"/>
      <c r="AG16" s="63"/>
      <c r="AH16" s="63"/>
      <c r="AI16" s="64"/>
      <c r="AJ16" s="64"/>
      <c r="AK16" s="63"/>
      <c r="AL16" s="63"/>
      <c r="AM16" s="63"/>
      <c r="AN16" s="64"/>
      <c r="AO16" s="64"/>
      <c r="AP16" s="63"/>
      <c r="AQ16" s="63"/>
      <c r="AR16" s="63"/>
      <c r="AS16" s="64"/>
      <c r="AT16" s="64"/>
    </row>
    <row r="17" spans="1:56" s="92" customFormat="1" ht="24.9" customHeight="1" thickBot="1" x14ac:dyDescent="0.25">
      <c r="B17" s="1121" t="s">
        <v>202</v>
      </c>
      <c r="C17" s="1122"/>
      <c r="D17" s="1122"/>
      <c r="E17" s="1122"/>
      <c r="F17" s="1122"/>
      <c r="G17" s="1122"/>
      <c r="H17" s="1123">
        <f>(H12*3+H13*4+H14*5)</f>
        <v>0</v>
      </c>
      <c r="I17" s="1124"/>
      <c r="J17" s="1124"/>
      <c r="K17" s="1125"/>
      <c r="L17" s="63"/>
      <c r="M17" s="63"/>
      <c r="N17" s="63"/>
      <c r="O17" s="64"/>
      <c r="P17" s="63"/>
      <c r="Q17" s="63"/>
      <c r="R17" s="63"/>
      <c r="S17" s="64"/>
      <c r="T17" s="64"/>
      <c r="U17" s="63"/>
      <c r="V17" s="63"/>
      <c r="W17" s="63"/>
      <c r="X17" s="64"/>
      <c r="Y17" s="64"/>
      <c r="Z17" s="63"/>
      <c r="AA17" s="63"/>
      <c r="AB17" s="63"/>
      <c r="AC17" s="64"/>
      <c r="AD17" s="64"/>
      <c r="AE17" s="63"/>
      <c r="AF17" s="63"/>
      <c r="AG17" s="63"/>
      <c r="AH17" s="64"/>
      <c r="AI17" s="64"/>
      <c r="AJ17" s="63"/>
      <c r="AK17" s="63"/>
      <c r="AL17" s="63"/>
      <c r="AM17" s="64"/>
      <c r="AN17" s="64"/>
      <c r="AO17" s="63"/>
      <c r="AP17" s="63"/>
      <c r="AQ17" s="63"/>
      <c r="AR17" s="64"/>
      <c r="AS17" s="64"/>
    </row>
    <row r="18" spans="1:56" s="92" customFormat="1" ht="18" customHeight="1" x14ac:dyDescent="0.2">
      <c r="A18" s="334"/>
      <c r="B18" s="335"/>
      <c r="C18" s="335"/>
      <c r="D18" s="335"/>
      <c r="E18" s="335"/>
      <c r="F18" s="335"/>
      <c r="G18" s="335"/>
      <c r="H18" s="336"/>
      <c r="I18" s="336"/>
      <c r="J18" s="336"/>
      <c r="K18" s="336"/>
      <c r="L18" s="337"/>
      <c r="M18" s="337"/>
      <c r="N18" s="337"/>
      <c r="O18" s="338"/>
      <c r="P18" s="337"/>
      <c r="Q18" s="337"/>
      <c r="R18" s="337"/>
      <c r="S18" s="338"/>
      <c r="T18" s="338"/>
      <c r="U18" s="337"/>
      <c r="V18" s="337"/>
      <c r="W18" s="337"/>
      <c r="X18" s="338"/>
      <c r="Y18" s="338"/>
      <c r="Z18" s="337"/>
      <c r="AA18" s="337"/>
      <c r="AB18" s="337"/>
      <c r="AC18" s="338"/>
      <c r="AD18" s="338"/>
      <c r="AE18" s="337"/>
      <c r="AF18" s="337"/>
      <c r="AG18" s="337"/>
      <c r="AH18" s="338"/>
      <c r="AI18" s="338"/>
      <c r="AJ18" s="337"/>
      <c r="AK18" s="337"/>
      <c r="AL18" s="337"/>
      <c r="AM18" s="338"/>
      <c r="AN18" s="338"/>
      <c r="AO18" s="337"/>
      <c r="AP18" s="337"/>
      <c r="AQ18" s="337"/>
      <c r="AR18" s="338"/>
      <c r="AS18" s="338"/>
      <c r="AT18" s="334"/>
      <c r="AU18" s="334"/>
    </row>
    <row r="19" spans="1:56" s="92" customFormat="1" ht="18" customHeight="1" x14ac:dyDescent="0.2">
      <c r="B19" s="97"/>
      <c r="C19" s="97"/>
      <c r="D19" s="97"/>
      <c r="E19" s="97"/>
      <c r="F19" s="97"/>
      <c r="G19" s="97"/>
      <c r="H19" s="98"/>
      <c r="I19" s="98"/>
      <c r="J19" s="98"/>
      <c r="K19" s="95"/>
      <c r="L19" s="63"/>
      <c r="M19" s="63"/>
      <c r="N19" s="63"/>
      <c r="O19" s="64"/>
      <c r="P19" s="63"/>
      <c r="Q19" s="63"/>
      <c r="R19" s="63"/>
      <c r="S19" s="64"/>
      <c r="T19" s="64"/>
      <c r="U19" s="63"/>
      <c r="V19" s="63"/>
      <c r="W19" s="63"/>
      <c r="X19" s="64"/>
      <c r="Y19" s="64"/>
      <c r="Z19" s="63"/>
      <c r="AA19" s="63"/>
      <c r="AB19" s="63"/>
      <c r="AC19" s="64"/>
      <c r="AD19" s="64"/>
      <c r="AE19" s="63"/>
      <c r="AF19" s="63"/>
      <c r="AG19" s="63"/>
      <c r="AH19" s="64"/>
      <c r="AI19" s="64"/>
      <c r="AJ19" s="63"/>
      <c r="AK19" s="63"/>
      <c r="AL19" s="63"/>
      <c r="AM19" s="64"/>
      <c r="AN19" s="64"/>
      <c r="AO19" s="63"/>
      <c r="AP19" s="63"/>
      <c r="AQ19" s="63"/>
      <c r="AR19" s="64"/>
      <c r="AS19" s="64"/>
    </row>
    <row r="20" spans="1:56" s="92" customFormat="1" ht="33.75" customHeight="1" x14ac:dyDescent="0.2">
      <c r="B20" s="97"/>
      <c r="C20" s="97"/>
      <c r="D20" s="97"/>
      <c r="E20" s="97"/>
      <c r="F20" s="97"/>
      <c r="G20" s="97"/>
      <c r="H20" s="98"/>
      <c r="I20" s="98"/>
      <c r="J20" s="98"/>
      <c r="K20" s="1063" t="s">
        <v>648</v>
      </c>
      <c r="L20" s="1063"/>
      <c r="M20" s="1063"/>
      <c r="N20" s="1063"/>
      <c r="O20" s="1063"/>
      <c r="P20" s="1063"/>
      <c r="Q20" s="1063"/>
      <c r="R20" s="1064">
        <v>10</v>
      </c>
      <c r="S20" s="1064"/>
      <c r="T20" s="1064"/>
      <c r="U20" s="1064"/>
      <c r="V20" s="1064"/>
      <c r="W20" s="1064"/>
      <c r="X20" s="64"/>
      <c r="Y20" s="1126" t="s">
        <v>184</v>
      </c>
      <c r="Z20" s="1126"/>
      <c r="AA20" s="1126"/>
      <c r="AB20" s="1126"/>
      <c r="AC20" s="1126"/>
      <c r="AD20" s="1065">
        <v>3</v>
      </c>
      <c r="AE20" s="1066"/>
      <c r="AF20" s="1066"/>
      <c r="AG20" s="1066"/>
      <c r="AH20" s="1067"/>
      <c r="AI20" s="1065" t="s">
        <v>572</v>
      </c>
      <c r="AJ20" s="1066"/>
      <c r="AK20" s="1066"/>
      <c r="AL20" s="1066"/>
      <c r="AM20" s="1066"/>
      <c r="AN20" s="1066"/>
      <c r="AO20" s="1067"/>
      <c r="AP20" s="1071">
        <v>10.83</v>
      </c>
      <c r="AQ20" s="1071"/>
      <c r="AR20" s="1071"/>
      <c r="AS20" s="1071"/>
      <c r="AT20" s="1071"/>
    </row>
    <row r="21" spans="1:56" s="92" customFormat="1" ht="17.25" customHeight="1" x14ac:dyDescent="0.2">
      <c r="R21" s="275"/>
      <c r="AX21" s="76" t="s">
        <v>630</v>
      </c>
    </row>
    <row r="22" spans="1:56" s="76" customFormat="1" ht="30" customHeight="1" x14ac:dyDescent="0.2">
      <c r="B22" s="1072" t="s">
        <v>629</v>
      </c>
      <c r="C22" s="1072"/>
      <c r="D22" s="1072"/>
      <c r="E22" s="1072"/>
      <c r="F22" s="1072"/>
      <c r="G22" s="1072"/>
      <c r="H22" s="1072"/>
      <c r="I22" s="1072"/>
      <c r="J22" s="1072"/>
      <c r="K22" s="1073" t="s">
        <v>681</v>
      </c>
      <c r="L22" s="1074"/>
      <c r="M22" s="1074"/>
      <c r="N22" s="1074"/>
      <c r="O22" s="1074"/>
      <c r="P22" s="1074"/>
      <c r="Q22" s="1074"/>
      <c r="R22" s="1074"/>
      <c r="S22" s="1074"/>
      <c r="T22" s="1073" t="s">
        <v>185</v>
      </c>
      <c r="U22" s="1074"/>
      <c r="V22" s="1074"/>
      <c r="W22" s="1074"/>
      <c r="X22" s="1075" t="s">
        <v>673</v>
      </c>
      <c r="Y22" s="1075"/>
      <c r="Z22" s="1075"/>
      <c r="AA22" s="1075"/>
      <c r="AB22" s="1075" t="s">
        <v>674</v>
      </c>
      <c r="AC22" s="1075"/>
      <c r="AD22" s="1075"/>
      <c r="AE22" s="1075"/>
      <c r="AF22" s="271"/>
      <c r="AG22" s="271" t="s">
        <v>649</v>
      </c>
      <c r="AH22" s="271"/>
      <c r="AI22" s="271"/>
      <c r="AJ22" s="271"/>
      <c r="AK22" s="271"/>
      <c r="AL22" s="271"/>
      <c r="AM22" s="271"/>
      <c r="AN22" s="271"/>
      <c r="AO22" s="271"/>
      <c r="AP22" s="271"/>
      <c r="AQ22" s="271"/>
      <c r="AR22" s="271"/>
      <c r="AS22" s="271"/>
      <c r="AT22" s="271"/>
      <c r="AX22" s="333">
        <f>ROUNDDOWN(R20*T23,0)</f>
        <v>0</v>
      </c>
    </row>
    <row r="23" spans="1:56" s="76" customFormat="1" ht="22.5" customHeight="1" x14ac:dyDescent="0.2">
      <c r="B23" s="1039" t="s">
        <v>680</v>
      </c>
      <c r="C23" s="1040"/>
      <c r="D23" s="1040"/>
      <c r="E23" s="1040"/>
      <c r="F23" s="1040"/>
      <c r="G23" s="1040"/>
      <c r="H23" s="1040"/>
      <c r="I23" s="1040"/>
      <c r="J23" s="1040"/>
      <c r="K23" s="1127"/>
      <c r="L23" s="1128"/>
      <c r="M23" s="1128"/>
      <c r="N23" s="1128"/>
      <c r="O23" s="1128"/>
      <c r="P23" s="1128"/>
      <c r="Q23" s="1128"/>
      <c r="R23" s="1128"/>
      <c r="S23" s="1129"/>
      <c r="T23" s="1041"/>
      <c r="U23" s="1042"/>
      <c r="V23" s="1042"/>
      <c r="W23" s="1043"/>
      <c r="X23" s="1041"/>
      <c r="Y23" s="1042"/>
      <c r="Z23" s="1042"/>
      <c r="AA23" s="1043"/>
      <c r="AB23" s="1041"/>
      <c r="AC23" s="1042"/>
      <c r="AD23" s="1042"/>
      <c r="AE23" s="1043"/>
      <c r="AF23" s="272"/>
      <c r="AG23" s="272"/>
      <c r="AH23" s="272"/>
      <c r="AI23" s="272"/>
      <c r="AJ23" s="272"/>
      <c r="AK23" s="272"/>
      <c r="AL23" s="270"/>
      <c r="AM23" s="271"/>
      <c r="AN23" s="271"/>
      <c r="AO23" s="271"/>
      <c r="AP23" s="271"/>
      <c r="AQ23" s="271"/>
      <c r="AR23" s="272"/>
      <c r="AS23" s="272"/>
      <c r="AT23" s="272"/>
      <c r="AW23" s="76" t="s">
        <v>682</v>
      </c>
      <c r="AX23" s="76" t="s">
        <v>671</v>
      </c>
    </row>
    <row r="24" spans="1:56" s="76" customFormat="1" ht="22.5" customHeight="1" x14ac:dyDescent="0.2">
      <c r="B24" s="1040"/>
      <c r="C24" s="1040"/>
      <c r="D24" s="1040"/>
      <c r="E24" s="1040"/>
      <c r="F24" s="1040"/>
      <c r="G24" s="1040"/>
      <c r="H24" s="1040"/>
      <c r="I24" s="1040"/>
      <c r="J24" s="1040"/>
      <c r="K24" s="1130"/>
      <c r="L24" s="1131"/>
      <c r="M24" s="1131"/>
      <c r="N24" s="1131"/>
      <c r="O24" s="1131"/>
      <c r="P24" s="1131"/>
      <c r="Q24" s="1131"/>
      <c r="R24" s="1131"/>
      <c r="S24" s="1132"/>
      <c r="T24" s="1044"/>
      <c r="U24" s="1045"/>
      <c r="V24" s="1045"/>
      <c r="W24" s="1046"/>
      <c r="X24" s="1044"/>
      <c r="Y24" s="1045"/>
      <c r="Z24" s="1045"/>
      <c r="AA24" s="1046"/>
      <c r="AB24" s="1044"/>
      <c r="AC24" s="1045"/>
      <c r="AD24" s="1045"/>
      <c r="AE24" s="1046"/>
      <c r="AF24" s="313"/>
      <c r="AG24" s="313"/>
      <c r="AH24" s="313"/>
      <c r="AI24" s="314"/>
      <c r="AJ24" s="314"/>
      <c r="AK24" s="314"/>
      <c r="AL24" s="313"/>
      <c r="AM24" s="313"/>
      <c r="AN24" s="313"/>
      <c r="AO24" s="314"/>
      <c r="AP24" s="314"/>
      <c r="AQ24" s="314"/>
      <c r="AR24" s="273"/>
      <c r="AS24" s="273"/>
      <c r="AT24" s="273"/>
      <c r="AW24" s="396">
        <f>(K23*AX26+2066*AX24)*365</f>
        <v>0</v>
      </c>
      <c r="AX24" s="333">
        <f>ROUNDDOWN(AX22*X23,0)</f>
        <v>0</v>
      </c>
    </row>
    <row r="25" spans="1:56" s="76" customFormat="1" ht="17.25" customHeight="1" x14ac:dyDescent="0.2">
      <c r="B25" s="84" t="s">
        <v>186</v>
      </c>
      <c r="AW25" s="269"/>
      <c r="AX25" s="76" t="s">
        <v>670</v>
      </c>
    </row>
    <row r="26" spans="1:56" s="76" customFormat="1" ht="17.25" customHeight="1" x14ac:dyDescent="0.2">
      <c r="B26" s="84" t="s">
        <v>617</v>
      </c>
      <c r="AW26" s="269"/>
      <c r="AX26" s="333">
        <f>ROUNDDOWN(AX22*AB23,0)</f>
        <v>0</v>
      </c>
    </row>
    <row r="27" spans="1:56" s="85" customFormat="1" ht="29.25" customHeight="1" x14ac:dyDescent="0.2">
      <c r="B27" s="1048" t="s">
        <v>187</v>
      </c>
      <c r="C27" s="1048"/>
      <c r="D27" s="1048"/>
      <c r="E27" s="1048"/>
      <c r="F27" s="1048"/>
      <c r="G27" s="1048"/>
      <c r="H27" s="1049" t="s">
        <v>190</v>
      </c>
      <c r="I27" s="1049"/>
      <c r="J27" s="1049"/>
      <c r="K27" s="1049"/>
      <c r="L27" s="1050" t="s">
        <v>672</v>
      </c>
      <c r="M27" s="1051"/>
      <c r="N27" s="1051"/>
      <c r="O27" s="1051"/>
      <c r="P27" s="1052"/>
      <c r="Q27" s="1050" t="s">
        <v>676</v>
      </c>
      <c r="R27" s="1051"/>
      <c r="S27" s="1051"/>
      <c r="T27" s="1051"/>
      <c r="U27" s="1052"/>
      <c r="V27" s="1050" t="s">
        <v>677</v>
      </c>
      <c r="W27" s="1051"/>
      <c r="X27" s="1051"/>
      <c r="Y27" s="1051"/>
      <c r="Z27" s="1052"/>
      <c r="AA27" s="1048" t="s">
        <v>191</v>
      </c>
      <c r="AB27" s="1048"/>
      <c r="AC27" s="1048"/>
      <c r="AD27" s="1048"/>
      <c r="AE27" s="1048"/>
      <c r="AF27" s="1048"/>
      <c r="AG27" s="1048"/>
      <c r="AH27" s="1048"/>
      <c r="AI27" s="1048"/>
      <c r="AJ27" s="1048"/>
      <c r="AK27" s="1048"/>
      <c r="AL27" s="1048"/>
      <c r="AM27" s="1048"/>
      <c r="AN27" s="1048"/>
      <c r="AO27" s="1048"/>
      <c r="AP27" s="1048"/>
      <c r="AQ27" s="1048"/>
      <c r="AR27" s="1048"/>
      <c r="AS27" s="1048"/>
      <c r="AT27" s="1048"/>
      <c r="AW27" s="268"/>
      <c r="AX27" s="268"/>
    </row>
    <row r="28" spans="1:56" s="85" customFormat="1" ht="18" customHeight="1" x14ac:dyDescent="0.2">
      <c r="B28" s="1048"/>
      <c r="C28" s="1048"/>
      <c r="D28" s="1048"/>
      <c r="E28" s="1048"/>
      <c r="F28" s="1048"/>
      <c r="G28" s="1048"/>
      <c r="H28" s="1049"/>
      <c r="I28" s="1049"/>
      <c r="J28" s="1049"/>
      <c r="K28" s="1049"/>
      <c r="L28" s="1053"/>
      <c r="M28" s="1054"/>
      <c r="N28" s="1054"/>
      <c r="O28" s="1054"/>
      <c r="P28" s="1055"/>
      <c r="Q28" s="1053"/>
      <c r="R28" s="1054"/>
      <c r="S28" s="1054"/>
      <c r="T28" s="1054"/>
      <c r="U28" s="1055"/>
      <c r="V28" s="1053"/>
      <c r="W28" s="1054"/>
      <c r="X28" s="1054"/>
      <c r="Y28" s="1054"/>
      <c r="Z28" s="1055"/>
      <c r="AA28" s="86" t="s">
        <v>192</v>
      </c>
      <c r="AB28" s="1056"/>
      <c r="AC28" s="1056"/>
      <c r="AD28" s="1056"/>
      <c r="AE28" s="87" t="s">
        <v>247</v>
      </c>
      <c r="AF28" s="88" t="s">
        <v>192</v>
      </c>
      <c r="AG28" s="1056"/>
      <c r="AH28" s="1056"/>
      <c r="AI28" s="1056"/>
      <c r="AJ28" s="89" t="s">
        <v>247</v>
      </c>
      <c r="AK28" s="88" t="s">
        <v>192</v>
      </c>
      <c r="AL28" s="1056"/>
      <c r="AM28" s="1056"/>
      <c r="AN28" s="1056"/>
      <c r="AO28" s="89" t="s">
        <v>247</v>
      </c>
      <c r="AP28" s="90" t="s">
        <v>192</v>
      </c>
      <c r="AQ28" s="1056"/>
      <c r="AR28" s="1056"/>
      <c r="AS28" s="1056"/>
      <c r="AT28" s="91" t="s">
        <v>247</v>
      </c>
      <c r="AW28" s="85" t="s">
        <v>646</v>
      </c>
      <c r="AX28" s="85" t="s">
        <v>647</v>
      </c>
      <c r="AZ28" s="92"/>
      <c r="BA28" s="92"/>
      <c r="BB28" s="92"/>
      <c r="BC28" s="92"/>
      <c r="BD28" s="92"/>
    </row>
    <row r="29" spans="1:56" s="92" customFormat="1" ht="18" customHeight="1" x14ac:dyDescent="0.2">
      <c r="B29" s="1144" t="s">
        <v>193</v>
      </c>
      <c r="C29" s="1144"/>
      <c r="D29" s="1144"/>
      <c r="E29" s="1144"/>
      <c r="F29" s="1144"/>
      <c r="G29" s="1144"/>
      <c r="H29" s="1145"/>
      <c r="I29" s="1146"/>
      <c r="J29" s="1146"/>
      <c r="K29" s="1147"/>
      <c r="L29" s="1155"/>
      <c r="M29" s="1156"/>
      <c r="N29" s="1156"/>
      <c r="O29" s="1156"/>
      <c r="P29" s="1114" t="s">
        <v>64</v>
      </c>
      <c r="Q29" s="1148">
        <v>529</v>
      </c>
      <c r="R29" s="1148"/>
      <c r="S29" s="1148"/>
      <c r="T29" s="1057" t="s">
        <v>195</v>
      </c>
      <c r="U29" s="1061"/>
      <c r="V29" s="1093">
        <f>SUM(AA29,AF29,AK29,AP29)</f>
        <v>0</v>
      </c>
      <c r="W29" s="1094"/>
      <c r="X29" s="1094"/>
      <c r="Y29" s="1057" t="s">
        <v>195</v>
      </c>
      <c r="Z29" s="1061"/>
      <c r="AA29" s="1143"/>
      <c r="AB29" s="1059"/>
      <c r="AC29" s="1059"/>
      <c r="AD29" s="1057" t="s">
        <v>195</v>
      </c>
      <c r="AE29" s="1057"/>
      <c r="AF29" s="1058"/>
      <c r="AG29" s="1059"/>
      <c r="AH29" s="1059"/>
      <c r="AI29" s="1057" t="s">
        <v>195</v>
      </c>
      <c r="AJ29" s="1060"/>
      <c r="AK29" s="1058"/>
      <c r="AL29" s="1059"/>
      <c r="AM29" s="1059"/>
      <c r="AN29" s="1057" t="s">
        <v>195</v>
      </c>
      <c r="AO29" s="1060"/>
      <c r="AP29" s="1059"/>
      <c r="AQ29" s="1059"/>
      <c r="AR29" s="1059"/>
      <c r="AS29" s="1057" t="s">
        <v>195</v>
      </c>
      <c r="AT29" s="1061"/>
      <c r="AW29" s="118">
        <f>(Q29+V29)*$AP$20*$AX$22*H29*365</f>
        <v>0</v>
      </c>
      <c r="AX29" s="92" t="s">
        <v>669</v>
      </c>
      <c r="AY29" s="1095" t="s">
        <v>678</v>
      </c>
      <c r="AZ29" s="1095"/>
      <c r="BA29" s="1095"/>
      <c r="BB29" s="1095"/>
      <c r="BC29" s="1095"/>
      <c r="BD29" s="1095"/>
    </row>
    <row r="30" spans="1:56" s="92" customFormat="1" ht="18" customHeight="1" x14ac:dyDescent="0.2">
      <c r="B30" s="1024" t="s">
        <v>196</v>
      </c>
      <c r="C30" s="1024"/>
      <c r="D30" s="1024"/>
      <c r="E30" s="1024"/>
      <c r="F30" s="1024"/>
      <c r="G30" s="1024"/>
      <c r="H30" s="1032"/>
      <c r="I30" s="1033"/>
      <c r="J30" s="1033"/>
      <c r="K30" s="1034"/>
      <c r="L30" s="1157"/>
      <c r="M30" s="1158"/>
      <c r="N30" s="1158"/>
      <c r="O30" s="1158"/>
      <c r="P30" s="1115"/>
      <c r="Q30" s="1025">
        <v>656</v>
      </c>
      <c r="R30" s="1025"/>
      <c r="S30" s="1025"/>
      <c r="T30" s="1022" t="s">
        <v>195</v>
      </c>
      <c r="U30" s="1023"/>
      <c r="V30" s="1026">
        <f t="shared" ref="V30:V35" si="0">SUM(AA30,AF30,AK30,AP30)</f>
        <v>0</v>
      </c>
      <c r="W30" s="1027"/>
      <c r="X30" s="1027"/>
      <c r="Y30" s="1022" t="s">
        <v>195</v>
      </c>
      <c r="Z30" s="1023"/>
      <c r="AA30" s="1028"/>
      <c r="AB30" s="1029"/>
      <c r="AC30" s="1029"/>
      <c r="AD30" s="1022" t="s">
        <v>195</v>
      </c>
      <c r="AE30" s="1022"/>
      <c r="AF30" s="1030"/>
      <c r="AG30" s="1029"/>
      <c r="AH30" s="1029"/>
      <c r="AI30" s="1022" t="s">
        <v>195</v>
      </c>
      <c r="AJ30" s="1031"/>
      <c r="AK30" s="1030"/>
      <c r="AL30" s="1029"/>
      <c r="AM30" s="1029"/>
      <c r="AN30" s="1022" t="s">
        <v>195</v>
      </c>
      <c r="AO30" s="1031"/>
      <c r="AP30" s="1029"/>
      <c r="AQ30" s="1029"/>
      <c r="AR30" s="1029"/>
      <c r="AS30" s="1022" t="s">
        <v>195</v>
      </c>
      <c r="AT30" s="1023"/>
      <c r="AW30" s="407">
        <f>(Q30+V30)*$AP$20*$AX$22*H30*365</f>
        <v>0</v>
      </c>
      <c r="AX30" s="412">
        <f>AX24*1445*365</f>
        <v>0</v>
      </c>
      <c r="AY30" s="1082">
        <f>$AX$26*$L$29*365</f>
        <v>0</v>
      </c>
      <c r="AZ30" s="1083"/>
      <c r="BA30" s="1083"/>
      <c r="BB30" s="1083"/>
      <c r="BC30" s="1083"/>
      <c r="BD30" s="1084"/>
    </row>
    <row r="31" spans="1:56" s="92" customFormat="1" ht="18" customHeight="1" x14ac:dyDescent="0.2">
      <c r="B31" s="1024" t="s">
        <v>197</v>
      </c>
      <c r="C31" s="1024"/>
      <c r="D31" s="1024"/>
      <c r="E31" s="1024"/>
      <c r="F31" s="1024"/>
      <c r="G31" s="1024"/>
      <c r="H31" s="1032"/>
      <c r="I31" s="1033"/>
      <c r="J31" s="1033"/>
      <c r="K31" s="1034"/>
      <c r="L31" s="1157"/>
      <c r="M31" s="1158"/>
      <c r="N31" s="1158"/>
      <c r="O31" s="1158"/>
      <c r="P31" s="1115"/>
      <c r="Q31" s="1025">
        <v>704</v>
      </c>
      <c r="R31" s="1025"/>
      <c r="S31" s="1025"/>
      <c r="T31" s="1022" t="s">
        <v>195</v>
      </c>
      <c r="U31" s="1023"/>
      <c r="V31" s="1026">
        <f t="shared" si="0"/>
        <v>0</v>
      </c>
      <c r="W31" s="1027"/>
      <c r="X31" s="1027"/>
      <c r="Y31" s="1022" t="s">
        <v>195</v>
      </c>
      <c r="Z31" s="1023"/>
      <c r="AA31" s="1028"/>
      <c r="AB31" s="1029"/>
      <c r="AC31" s="1029"/>
      <c r="AD31" s="1022" t="s">
        <v>195</v>
      </c>
      <c r="AE31" s="1022"/>
      <c r="AF31" s="1030"/>
      <c r="AG31" s="1029"/>
      <c r="AH31" s="1029"/>
      <c r="AI31" s="1022" t="s">
        <v>195</v>
      </c>
      <c r="AJ31" s="1031"/>
      <c r="AK31" s="1030"/>
      <c r="AL31" s="1029"/>
      <c r="AM31" s="1029"/>
      <c r="AN31" s="1022" t="s">
        <v>195</v>
      </c>
      <c r="AO31" s="1031"/>
      <c r="AP31" s="1029"/>
      <c r="AQ31" s="1029"/>
      <c r="AR31" s="1029"/>
      <c r="AS31" s="1022" t="s">
        <v>195</v>
      </c>
      <c r="AT31" s="1023"/>
      <c r="AW31" s="118">
        <f>(Q31+V31)*$AP$20*$AX$22*H31*365</f>
        <v>0</v>
      </c>
      <c r="AX31" s="410" t="s">
        <v>679</v>
      </c>
      <c r="AY31" s="1082">
        <f>SUM(AX30:BD30)</f>
        <v>0</v>
      </c>
      <c r="AZ31" s="1083"/>
      <c r="BA31" s="1083"/>
      <c r="BB31" s="1083"/>
      <c r="BC31" s="1083"/>
      <c r="BD31" s="1084"/>
    </row>
    <row r="32" spans="1:56" s="92" customFormat="1" ht="18" customHeight="1" x14ac:dyDescent="0.2">
      <c r="B32" s="1024" t="s">
        <v>198</v>
      </c>
      <c r="C32" s="1024"/>
      <c r="D32" s="1024"/>
      <c r="E32" s="1024"/>
      <c r="F32" s="1024"/>
      <c r="G32" s="1024"/>
      <c r="H32" s="1032"/>
      <c r="I32" s="1033"/>
      <c r="J32" s="1033"/>
      <c r="K32" s="1034"/>
      <c r="L32" s="1157"/>
      <c r="M32" s="1158"/>
      <c r="N32" s="1158"/>
      <c r="O32" s="1158"/>
      <c r="P32" s="1115"/>
      <c r="Q32" s="1025">
        <v>772</v>
      </c>
      <c r="R32" s="1025"/>
      <c r="S32" s="1025"/>
      <c r="T32" s="1022" t="s">
        <v>195</v>
      </c>
      <c r="U32" s="1023"/>
      <c r="V32" s="1026">
        <f t="shared" si="0"/>
        <v>0</v>
      </c>
      <c r="W32" s="1027"/>
      <c r="X32" s="1027"/>
      <c r="Y32" s="1022" t="s">
        <v>195</v>
      </c>
      <c r="Z32" s="1023"/>
      <c r="AA32" s="1028"/>
      <c r="AB32" s="1029"/>
      <c r="AC32" s="1029"/>
      <c r="AD32" s="1022" t="s">
        <v>195</v>
      </c>
      <c r="AE32" s="1022"/>
      <c r="AF32" s="1030"/>
      <c r="AG32" s="1029"/>
      <c r="AH32" s="1029"/>
      <c r="AI32" s="1022" t="s">
        <v>195</v>
      </c>
      <c r="AJ32" s="1031"/>
      <c r="AK32" s="1030"/>
      <c r="AL32" s="1029"/>
      <c r="AM32" s="1029"/>
      <c r="AN32" s="1022" t="s">
        <v>195</v>
      </c>
      <c r="AO32" s="1031"/>
      <c r="AP32" s="1029"/>
      <c r="AQ32" s="1029"/>
      <c r="AR32" s="1029"/>
      <c r="AS32" s="1022" t="s">
        <v>195</v>
      </c>
      <c r="AT32" s="1023"/>
      <c r="AW32" s="408">
        <f t="shared" ref="AW32:AW34" si="1">(Q32+V32)*$AP$20*$AX$22*H32*365</f>
        <v>0</v>
      </c>
    </row>
    <row r="33" spans="2:56" s="92" customFormat="1" ht="18" customHeight="1" x14ac:dyDescent="0.2">
      <c r="B33" s="1024" t="s">
        <v>199</v>
      </c>
      <c r="C33" s="1024"/>
      <c r="D33" s="1024"/>
      <c r="E33" s="1024"/>
      <c r="F33" s="1024"/>
      <c r="G33" s="1024"/>
      <c r="H33" s="1032"/>
      <c r="I33" s="1033"/>
      <c r="J33" s="1033"/>
      <c r="K33" s="1034"/>
      <c r="L33" s="1157"/>
      <c r="M33" s="1158"/>
      <c r="N33" s="1158"/>
      <c r="O33" s="1158"/>
      <c r="P33" s="1115"/>
      <c r="Q33" s="1025">
        <v>847</v>
      </c>
      <c r="R33" s="1025"/>
      <c r="S33" s="1025"/>
      <c r="T33" s="1022" t="s">
        <v>195</v>
      </c>
      <c r="U33" s="1023"/>
      <c r="V33" s="1026">
        <f t="shared" si="0"/>
        <v>0</v>
      </c>
      <c r="W33" s="1027"/>
      <c r="X33" s="1027"/>
      <c r="Y33" s="1022" t="s">
        <v>195</v>
      </c>
      <c r="Z33" s="1023"/>
      <c r="AA33" s="1028"/>
      <c r="AB33" s="1029"/>
      <c r="AC33" s="1029"/>
      <c r="AD33" s="1022" t="s">
        <v>195</v>
      </c>
      <c r="AE33" s="1022"/>
      <c r="AF33" s="1030"/>
      <c r="AG33" s="1029"/>
      <c r="AH33" s="1029"/>
      <c r="AI33" s="1022" t="s">
        <v>195</v>
      </c>
      <c r="AJ33" s="1031"/>
      <c r="AK33" s="1030"/>
      <c r="AL33" s="1029"/>
      <c r="AM33" s="1029"/>
      <c r="AN33" s="1022" t="s">
        <v>195</v>
      </c>
      <c r="AO33" s="1031"/>
      <c r="AP33" s="1029"/>
      <c r="AQ33" s="1029"/>
      <c r="AR33" s="1029"/>
      <c r="AS33" s="1022" t="s">
        <v>195</v>
      </c>
      <c r="AT33" s="1023"/>
      <c r="AW33" s="118">
        <f t="shared" si="1"/>
        <v>0</v>
      </c>
      <c r="AX33" s="96">
        <f t="shared" ref="AX33:AX35" si="2">$AX$22*L33</f>
        <v>0</v>
      </c>
    </row>
    <row r="34" spans="2:56" s="92" customFormat="1" ht="18" customHeight="1" x14ac:dyDescent="0.2">
      <c r="B34" s="1024" t="s">
        <v>200</v>
      </c>
      <c r="C34" s="1024"/>
      <c r="D34" s="1024"/>
      <c r="E34" s="1024"/>
      <c r="F34" s="1024"/>
      <c r="G34" s="1024"/>
      <c r="H34" s="1032"/>
      <c r="I34" s="1033"/>
      <c r="J34" s="1033"/>
      <c r="K34" s="1034"/>
      <c r="L34" s="1157"/>
      <c r="M34" s="1158"/>
      <c r="N34" s="1158"/>
      <c r="O34" s="1158"/>
      <c r="P34" s="1115"/>
      <c r="Q34" s="1025">
        <v>918</v>
      </c>
      <c r="R34" s="1025"/>
      <c r="S34" s="1025"/>
      <c r="T34" s="1022" t="s">
        <v>195</v>
      </c>
      <c r="U34" s="1023"/>
      <c r="V34" s="1026">
        <f t="shared" si="0"/>
        <v>0</v>
      </c>
      <c r="W34" s="1027"/>
      <c r="X34" s="1027"/>
      <c r="Y34" s="1022" t="s">
        <v>195</v>
      </c>
      <c r="Z34" s="1023"/>
      <c r="AA34" s="1028"/>
      <c r="AB34" s="1029"/>
      <c r="AC34" s="1029"/>
      <c r="AD34" s="1022" t="s">
        <v>195</v>
      </c>
      <c r="AE34" s="1022"/>
      <c r="AF34" s="1030"/>
      <c r="AG34" s="1029"/>
      <c r="AH34" s="1029"/>
      <c r="AI34" s="1022" t="s">
        <v>195</v>
      </c>
      <c r="AJ34" s="1031"/>
      <c r="AK34" s="1030"/>
      <c r="AL34" s="1029"/>
      <c r="AM34" s="1029"/>
      <c r="AN34" s="1022" t="s">
        <v>195</v>
      </c>
      <c r="AO34" s="1031"/>
      <c r="AP34" s="1029"/>
      <c r="AQ34" s="1029"/>
      <c r="AR34" s="1029"/>
      <c r="AS34" s="1022" t="s">
        <v>195</v>
      </c>
      <c r="AT34" s="1023"/>
      <c r="AW34" s="118">
        <f t="shared" si="1"/>
        <v>0</v>
      </c>
      <c r="AX34" s="96">
        <f t="shared" si="2"/>
        <v>0</v>
      </c>
    </row>
    <row r="35" spans="2:56" s="92" customFormat="1" ht="18" customHeight="1" thickBot="1" x14ac:dyDescent="0.25">
      <c r="B35" s="1035" t="s">
        <v>201</v>
      </c>
      <c r="C35" s="1035"/>
      <c r="D35" s="1035"/>
      <c r="E35" s="1035"/>
      <c r="F35" s="1035"/>
      <c r="G35" s="1035"/>
      <c r="H35" s="1036"/>
      <c r="I35" s="1037"/>
      <c r="J35" s="1037"/>
      <c r="K35" s="1038"/>
      <c r="L35" s="1159"/>
      <c r="M35" s="1160"/>
      <c r="N35" s="1160"/>
      <c r="O35" s="1160"/>
      <c r="P35" s="1116"/>
      <c r="Q35" s="1120">
        <v>987</v>
      </c>
      <c r="R35" s="1120"/>
      <c r="S35" s="1120"/>
      <c r="T35" s="1091" t="s">
        <v>195</v>
      </c>
      <c r="U35" s="1092"/>
      <c r="V35" s="1100">
        <f t="shared" si="0"/>
        <v>0</v>
      </c>
      <c r="W35" s="1101"/>
      <c r="X35" s="1101"/>
      <c r="Y35" s="1091" t="s">
        <v>195</v>
      </c>
      <c r="Z35" s="1092"/>
      <c r="AA35" s="1097"/>
      <c r="AB35" s="1096"/>
      <c r="AC35" s="1096"/>
      <c r="AD35" s="1091" t="s">
        <v>195</v>
      </c>
      <c r="AE35" s="1091"/>
      <c r="AF35" s="1098"/>
      <c r="AG35" s="1096"/>
      <c r="AH35" s="1096"/>
      <c r="AI35" s="1091" t="s">
        <v>195</v>
      </c>
      <c r="AJ35" s="1099"/>
      <c r="AK35" s="1098"/>
      <c r="AL35" s="1096"/>
      <c r="AM35" s="1096"/>
      <c r="AN35" s="1091" t="s">
        <v>195</v>
      </c>
      <c r="AO35" s="1099"/>
      <c r="AP35" s="1096"/>
      <c r="AQ35" s="1096"/>
      <c r="AR35" s="1096"/>
      <c r="AS35" s="1091" t="s">
        <v>195</v>
      </c>
      <c r="AT35" s="1092"/>
      <c r="AW35" s="118">
        <f>(Q35+V35)*$AP$20*$AX$22*H35*365</f>
        <v>0</v>
      </c>
      <c r="AX35" s="96">
        <f t="shared" si="2"/>
        <v>0</v>
      </c>
    </row>
    <row r="36" spans="2:56" s="92" customFormat="1" ht="24.9" customHeight="1" thickTop="1" x14ac:dyDescent="0.2">
      <c r="B36" s="1133" t="s">
        <v>356</v>
      </c>
      <c r="C36" s="1133"/>
      <c r="D36" s="1133"/>
      <c r="E36" s="1133"/>
      <c r="F36" s="1133"/>
      <c r="G36" s="1133"/>
      <c r="H36" s="1149">
        <f>SUM(H29:J35)</f>
        <v>0</v>
      </c>
      <c r="I36" s="1150"/>
      <c r="J36" s="1150"/>
      <c r="K36" s="1151"/>
      <c r="L36" s="1137"/>
      <c r="M36" s="1138"/>
      <c r="N36" s="1138"/>
      <c r="O36" s="1138"/>
      <c r="P36" s="1139"/>
      <c r="Q36" s="1137"/>
      <c r="R36" s="1138"/>
      <c r="S36" s="1138"/>
      <c r="T36" s="1140"/>
      <c r="U36" s="1139"/>
      <c r="V36" s="1137"/>
      <c r="W36" s="1138"/>
      <c r="X36" s="1138"/>
      <c r="Y36" s="1140"/>
      <c r="Z36" s="1139"/>
      <c r="AA36" s="1137"/>
      <c r="AB36" s="1138"/>
      <c r="AC36" s="1138"/>
      <c r="AD36" s="1140"/>
      <c r="AE36" s="1140"/>
      <c r="AF36" s="1141"/>
      <c r="AG36" s="1138"/>
      <c r="AH36" s="1138"/>
      <c r="AI36" s="1140"/>
      <c r="AJ36" s="1142"/>
      <c r="AK36" s="1141"/>
      <c r="AL36" s="1138"/>
      <c r="AM36" s="1138"/>
      <c r="AN36" s="1140"/>
      <c r="AO36" s="1142"/>
      <c r="AP36" s="1138"/>
      <c r="AQ36" s="1138"/>
      <c r="AR36" s="1138"/>
      <c r="AS36" s="1140"/>
      <c r="AT36" s="1139"/>
      <c r="AW36" s="118">
        <f>SUM(AW29:AW35)</f>
        <v>0</v>
      </c>
      <c r="AX36" s="411"/>
    </row>
    <row r="37" spans="2:56" s="96" customFormat="1" ht="9.9" customHeight="1" thickBot="1" x14ac:dyDescent="0.25">
      <c r="B37" s="93"/>
      <c r="C37" s="93"/>
      <c r="D37" s="93"/>
      <c r="E37" s="93"/>
      <c r="F37" s="93"/>
      <c r="G37" s="93"/>
      <c r="H37" s="98"/>
      <c r="I37" s="98"/>
      <c r="J37" s="98"/>
      <c r="K37" s="95"/>
      <c r="L37" s="63"/>
      <c r="M37" s="63"/>
      <c r="N37" s="63"/>
      <c r="O37" s="63"/>
      <c r="P37" s="64"/>
      <c r="Q37" s="63"/>
      <c r="R37" s="63"/>
      <c r="S37" s="63"/>
      <c r="T37" s="64"/>
      <c r="U37" s="64"/>
      <c r="V37" s="63"/>
      <c r="W37" s="63"/>
      <c r="X37" s="63"/>
      <c r="Y37" s="64"/>
      <c r="Z37" s="64"/>
      <c r="AA37" s="63"/>
      <c r="AB37" s="63"/>
      <c r="AC37" s="63"/>
      <c r="AD37" s="64"/>
      <c r="AE37" s="64"/>
      <c r="AF37" s="63"/>
      <c r="AG37" s="63"/>
      <c r="AH37" s="63"/>
      <c r="AI37" s="64"/>
      <c r="AJ37" s="64"/>
      <c r="AK37" s="63"/>
      <c r="AL37" s="63"/>
      <c r="AM37" s="63"/>
      <c r="AN37" s="64"/>
      <c r="AO37" s="64"/>
      <c r="AP37" s="63"/>
      <c r="AQ37" s="63"/>
      <c r="AR37" s="63"/>
      <c r="AS37" s="64"/>
      <c r="AT37" s="64"/>
    </row>
    <row r="38" spans="2:56" ht="24.9" customHeight="1" thickBot="1" x14ac:dyDescent="0.2">
      <c r="B38" s="1121" t="s">
        <v>202</v>
      </c>
      <c r="C38" s="1122"/>
      <c r="D38" s="1122"/>
      <c r="E38" s="1122"/>
      <c r="F38" s="1122"/>
      <c r="G38" s="1122"/>
      <c r="H38" s="1152">
        <f>(H31*1+H32*2+H33*3+H34*4+H35*5)</f>
        <v>0</v>
      </c>
      <c r="I38" s="1153"/>
      <c r="J38" s="1153"/>
      <c r="K38" s="1154"/>
      <c r="N38" s="76"/>
      <c r="O38" s="76"/>
      <c r="P38" s="76"/>
      <c r="Q38" s="76"/>
      <c r="R38" s="76"/>
      <c r="S38" s="76"/>
      <c r="T38" s="76"/>
      <c r="U38" s="76"/>
      <c r="V38" s="76"/>
      <c r="W38" s="76"/>
      <c r="X38" s="76"/>
      <c r="Y38" s="76"/>
      <c r="Z38" s="76"/>
      <c r="AA38" s="76"/>
      <c r="AW38" s="80"/>
      <c r="AX38" s="315"/>
    </row>
    <row r="39" spans="2:56" ht="17.25" customHeight="1" x14ac:dyDescent="0.15">
      <c r="N39" s="76"/>
      <c r="O39" s="76"/>
      <c r="P39" s="76"/>
      <c r="Q39" s="76"/>
      <c r="R39" s="76"/>
      <c r="S39" s="76"/>
      <c r="T39" s="76"/>
      <c r="U39" s="76"/>
      <c r="V39" s="76"/>
      <c r="W39" s="76"/>
      <c r="X39" s="76"/>
      <c r="Y39" s="76"/>
      <c r="Z39" s="76"/>
      <c r="AA39" s="76"/>
    </row>
    <row r="40" spans="2:56" ht="17.25" customHeight="1" x14ac:dyDescent="0.15">
      <c r="N40" s="76"/>
      <c r="O40" s="76"/>
      <c r="P40" s="76"/>
      <c r="Q40" s="76"/>
      <c r="R40" s="76"/>
      <c r="S40" s="76"/>
      <c r="T40" s="76"/>
      <c r="U40" s="76"/>
      <c r="V40" s="76"/>
      <c r="W40" s="76"/>
      <c r="X40" s="76"/>
      <c r="Y40" s="76"/>
      <c r="Z40" s="76"/>
      <c r="AA40" s="76"/>
    </row>
    <row r="41" spans="2:56" s="76" customFormat="1" ht="33.75" customHeight="1" x14ac:dyDescent="0.2">
      <c r="B41" s="426"/>
      <c r="C41" s="426"/>
      <c r="D41" s="426"/>
      <c r="E41" s="426"/>
      <c r="F41" s="426"/>
      <c r="G41" s="426"/>
      <c r="H41" s="427"/>
      <c r="I41" s="427"/>
      <c r="K41" s="1063" t="s">
        <v>648</v>
      </c>
      <c r="L41" s="1063"/>
      <c r="M41" s="1063"/>
      <c r="N41" s="1063"/>
      <c r="O41" s="1063"/>
      <c r="P41" s="1063"/>
      <c r="Q41" s="1063"/>
      <c r="R41" s="1064">
        <v>29</v>
      </c>
      <c r="S41" s="1064"/>
      <c r="T41" s="1064"/>
      <c r="U41" s="1064"/>
      <c r="V41" s="1064"/>
      <c r="W41" s="1064"/>
      <c r="Y41" s="1063" t="s">
        <v>184</v>
      </c>
      <c r="Z41" s="1063"/>
      <c r="AA41" s="1063"/>
      <c r="AB41" s="1063"/>
      <c r="AC41" s="1063"/>
      <c r="AD41" s="1065">
        <v>3</v>
      </c>
      <c r="AE41" s="1066"/>
      <c r="AF41" s="1066"/>
      <c r="AG41" s="1066"/>
      <c r="AH41" s="1067"/>
      <c r="AI41" s="1068" t="s">
        <v>572</v>
      </c>
      <c r="AJ41" s="1069"/>
      <c r="AK41" s="1069"/>
      <c r="AL41" s="1069"/>
      <c r="AM41" s="1069"/>
      <c r="AN41" s="1069"/>
      <c r="AO41" s="1070"/>
      <c r="AP41" s="1071">
        <v>10.68</v>
      </c>
      <c r="AQ41" s="1071"/>
      <c r="AR41" s="1071"/>
      <c r="AS41" s="1071"/>
      <c r="AT41" s="1071"/>
      <c r="AW41" s="269"/>
    </row>
    <row r="42" spans="2:56" s="76" customFormat="1" ht="17.25" customHeight="1" x14ac:dyDescent="0.2">
      <c r="AW42" s="269"/>
      <c r="AX42" s="269"/>
      <c r="AY42" s="269"/>
      <c r="AZ42" s="269"/>
      <c r="BA42" s="269"/>
      <c r="BB42" s="269"/>
      <c r="BC42" s="269"/>
      <c r="BD42" s="269"/>
    </row>
    <row r="43" spans="2:56" s="76" customFormat="1" ht="40.799999999999997" customHeight="1" x14ac:dyDescent="0.2">
      <c r="B43" s="1072" t="s">
        <v>629</v>
      </c>
      <c r="C43" s="1072"/>
      <c r="D43" s="1072"/>
      <c r="E43" s="1072"/>
      <c r="F43" s="1072"/>
      <c r="G43" s="1072"/>
      <c r="H43" s="1072"/>
      <c r="I43" s="1072"/>
      <c r="J43" s="1072"/>
      <c r="K43" s="1073" t="s">
        <v>573</v>
      </c>
      <c r="L43" s="1074"/>
      <c r="M43" s="1074"/>
      <c r="N43" s="1074"/>
      <c r="O43" s="1075" t="s">
        <v>834</v>
      </c>
      <c r="P43" s="1075"/>
      <c r="Q43" s="1075"/>
      <c r="R43" s="1075"/>
      <c r="S43" s="520"/>
      <c r="T43" s="520"/>
      <c r="U43" s="520"/>
      <c r="V43" s="520"/>
      <c r="W43" s="271"/>
      <c r="X43" s="271" t="s">
        <v>649</v>
      </c>
      <c r="Y43" s="271"/>
      <c r="Z43" s="271"/>
      <c r="AA43" s="271"/>
      <c r="AB43" s="271"/>
      <c r="AC43" s="271"/>
      <c r="AD43" s="271"/>
      <c r="AE43" s="271"/>
      <c r="AF43" s="271"/>
      <c r="AG43" s="271"/>
      <c r="AH43" s="271"/>
      <c r="AI43" s="271"/>
      <c r="AJ43" s="271"/>
      <c r="AK43" s="271"/>
      <c r="AN43" s="269"/>
      <c r="AO43" s="269"/>
      <c r="AP43" s="269"/>
      <c r="AQ43" s="269"/>
      <c r="AR43" s="269"/>
      <c r="AS43" s="269"/>
      <c r="AT43" s="269"/>
      <c r="AU43" s="269"/>
    </row>
    <row r="44" spans="2:56" s="76" customFormat="1" ht="22.5" customHeight="1" x14ac:dyDescent="0.2">
      <c r="B44" s="1039" t="s">
        <v>769</v>
      </c>
      <c r="C44" s="1040"/>
      <c r="D44" s="1040"/>
      <c r="E44" s="1040"/>
      <c r="F44" s="1040"/>
      <c r="G44" s="1040"/>
      <c r="H44" s="1040"/>
      <c r="I44" s="1040"/>
      <c r="J44" s="1040"/>
      <c r="K44" s="1041"/>
      <c r="L44" s="1042"/>
      <c r="M44" s="1042"/>
      <c r="N44" s="1043"/>
      <c r="O44" s="1047"/>
      <c r="P44" s="1047"/>
      <c r="Q44" s="1047"/>
      <c r="R44" s="1047"/>
      <c r="S44" s="519"/>
      <c r="T44" s="519"/>
      <c r="U44" s="519"/>
      <c r="V44" s="519"/>
      <c r="W44" s="272"/>
      <c r="X44" s="272"/>
      <c r="Y44" s="272"/>
      <c r="Z44" s="272"/>
      <c r="AA44" s="272"/>
      <c r="AB44" s="272"/>
      <c r="AC44" s="270"/>
      <c r="AD44" s="271"/>
      <c r="AE44" s="271"/>
      <c r="AF44" s="271"/>
      <c r="AG44" s="271"/>
      <c r="AH44" s="271"/>
      <c r="AI44" s="272"/>
      <c r="AJ44" s="272"/>
      <c r="AK44" s="272"/>
      <c r="AN44" s="269"/>
      <c r="AO44" s="269"/>
      <c r="AP44" s="269"/>
      <c r="AQ44" s="269"/>
      <c r="AR44" s="269"/>
      <c r="AS44" s="269"/>
      <c r="AT44" s="269"/>
      <c r="AU44" s="269"/>
    </row>
    <row r="45" spans="2:56" s="76" customFormat="1" ht="22.5" customHeight="1" x14ac:dyDescent="0.2">
      <c r="B45" s="1040"/>
      <c r="C45" s="1040"/>
      <c r="D45" s="1040"/>
      <c r="E45" s="1040"/>
      <c r="F45" s="1040"/>
      <c r="G45" s="1040"/>
      <c r="H45" s="1040"/>
      <c r="I45" s="1040"/>
      <c r="J45" s="1040"/>
      <c r="K45" s="1044"/>
      <c r="L45" s="1045"/>
      <c r="M45" s="1045"/>
      <c r="N45" s="1046"/>
      <c r="O45" s="1047"/>
      <c r="P45" s="1047"/>
      <c r="Q45" s="1047"/>
      <c r="R45" s="1047"/>
      <c r="S45" s="519"/>
      <c r="T45" s="519"/>
      <c r="U45" s="519"/>
      <c r="V45" s="519"/>
      <c r="W45" s="313"/>
      <c r="X45" s="313"/>
      <c r="Y45" s="313"/>
      <c r="Z45" s="314"/>
      <c r="AA45" s="314"/>
      <c r="AB45" s="314"/>
      <c r="AC45" s="313"/>
      <c r="AD45" s="313"/>
      <c r="AE45" s="313"/>
      <c r="AF45" s="314"/>
      <c r="AG45" s="314"/>
      <c r="AH45" s="314"/>
      <c r="AI45" s="273"/>
      <c r="AJ45" s="273"/>
      <c r="AK45" s="273"/>
      <c r="AN45" s="483"/>
      <c r="AO45" s="269"/>
      <c r="AP45" s="269"/>
      <c r="AQ45" s="269"/>
      <c r="AR45" s="269"/>
      <c r="AS45" s="269"/>
      <c r="AT45" s="269"/>
      <c r="AU45" s="269"/>
    </row>
    <row r="46" spans="2:56" s="76" customFormat="1" ht="17.25" customHeight="1" x14ac:dyDescent="0.2">
      <c r="B46" s="84" t="s">
        <v>617</v>
      </c>
      <c r="AW46" s="269"/>
      <c r="AX46" s="269"/>
      <c r="AY46" s="269"/>
      <c r="AZ46" s="269"/>
      <c r="BA46" s="269"/>
      <c r="BB46" s="269"/>
      <c r="BC46" s="269"/>
      <c r="BD46" s="269"/>
    </row>
    <row r="47" spans="2:56" s="76" customFormat="1" ht="17.25" customHeight="1" x14ac:dyDescent="0.2">
      <c r="B47" s="84"/>
      <c r="AW47" s="269"/>
      <c r="AX47" s="269"/>
      <c r="AY47" s="269"/>
      <c r="AZ47" s="269"/>
      <c r="BA47" s="269"/>
      <c r="BB47" s="269"/>
      <c r="BC47" s="269"/>
      <c r="BD47" s="269"/>
    </row>
    <row r="48" spans="2:56" s="85" customFormat="1" ht="29.25" customHeight="1" x14ac:dyDescent="0.2">
      <c r="B48" s="1048" t="s">
        <v>187</v>
      </c>
      <c r="C48" s="1048"/>
      <c r="D48" s="1048"/>
      <c r="E48" s="1048"/>
      <c r="F48" s="1048"/>
      <c r="G48" s="1048"/>
      <c r="H48" s="1049" t="s">
        <v>190</v>
      </c>
      <c r="I48" s="1049"/>
      <c r="J48" s="1049"/>
      <c r="K48" s="1049"/>
      <c r="L48" s="1050" t="s">
        <v>676</v>
      </c>
      <c r="M48" s="1051"/>
      <c r="N48" s="1051"/>
      <c r="O48" s="1051"/>
      <c r="P48" s="1052"/>
      <c r="Q48" s="1050" t="s">
        <v>677</v>
      </c>
      <c r="R48" s="1051"/>
      <c r="S48" s="1051"/>
      <c r="T48" s="1051"/>
      <c r="U48" s="1052"/>
      <c r="V48" s="1048" t="s">
        <v>191</v>
      </c>
      <c r="W48" s="1048"/>
      <c r="X48" s="1048"/>
      <c r="Y48" s="1048"/>
      <c r="Z48" s="1048"/>
      <c r="AA48" s="1048"/>
      <c r="AB48" s="1048"/>
      <c r="AC48" s="1048"/>
      <c r="AD48" s="1048"/>
      <c r="AE48" s="1048"/>
      <c r="AF48" s="1048"/>
      <c r="AG48" s="1048"/>
      <c r="AH48" s="1048"/>
      <c r="AI48" s="1048"/>
      <c r="AJ48" s="1048"/>
      <c r="AK48" s="1048"/>
      <c r="AL48" s="1048"/>
      <c r="AM48" s="1048"/>
      <c r="AN48" s="1048"/>
      <c r="AO48" s="1048"/>
      <c r="AR48" s="477"/>
      <c r="AS48" s="477"/>
      <c r="AT48" s="477"/>
      <c r="AU48" s="477"/>
      <c r="AV48" s="477"/>
      <c r="AW48" s="477"/>
      <c r="AX48" s="477"/>
      <c r="AY48" s="477"/>
    </row>
    <row r="49" spans="2:56" s="85" customFormat="1" ht="18" customHeight="1" x14ac:dyDescent="0.2">
      <c r="B49" s="1048"/>
      <c r="C49" s="1048"/>
      <c r="D49" s="1048"/>
      <c r="E49" s="1048"/>
      <c r="F49" s="1048"/>
      <c r="G49" s="1048"/>
      <c r="H49" s="1049"/>
      <c r="I49" s="1049"/>
      <c r="J49" s="1049"/>
      <c r="K49" s="1049"/>
      <c r="L49" s="1053"/>
      <c r="M49" s="1054"/>
      <c r="N49" s="1054"/>
      <c r="O49" s="1054"/>
      <c r="P49" s="1055"/>
      <c r="Q49" s="1053"/>
      <c r="R49" s="1054"/>
      <c r="S49" s="1054"/>
      <c r="T49" s="1054"/>
      <c r="U49" s="1055"/>
      <c r="V49" s="86" t="s">
        <v>192</v>
      </c>
      <c r="W49" s="1056"/>
      <c r="X49" s="1056"/>
      <c r="Y49" s="1056"/>
      <c r="Z49" s="87" t="s">
        <v>247</v>
      </c>
      <c r="AA49" s="88" t="s">
        <v>192</v>
      </c>
      <c r="AB49" s="1056"/>
      <c r="AC49" s="1056"/>
      <c r="AD49" s="1056"/>
      <c r="AE49" s="89" t="s">
        <v>247</v>
      </c>
      <c r="AF49" s="88" t="s">
        <v>192</v>
      </c>
      <c r="AG49" s="1056"/>
      <c r="AH49" s="1056"/>
      <c r="AI49" s="1056"/>
      <c r="AJ49" s="89" t="s">
        <v>247</v>
      </c>
      <c r="AK49" s="90" t="s">
        <v>192</v>
      </c>
      <c r="AL49" s="1056"/>
      <c r="AM49" s="1056"/>
      <c r="AN49" s="1056"/>
      <c r="AO49" s="91" t="s">
        <v>247</v>
      </c>
      <c r="AR49" s="477"/>
      <c r="AS49" s="477"/>
      <c r="AT49" s="477"/>
      <c r="AU49" s="477"/>
      <c r="AV49" s="477"/>
      <c r="AW49" s="85" t="s">
        <v>646</v>
      </c>
      <c r="AX49" s="477"/>
      <c r="AY49" s="477"/>
    </row>
    <row r="50" spans="2:56" s="85" customFormat="1" ht="18" customHeight="1" x14ac:dyDescent="0.2">
      <c r="B50" s="1144" t="s">
        <v>193</v>
      </c>
      <c r="C50" s="1144"/>
      <c r="D50" s="1144"/>
      <c r="E50" s="1144"/>
      <c r="F50" s="1144"/>
      <c r="G50" s="1144"/>
      <c r="H50" s="1145"/>
      <c r="I50" s="1146"/>
      <c r="J50" s="1146"/>
      <c r="K50" s="1147"/>
      <c r="L50" s="1148">
        <v>183</v>
      </c>
      <c r="M50" s="1148"/>
      <c r="N50" s="1148"/>
      <c r="O50" s="1057" t="s">
        <v>195</v>
      </c>
      <c r="P50" s="1061"/>
      <c r="Q50" s="1093">
        <f>SUM(V50,AA50,AF50,AK50)</f>
        <v>0</v>
      </c>
      <c r="R50" s="1094"/>
      <c r="S50" s="1094"/>
      <c r="T50" s="1057" t="s">
        <v>195</v>
      </c>
      <c r="U50" s="1061"/>
      <c r="V50" s="1143"/>
      <c r="W50" s="1059"/>
      <c r="X50" s="1059"/>
      <c r="Y50" s="1057" t="s">
        <v>195</v>
      </c>
      <c r="Z50" s="1057"/>
      <c r="AA50" s="1058"/>
      <c r="AB50" s="1059"/>
      <c r="AC50" s="1059"/>
      <c r="AD50" s="1057" t="s">
        <v>195</v>
      </c>
      <c r="AE50" s="1060"/>
      <c r="AF50" s="1058"/>
      <c r="AG50" s="1059"/>
      <c r="AH50" s="1059"/>
      <c r="AI50" s="1057" t="s">
        <v>195</v>
      </c>
      <c r="AJ50" s="1060"/>
      <c r="AK50" s="1059"/>
      <c r="AL50" s="1059"/>
      <c r="AM50" s="1059"/>
      <c r="AN50" s="1057" t="s">
        <v>195</v>
      </c>
      <c r="AO50" s="1061"/>
      <c r="AR50" s="514"/>
      <c r="AS50" s="514"/>
      <c r="AT50" s="514"/>
      <c r="AU50" s="514"/>
      <c r="AV50" s="514"/>
      <c r="AW50" s="118">
        <f>(Q50+V50)*$AP$41*$K$44*$O$44*H50*365</f>
        <v>0</v>
      </c>
      <c r="AX50" s="514"/>
      <c r="AY50" s="514"/>
    </row>
    <row r="51" spans="2:56" s="85" customFormat="1" ht="18" customHeight="1" x14ac:dyDescent="0.2">
      <c r="B51" s="1024" t="s">
        <v>196</v>
      </c>
      <c r="C51" s="1024"/>
      <c r="D51" s="1024"/>
      <c r="E51" s="1024"/>
      <c r="F51" s="1024"/>
      <c r="G51" s="1024"/>
      <c r="H51" s="1032"/>
      <c r="I51" s="1033"/>
      <c r="J51" s="1033"/>
      <c r="K51" s="1034"/>
      <c r="L51" s="1025">
        <v>313</v>
      </c>
      <c r="M51" s="1025"/>
      <c r="N51" s="1025"/>
      <c r="O51" s="1022" t="s">
        <v>195</v>
      </c>
      <c r="P51" s="1023"/>
      <c r="Q51" s="1026">
        <f t="shared" ref="Q51:Q56" si="3">SUM(V51,AA51,AF51,AK51)</f>
        <v>0</v>
      </c>
      <c r="R51" s="1027"/>
      <c r="S51" s="1027"/>
      <c r="T51" s="1022" t="s">
        <v>195</v>
      </c>
      <c r="U51" s="1023"/>
      <c r="V51" s="1028"/>
      <c r="W51" s="1029"/>
      <c r="X51" s="1029"/>
      <c r="Y51" s="1022" t="s">
        <v>195</v>
      </c>
      <c r="Z51" s="1022"/>
      <c r="AA51" s="1030"/>
      <c r="AB51" s="1029"/>
      <c r="AC51" s="1029"/>
      <c r="AD51" s="1022" t="s">
        <v>195</v>
      </c>
      <c r="AE51" s="1031"/>
      <c r="AF51" s="1030"/>
      <c r="AG51" s="1029"/>
      <c r="AH51" s="1029"/>
      <c r="AI51" s="1022" t="s">
        <v>195</v>
      </c>
      <c r="AJ51" s="1031"/>
      <c r="AK51" s="1029"/>
      <c r="AL51" s="1029"/>
      <c r="AM51" s="1029"/>
      <c r="AN51" s="1022" t="s">
        <v>195</v>
      </c>
      <c r="AO51" s="1023"/>
      <c r="AR51" s="514"/>
      <c r="AS51" s="514"/>
      <c r="AT51" s="514"/>
      <c r="AU51" s="514"/>
      <c r="AV51" s="514"/>
      <c r="AW51" s="407">
        <f>(Q51+V51)*$AP$20*$AX$22*H51*365</f>
        <v>0</v>
      </c>
      <c r="AX51" s="514"/>
      <c r="AY51" s="514"/>
    </row>
    <row r="52" spans="2:56" s="85" customFormat="1" ht="18" customHeight="1" x14ac:dyDescent="0.2">
      <c r="B52" s="1024" t="s">
        <v>197</v>
      </c>
      <c r="C52" s="1024"/>
      <c r="D52" s="1024"/>
      <c r="E52" s="1024"/>
      <c r="F52" s="1024"/>
      <c r="G52" s="1024"/>
      <c r="H52" s="1032"/>
      <c r="I52" s="1033"/>
      <c r="J52" s="1033"/>
      <c r="K52" s="1034"/>
      <c r="L52" s="1025">
        <v>542</v>
      </c>
      <c r="M52" s="1025"/>
      <c r="N52" s="1025"/>
      <c r="O52" s="1022" t="s">
        <v>195</v>
      </c>
      <c r="P52" s="1023"/>
      <c r="Q52" s="1026">
        <f t="shared" si="3"/>
        <v>0</v>
      </c>
      <c r="R52" s="1027"/>
      <c r="S52" s="1027"/>
      <c r="T52" s="1022" t="s">
        <v>195</v>
      </c>
      <c r="U52" s="1023"/>
      <c r="V52" s="1028"/>
      <c r="W52" s="1029"/>
      <c r="X52" s="1029"/>
      <c r="Y52" s="1022" t="s">
        <v>195</v>
      </c>
      <c r="Z52" s="1022"/>
      <c r="AA52" s="1030"/>
      <c r="AB52" s="1029"/>
      <c r="AC52" s="1029"/>
      <c r="AD52" s="1022" t="s">
        <v>195</v>
      </c>
      <c r="AE52" s="1031"/>
      <c r="AF52" s="1030"/>
      <c r="AG52" s="1029"/>
      <c r="AH52" s="1029"/>
      <c r="AI52" s="1022" t="s">
        <v>195</v>
      </c>
      <c r="AJ52" s="1031"/>
      <c r="AK52" s="1029"/>
      <c r="AL52" s="1029"/>
      <c r="AM52" s="1029"/>
      <c r="AN52" s="1022" t="s">
        <v>195</v>
      </c>
      <c r="AO52" s="1023"/>
      <c r="AR52" s="514"/>
      <c r="AS52" s="514"/>
      <c r="AT52" s="514"/>
      <c r="AU52" s="514"/>
      <c r="AV52" s="514"/>
      <c r="AW52" s="118">
        <f>(Q52+V52)*$AP$20*$AX$22*H52*365</f>
        <v>0</v>
      </c>
      <c r="AX52" s="514"/>
      <c r="AY52" s="514"/>
    </row>
    <row r="53" spans="2:56" s="92" customFormat="1" ht="18" customHeight="1" x14ac:dyDescent="0.2">
      <c r="B53" s="1024" t="s">
        <v>198</v>
      </c>
      <c r="C53" s="1024"/>
      <c r="D53" s="1024"/>
      <c r="E53" s="1024"/>
      <c r="F53" s="1024"/>
      <c r="G53" s="1024"/>
      <c r="H53" s="1032"/>
      <c r="I53" s="1033"/>
      <c r="J53" s="1033"/>
      <c r="K53" s="1034"/>
      <c r="L53" s="1025">
        <v>609</v>
      </c>
      <c r="M53" s="1025"/>
      <c r="N53" s="1025"/>
      <c r="O53" s="1022" t="s">
        <v>195</v>
      </c>
      <c r="P53" s="1023"/>
      <c r="Q53" s="1026">
        <f t="shared" si="3"/>
        <v>0</v>
      </c>
      <c r="R53" s="1027"/>
      <c r="S53" s="1027"/>
      <c r="T53" s="1022" t="s">
        <v>195</v>
      </c>
      <c r="U53" s="1023"/>
      <c r="V53" s="1028"/>
      <c r="W53" s="1029"/>
      <c r="X53" s="1029"/>
      <c r="Y53" s="1022" t="s">
        <v>195</v>
      </c>
      <c r="Z53" s="1022"/>
      <c r="AA53" s="1030"/>
      <c r="AB53" s="1029"/>
      <c r="AC53" s="1029"/>
      <c r="AD53" s="1022" t="s">
        <v>195</v>
      </c>
      <c r="AE53" s="1031"/>
      <c r="AF53" s="1030"/>
      <c r="AG53" s="1029"/>
      <c r="AH53" s="1029"/>
      <c r="AI53" s="1022" t="s">
        <v>195</v>
      </c>
      <c r="AJ53" s="1031"/>
      <c r="AK53" s="1029"/>
      <c r="AL53" s="1029"/>
      <c r="AM53" s="1029"/>
      <c r="AN53" s="1022" t="s">
        <v>195</v>
      </c>
      <c r="AO53" s="1023"/>
      <c r="AR53" s="411"/>
      <c r="AS53" s="96"/>
      <c r="AT53" s="96"/>
      <c r="AU53" s="96"/>
      <c r="AV53" s="96"/>
      <c r="AW53" s="408">
        <f t="shared" ref="AW53:AW55" si="4">(Q53+V53)*$AP$20*$AX$22*H53*365</f>
        <v>0</v>
      </c>
      <c r="AX53" s="96"/>
      <c r="AY53" s="96"/>
    </row>
    <row r="54" spans="2:56" s="92" customFormat="1" ht="18" customHeight="1" x14ac:dyDescent="0.2">
      <c r="B54" s="1024" t="s">
        <v>199</v>
      </c>
      <c r="C54" s="1024"/>
      <c r="D54" s="1024"/>
      <c r="E54" s="1024"/>
      <c r="F54" s="1024"/>
      <c r="G54" s="1024"/>
      <c r="H54" s="1032"/>
      <c r="I54" s="1033"/>
      <c r="J54" s="1033"/>
      <c r="K54" s="1034"/>
      <c r="L54" s="1025">
        <v>679</v>
      </c>
      <c r="M54" s="1025"/>
      <c r="N54" s="1025"/>
      <c r="O54" s="1022" t="s">
        <v>195</v>
      </c>
      <c r="P54" s="1023"/>
      <c r="Q54" s="1026">
        <f t="shared" si="3"/>
        <v>0</v>
      </c>
      <c r="R54" s="1027"/>
      <c r="S54" s="1027"/>
      <c r="T54" s="1022" t="s">
        <v>195</v>
      </c>
      <c r="U54" s="1023"/>
      <c r="V54" s="1028"/>
      <c r="W54" s="1029"/>
      <c r="X54" s="1029"/>
      <c r="Y54" s="1022" t="s">
        <v>195</v>
      </c>
      <c r="Z54" s="1022"/>
      <c r="AA54" s="1030"/>
      <c r="AB54" s="1029"/>
      <c r="AC54" s="1029"/>
      <c r="AD54" s="1022" t="s">
        <v>195</v>
      </c>
      <c r="AE54" s="1031"/>
      <c r="AF54" s="1030"/>
      <c r="AG54" s="1029"/>
      <c r="AH54" s="1029"/>
      <c r="AI54" s="1022" t="s">
        <v>195</v>
      </c>
      <c r="AJ54" s="1031"/>
      <c r="AK54" s="1029"/>
      <c r="AL54" s="1029"/>
      <c r="AM54" s="1029"/>
      <c r="AN54" s="1022" t="s">
        <v>195</v>
      </c>
      <c r="AO54" s="1023"/>
      <c r="AR54" s="411"/>
      <c r="AS54" s="96"/>
      <c r="AT54" s="96"/>
      <c r="AU54" s="96"/>
      <c r="AV54" s="96"/>
      <c r="AW54" s="118">
        <f t="shared" si="4"/>
        <v>0</v>
      </c>
      <c r="AX54" s="96"/>
      <c r="AY54" s="96"/>
    </row>
    <row r="55" spans="2:56" s="92" customFormat="1" ht="18" customHeight="1" x14ac:dyDescent="0.2">
      <c r="B55" s="1024" t="s">
        <v>200</v>
      </c>
      <c r="C55" s="1024"/>
      <c r="D55" s="1024"/>
      <c r="E55" s="1024"/>
      <c r="F55" s="1024"/>
      <c r="G55" s="1024"/>
      <c r="H55" s="1032"/>
      <c r="I55" s="1033"/>
      <c r="J55" s="1033"/>
      <c r="K55" s="1034"/>
      <c r="L55" s="1025">
        <v>744</v>
      </c>
      <c r="M55" s="1025"/>
      <c r="N55" s="1025"/>
      <c r="O55" s="1022" t="s">
        <v>195</v>
      </c>
      <c r="P55" s="1023"/>
      <c r="Q55" s="1026">
        <f t="shared" si="3"/>
        <v>0</v>
      </c>
      <c r="R55" s="1027"/>
      <c r="S55" s="1027"/>
      <c r="T55" s="1022" t="s">
        <v>195</v>
      </c>
      <c r="U55" s="1023"/>
      <c r="V55" s="1028"/>
      <c r="W55" s="1029"/>
      <c r="X55" s="1029"/>
      <c r="Y55" s="1022" t="s">
        <v>195</v>
      </c>
      <c r="Z55" s="1022"/>
      <c r="AA55" s="1030"/>
      <c r="AB55" s="1029"/>
      <c r="AC55" s="1029"/>
      <c r="AD55" s="1022" t="s">
        <v>195</v>
      </c>
      <c r="AE55" s="1031"/>
      <c r="AF55" s="1030"/>
      <c r="AG55" s="1029"/>
      <c r="AH55" s="1029"/>
      <c r="AI55" s="1022" t="s">
        <v>195</v>
      </c>
      <c r="AJ55" s="1031"/>
      <c r="AK55" s="1029"/>
      <c r="AL55" s="1029"/>
      <c r="AM55" s="1029"/>
      <c r="AN55" s="1022" t="s">
        <v>195</v>
      </c>
      <c r="AO55" s="1023"/>
      <c r="AR55" s="411"/>
      <c r="AS55" s="484"/>
      <c r="AT55" s="515"/>
      <c r="AU55" s="515"/>
      <c r="AV55" s="515"/>
      <c r="AW55" s="118">
        <f t="shared" si="4"/>
        <v>0</v>
      </c>
      <c r="AX55" s="515"/>
      <c r="AY55" s="515"/>
    </row>
    <row r="56" spans="2:56" s="92" customFormat="1" ht="24.9" customHeight="1" thickBot="1" x14ac:dyDescent="0.25">
      <c r="B56" s="1035" t="s">
        <v>201</v>
      </c>
      <c r="C56" s="1035"/>
      <c r="D56" s="1035"/>
      <c r="E56" s="1035"/>
      <c r="F56" s="1035"/>
      <c r="G56" s="1035"/>
      <c r="H56" s="1036"/>
      <c r="I56" s="1037"/>
      <c r="J56" s="1037"/>
      <c r="K56" s="1038"/>
      <c r="L56" s="1120">
        <v>813</v>
      </c>
      <c r="M56" s="1120"/>
      <c r="N56" s="1120"/>
      <c r="O56" s="1091" t="s">
        <v>195</v>
      </c>
      <c r="P56" s="1092"/>
      <c r="Q56" s="1100">
        <f t="shared" si="3"/>
        <v>0</v>
      </c>
      <c r="R56" s="1101"/>
      <c r="S56" s="1101"/>
      <c r="T56" s="1091" t="s">
        <v>195</v>
      </c>
      <c r="U56" s="1092"/>
      <c r="V56" s="1097"/>
      <c r="W56" s="1096"/>
      <c r="X56" s="1096"/>
      <c r="Y56" s="1091" t="s">
        <v>195</v>
      </c>
      <c r="Z56" s="1091"/>
      <c r="AA56" s="1098"/>
      <c r="AB56" s="1096"/>
      <c r="AC56" s="1096"/>
      <c r="AD56" s="1091" t="s">
        <v>195</v>
      </c>
      <c r="AE56" s="1099"/>
      <c r="AF56" s="1098"/>
      <c r="AG56" s="1096"/>
      <c r="AH56" s="1096"/>
      <c r="AI56" s="1091" t="s">
        <v>195</v>
      </c>
      <c r="AJ56" s="1099"/>
      <c r="AK56" s="1096"/>
      <c r="AL56" s="1096"/>
      <c r="AM56" s="1096"/>
      <c r="AN56" s="1091" t="s">
        <v>195</v>
      </c>
      <c r="AO56" s="1092"/>
      <c r="AR56" s="411"/>
      <c r="AS56" s="485"/>
      <c r="AT56" s="516"/>
      <c r="AU56" s="517"/>
      <c r="AV56" s="517"/>
      <c r="AW56" s="118">
        <f>(Q56+V56)*$AP$20*$AX$22*H56*365</f>
        <v>0</v>
      </c>
      <c r="AX56" s="517"/>
      <c r="AY56" s="517"/>
    </row>
    <row r="57" spans="2:56" ht="17.25" customHeight="1" thickTop="1" x14ac:dyDescent="0.15">
      <c r="B57" s="1133" t="s">
        <v>356</v>
      </c>
      <c r="C57" s="1133"/>
      <c r="D57" s="1133"/>
      <c r="E57" s="1133"/>
      <c r="F57" s="1133"/>
      <c r="G57" s="1133"/>
      <c r="H57" s="1149">
        <f>SUM(H50:J56)</f>
        <v>0</v>
      </c>
      <c r="I57" s="1150"/>
      <c r="J57" s="1150"/>
      <c r="K57" s="1151"/>
      <c r="L57" s="1137"/>
      <c r="M57" s="1138"/>
      <c r="N57" s="1138"/>
      <c r="O57" s="1140"/>
      <c r="P57" s="1139"/>
      <c r="Q57" s="1137"/>
      <c r="R57" s="1138"/>
      <c r="S57" s="1138"/>
      <c r="T57" s="1140"/>
      <c r="U57" s="1139"/>
      <c r="V57" s="1137"/>
      <c r="W57" s="1138"/>
      <c r="X57" s="1138"/>
      <c r="Y57" s="1140"/>
      <c r="Z57" s="1140"/>
      <c r="AA57" s="1141"/>
      <c r="AB57" s="1138"/>
      <c r="AC57" s="1138"/>
      <c r="AD57" s="1140"/>
      <c r="AE57" s="1142"/>
      <c r="AF57" s="1141"/>
      <c r="AG57" s="1138"/>
      <c r="AH57" s="1138"/>
      <c r="AI57" s="1140"/>
      <c r="AJ57" s="1142"/>
      <c r="AK57" s="1138"/>
      <c r="AL57" s="1138"/>
      <c r="AM57" s="1138"/>
      <c r="AN57" s="1140"/>
      <c r="AO57" s="1139"/>
      <c r="AR57" s="80"/>
      <c r="AS57" s="80"/>
      <c r="AT57" s="80"/>
      <c r="AU57" s="80"/>
      <c r="AV57" s="80"/>
      <c r="AW57" s="118">
        <f>SUM(AW50:AW56)</f>
        <v>0</v>
      </c>
      <c r="AX57" s="80"/>
      <c r="AY57" s="80"/>
    </row>
    <row r="58" spans="2:56" ht="17.25" customHeight="1" x14ac:dyDescent="0.15">
      <c r="AW58" s="80"/>
      <c r="AX58" s="80"/>
      <c r="AY58" s="80"/>
      <c r="AZ58" s="80"/>
      <c r="BA58" s="80"/>
      <c r="BB58" s="80"/>
      <c r="BC58" s="80"/>
      <c r="BD58" s="80"/>
    </row>
    <row r="59" spans="2:56" ht="17.25" customHeight="1" x14ac:dyDescent="0.15"/>
    <row r="60" spans="2:56" ht="17.25" customHeight="1" x14ac:dyDescent="0.15"/>
    <row r="61" spans="2:56" ht="17.25" customHeight="1" x14ac:dyDescent="0.15"/>
  </sheetData>
  <mergeCells count="351">
    <mergeCell ref="B57:G57"/>
    <mergeCell ref="H57:K57"/>
    <mergeCell ref="L57:P57"/>
    <mergeCell ref="Q57:U57"/>
    <mergeCell ref="V57:Z57"/>
    <mergeCell ref="AA57:AE57"/>
    <mergeCell ref="AF57:AJ57"/>
    <mergeCell ref="AK57:AO57"/>
    <mergeCell ref="AA52:AC52"/>
    <mergeCell ref="AD52:AE52"/>
    <mergeCell ref="AF52:AH52"/>
    <mergeCell ref="AI52:AJ52"/>
    <mergeCell ref="AK52:AM52"/>
    <mergeCell ref="AN52:AO52"/>
    <mergeCell ref="L56:N56"/>
    <mergeCell ref="O56:P56"/>
    <mergeCell ref="Q56:S56"/>
    <mergeCell ref="T56:U56"/>
    <mergeCell ref="V56:X56"/>
    <mergeCell ref="Y56:Z56"/>
    <mergeCell ref="AA56:AC56"/>
    <mergeCell ref="AD56:AE56"/>
    <mergeCell ref="AF56:AH56"/>
    <mergeCell ref="AI56:AJ56"/>
    <mergeCell ref="AK56:AM56"/>
    <mergeCell ref="AN56:AO56"/>
    <mergeCell ref="B50:G50"/>
    <mergeCell ref="H50:K50"/>
    <mergeCell ref="L50:N50"/>
    <mergeCell ref="O50:P50"/>
    <mergeCell ref="Q50:S50"/>
    <mergeCell ref="T50:U50"/>
    <mergeCell ref="V50:X50"/>
    <mergeCell ref="B51:G51"/>
    <mergeCell ref="H51:K51"/>
    <mergeCell ref="L51:N51"/>
    <mergeCell ref="O51:P51"/>
    <mergeCell ref="Q51:S51"/>
    <mergeCell ref="T51:U51"/>
    <mergeCell ref="V51:X51"/>
    <mergeCell ref="B52:G52"/>
    <mergeCell ref="H52:K52"/>
    <mergeCell ref="L52:N52"/>
    <mergeCell ref="O52:P52"/>
    <mergeCell ref="Q52:S52"/>
    <mergeCell ref="T52:U52"/>
    <mergeCell ref="V52:X52"/>
    <mergeCell ref="AN55:AO55"/>
    <mergeCell ref="B38:G38"/>
    <mergeCell ref="H38:K38"/>
    <mergeCell ref="Q33:S33"/>
    <mergeCell ref="T33:U33"/>
    <mergeCell ref="V33:X33"/>
    <mergeCell ref="Q32:S32"/>
    <mergeCell ref="T32:U32"/>
    <mergeCell ref="V32:X32"/>
    <mergeCell ref="Y32:Z32"/>
    <mergeCell ref="T34:U34"/>
    <mergeCell ref="V34:X34"/>
    <mergeCell ref="Y34:Z34"/>
    <mergeCell ref="Y33:Z33"/>
    <mergeCell ref="B35:G35"/>
    <mergeCell ref="H35:K35"/>
    <mergeCell ref="B32:G32"/>
    <mergeCell ref="H32:K32"/>
    <mergeCell ref="L29:O35"/>
    <mergeCell ref="B34:G34"/>
    <mergeCell ref="H34:K34"/>
    <mergeCell ref="Q34:S34"/>
    <mergeCell ref="T35:U35"/>
    <mergeCell ref="V35:X35"/>
    <mergeCell ref="B33:G33"/>
    <mergeCell ref="AS35:AT35"/>
    <mergeCell ref="B36:G36"/>
    <mergeCell ref="H36:K36"/>
    <mergeCell ref="L36:P36"/>
    <mergeCell ref="Q36:U36"/>
    <mergeCell ref="V36:Z36"/>
    <mergeCell ref="AA36:AE36"/>
    <mergeCell ref="AF36:AJ36"/>
    <mergeCell ref="AK36:AO36"/>
    <mergeCell ref="AP36:AT36"/>
    <mergeCell ref="AD35:AE35"/>
    <mergeCell ref="AF35:AH35"/>
    <mergeCell ref="AI35:AJ35"/>
    <mergeCell ref="AK35:AM35"/>
    <mergeCell ref="AN35:AO35"/>
    <mergeCell ref="AP35:AR35"/>
    <mergeCell ref="P29:P35"/>
    <mergeCell ref="Y35:Z35"/>
    <mergeCell ref="AN34:AO34"/>
    <mergeCell ref="AA32:AC32"/>
    <mergeCell ref="AD32:AE32"/>
    <mergeCell ref="AS34:AT34"/>
    <mergeCell ref="AN33:AO33"/>
    <mergeCell ref="AS32:AT32"/>
    <mergeCell ref="AP33:AR33"/>
    <mergeCell ref="AP34:AR34"/>
    <mergeCell ref="AP32:AR32"/>
    <mergeCell ref="AS31:AT31"/>
    <mergeCell ref="AF31:AH31"/>
    <mergeCell ref="AI31:AJ31"/>
    <mergeCell ref="AK31:AM31"/>
    <mergeCell ref="AN31:AO31"/>
    <mergeCell ref="AP31:AR31"/>
    <mergeCell ref="AF32:AH32"/>
    <mergeCell ref="AI32:AJ32"/>
    <mergeCell ref="AS33:AT33"/>
    <mergeCell ref="B31:G31"/>
    <mergeCell ref="H31:K31"/>
    <mergeCell ref="Q31:S31"/>
    <mergeCell ref="T31:U31"/>
    <mergeCell ref="AK32:AM32"/>
    <mergeCell ref="AN32:AO32"/>
    <mergeCell ref="AI34:AJ34"/>
    <mergeCell ref="AK34:AM34"/>
    <mergeCell ref="AF34:AH34"/>
    <mergeCell ref="H33:K33"/>
    <mergeCell ref="AA35:AC35"/>
    <mergeCell ref="AA34:AC34"/>
    <mergeCell ref="AD34:AE34"/>
    <mergeCell ref="Q35:S35"/>
    <mergeCell ref="AF33:AH33"/>
    <mergeCell ref="AI33:AJ33"/>
    <mergeCell ref="AK33:AM33"/>
    <mergeCell ref="AN29:AO29"/>
    <mergeCell ref="AD33:AE33"/>
    <mergeCell ref="AA33:AC33"/>
    <mergeCell ref="V31:X31"/>
    <mergeCell ref="AD31:AE31"/>
    <mergeCell ref="B30:G30"/>
    <mergeCell ref="H30:K30"/>
    <mergeCell ref="Q30:S30"/>
    <mergeCell ref="T30:U30"/>
    <mergeCell ref="V30:X30"/>
    <mergeCell ref="Y30:Z30"/>
    <mergeCell ref="Y29:Z29"/>
    <mergeCell ref="AA29:AC29"/>
    <mergeCell ref="AD29:AE29"/>
    <mergeCell ref="B29:G29"/>
    <mergeCell ref="H29:K29"/>
    <mergeCell ref="Q29:S29"/>
    <mergeCell ref="T29:U29"/>
    <mergeCell ref="B15:G15"/>
    <mergeCell ref="H15:K15"/>
    <mergeCell ref="L15:P15"/>
    <mergeCell ref="Q15:U15"/>
    <mergeCell ref="V15:Z15"/>
    <mergeCell ref="AA15:AE15"/>
    <mergeCell ref="AF15:AJ15"/>
    <mergeCell ref="AK15:AO15"/>
    <mergeCell ref="AP15:AT15"/>
    <mergeCell ref="B27:G28"/>
    <mergeCell ref="H27:K28"/>
    <mergeCell ref="B23:J24"/>
    <mergeCell ref="K23:S24"/>
    <mergeCell ref="T23:W24"/>
    <mergeCell ref="AA27:AT27"/>
    <mergeCell ref="AB28:AD28"/>
    <mergeCell ref="AG28:AI28"/>
    <mergeCell ref="AL28:AN28"/>
    <mergeCell ref="AQ28:AS28"/>
    <mergeCell ref="L27:P28"/>
    <mergeCell ref="Q27:U28"/>
    <mergeCell ref="B22:J22"/>
    <mergeCell ref="K22:S22"/>
    <mergeCell ref="T22:W22"/>
    <mergeCell ref="B17:G17"/>
    <mergeCell ref="H17:K17"/>
    <mergeCell ref="K20:Q20"/>
    <mergeCell ref="R20:W20"/>
    <mergeCell ref="Y20:AC20"/>
    <mergeCell ref="AD20:AH20"/>
    <mergeCell ref="B13:G13"/>
    <mergeCell ref="H13:K13"/>
    <mergeCell ref="Q13:S13"/>
    <mergeCell ref="T13:U13"/>
    <mergeCell ref="V13:X13"/>
    <mergeCell ref="Y13:Z13"/>
    <mergeCell ref="Y12:Z12"/>
    <mergeCell ref="AA12:AC12"/>
    <mergeCell ref="AD12:AE12"/>
    <mergeCell ref="B12:G12"/>
    <mergeCell ref="H12:K12"/>
    <mergeCell ref="Q12:S12"/>
    <mergeCell ref="T12:U12"/>
    <mergeCell ref="AD13:AE13"/>
    <mergeCell ref="L12:O14"/>
    <mergeCell ref="P12:P14"/>
    <mergeCell ref="V12:X12"/>
    <mergeCell ref="B14:G14"/>
    <mergeCell ref="H14:K14"/>
    <mergeCell ref="Q14:S14"/>
    <mergeCell ref="L10:P11"/>
    <mergeCell ref="Q10:U11"/>
    <mergeCell ref="V10:Z11"/>
    <mergeCell ref="Y14:Z14"/>
    <mergeCell ref="AA14:AC14"/>
    <mergeCell ref="AA13:AC13"/>
    <mergeCell ref="AK13:AM13"/>
    <mergeCell ref="AN13:AO13"/>
    <mergeCell ref="AD14:AE14"/>
    <mergeCell ref="AF14:AH14"/>
    <mergeCell ref="AI14:AJ14"/>
    <mergeCell ref="AK14:AM14"/>
    <mergeCell ref="AN14:AO14"/>
    <mergeCell ref="T14:U14"/>
    <mergeCell ref="V14:X14"/>
    <mergeCell ref="AN12:AO12"/>
    <mergeCell ref="AA10:AT10"/>
    <mergeCell ref="AS12:AT12"/>
    <mergeCell ref="AF12:AH12"/>
    <mergeCell ref="AI12:AJ12"/>
    <mergeCell ref="AK12:AM12"/>
    <mergeCell ref="AF13:AH13"/>
    <mergeCell ref="AI13:AJ13"/>
    <mergeCell ref="AS13:AT13"/>
    <mergeCell ref="X5:AA5"/>
    <mergeCell ref="AB5:AE5"/>
    <mergeCell ref="X6:AA7"/>
    <mergeCell ref="AB6:AE7"/>
    <mergeCell ref="AB11:AD11"/>
    <mergeCell ref="AG11:AI11"/>
    <mergeCell ref="AL11:AN11"/>
    <mergeCell ref="AQ11:AS11"/>
    <mergeCell ref="AY29:BD29"/>
    <mergeCell ref="AP13:AR13"/>
    <mergeCell ref="AP14:AR14"/>
    <mergeCell ref="AP12:AR12"/>
    <mergeCell ref="AP29:AR29"/>
    <mergeCell ref="AS29:AT29"/>
    <mergeCell ref="AF29:AH29"/>
    <mergeCell ref="AI29:AJ29"/>
    <mergeCell ref="AK29:AM29"/>
    <mergeCell ref="AY30:BD30"/>
    <mergeCell ref="AY31:BD31"/>
    <mergeCell ref="AY14:BD14"/>
    <mergeCell ref="AY15:BD15"/>
    <mergeCell ref="X22:AA22"/>
    <mergeCell ref="AB22:AE22"/>
    <mergeCell ref="X23:AA24"/>
    <mergeCell ref="AB23:AE24"/>
    <mergeCell ref="V27:Z28"/>
    <mergeCell ref="AS14:AT14"/>
    <mergeCell ref="V29:X29"/>
    <mergeCell ref="AP30:AR30"/>
    <mergeCell ref="AS30:AT30"/>
    <mergeCell ref="AD30:AE30"/>
    <mergeCell ref="AF30:AH30"/>
    <mergeCell ref="AI30:AJ30"/>
    <mergeCell ref="AK30:AM30"/>
    <mergeCell ref="AN30:AO30"/>
    <mergeCell ref="Y31:Z31"/>
    <mergeCell ref="AI20:AO20"/>
    <mergeCell ref="AP20:AT20"/>
    <mergeCell ref="AA31:AC31"/>
    <mergeCell ref="AA30:AC30"/>
    <mergeCell ref="Y2:AU2"/>
    <mergeCell ref="K41:Q41"/>
    <mergeCell ref="R41:W41"/>
    <mergeCell ref="Y41:AC41"/>
    <mergeCell ref="AD41:AH41"/>
    <mergeCell ref="AI41:AO41"/>
    <mergeCell ref="AP41:AT41"/>
    <mergeCell ref="B43:J43"/>
    <mergeCell ref="K43:N43"/>
    <mergeCell ref="O43:R43"/>
    <mergeCell ref="K3:Q3"/>
    <mergeCell ref="R3:W3"/>
    <mergeCell ref="Y3:AC3"/>
    <mergeCell ref="AD3:AH3"/>
    <mergeCell ref="AI3:AO3"/>
    <mergeCell ref="AP3:AT3"/>
    <mergeCell ref="B10:G11"/>
    <mergeCell ref="H10:K11"/>
    <mergeCell ref="B5:J5"/>
    <mergeCell ref="K5:S5"/>
    <mergeCell ref="T5:W5"/>
    <mergeCell ref="B6:J7"/>
    <mergeCell ref="K6:S7"/>
    <mergeCell ref="T6:W7"/>
    <mergeCell ref="V48:AO48"/>
    <mergeCell ref="W49:Y49"/>
    <mergeCell ref="AB49:AD49"/>
    <mergeCell ref="AG49:AI49"/>
    <mergeCell ref="AL49:AN49"/>
    <mergeCell ref="Y53:Z53"/>
    <mergeCell ref="AA53:AC53"/>
    <mergeCell ref="AD53:AE53"/>
    <mergeCell ref="AN53:AO53"/>
    <mergeCell ref="Y50:Z50"/>
    <mergeCell ref="AA50:AC50"/>
    <mergeCell ref="AD50:AE50"/>
    <mergeCell ref="AF50:AH50"/>
    <mergeCell ref="AI50:AJ50"/>
    <mergeCell ref="AK50:AM50"/>
    <mergeCell ref="AN50:AO50"/>
    <mergeCell ref="Y51:Z51"/>
    <mergeCell ref="AA51:AC51"/>
    <mergeCell ref="AD51:AE51"/>
    <mergeCell ref="AF51:AH51"/>
    <mergeCell ref="AI51:AJ51"/>
    <mergeCell ref="AK51:AM51"/>
    <mergeCell ref="AN51:AO51"/>
    <mergeCell ref="Y52:Z52"/>
    <mergeCell ref="B44:J45"/>
    <mergeCell ref="K44:N45"/>
    <mergeCell ref="O44:R45"/>
    <mergeCell ref="B48:G49"/>
    <mergeCell ref="H48:K49"/>
    <mergeCell ref="L48:P49"/>
    <mergeCell ref="Q48:U49"/>
    <mergeCell ref="AI55:AJ55"/>
    <mergeCell ref="AK55:AM55"/>
    <mergeCell ref="L54:N54"/>
    <mergeCell ref="O54:P54"/>
    <mergeCell ref="Q54:S54"/>
    <mergeCell ref="T54:U54"/>
    <mergeCell ref="V54:X54"/>
    <mergeCell ref="Y54:Z54"/>
    <mergeCell ref="AA54:AC54"/>
    <mergeCell ref="AD54:AE54"/>
    <mergeCell ref="AF54:AH54"/>
    <mergeCell ref="O55:P55"/>
    <mergeCell ref="Q55:S55"/>
    <mergeCell ref="T55:U55"/>
    <mergeCell ref="V55:X55"/>
    <mergeCell ref="H53:K53"/>
    <mergeCell ref="Y55:Z55"/>
    <mergeCell ref="AA55:AC55"/>
    <mergeCell ref="AD55:AE55"/>
    <mergeCell ref="B55:G55"/>
    <mergeCell ref="H55:K55"/>
    <mergeCell ref="L55:N55"/>
    <mergeCell ref="AF55:AH55"/>
    <mergeCell ref="B54:G54"/>
    <mergeCell ref="H54:K54"/>
    <mergeCell ref="B56:G56"/>
    <mergeCell ref="H56:K56"/>
    <mergeCell ref="AN54:AO54"/>
    <mergeCell ref="B53:G53"/>
    <mergeCell ref="L53:N53"/>
    <mergeCell ref="O53:P53"/>
    <mergeCell ref="Q53:S53"/>
    <mergeCell ref="T53:U53"/>
    <mergeCell ref="V53:X53"/>
    <mergeCell ref="AF53:AH53"/>
    <mergeCell ref="AI53:AJ53"/>
    <mergeCell ref="AK53:AM53"/>
    <mergeCell ref="AI54:AJ54"/>
    <mergeCell ref="AK54:AM54"/>
  </mergeCells>
  <phoneticPr fontId="2"/>
  <printOptions horizontalCentered="1" verticalCentered="1"/>
  <pageMargins left="0.55118110236220474" right="0.27559055118110237" top="0.78740157480314965" bottom="0.78740157480314965" header="0.51181102362204722" footer="0.51181102362204722"/>
  <pageSetup paperSize="9" scale="6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61"/>
  <sheetViews>
    <sheetView showZeros="0" view="pageBreakPreview" zoomScaleNormal="100" zoomScaleSheetLayoutView="100" workbookViewId="0">
      <selection activeCell="AW57" sqref="AW57"/>
    </sheetView>
  </sheetViews>
  <sheetFormatPr defaultColWidth="2" defaultRowHeight="10.5" customHeight="1" x14ac:dyDescent="0.15"/>
  <cols>
    <col min="1" max="10" width="2" style="77" customWidth="1"/>
    <col min="11" max="11" width="2.6640625" style="77" customWidth="1"/>
    <col min="12" max="48" width="2" style="77" customWidth="1"/>
    <col min="49" max="49" width="14.21875" style="77" customWidth="1"/>
    <col min="50" max="50" width="11.6640625" style="77" customWidth="1"/>
    <col min="51" max="16384" width="2" style="77"/>
  </cols>
  <sheetData>
    <row r="1" spans="1:56" s="76" customFormat="1" ht="14.25" customHeight="1" x14ac:dyDescent="0.2">
      <c r="A1" s="76" t="s">
        <v>94</v>
      </c>
    </row>
    <row r="2" spans="1:56" s="76" customFormat="1" ht="22.5" customHeight="1" x14ac:dyDescent="0.2">
      <c r="A2" s="83" t="s">
        <v>763</v>
      </c>
      <c r="Y2" s="1062" t="s">
        <v>767</v>
      </c>
      <c r="Z2" s="1062"/>
      <c r="AA2" s="1062"/>
      <c r="AB2" s="1062"/>
      <c r="AC2" s="1062"/>
      <c r="AD2" s="1062"/>
      <c r="AE2" s="1062"/>
      <c r="AF2" s="1062"/>
      <c r="AG2" s="1062"/>
      <c r="AH2" s="1062"/>
      <c r="AI2" s="1062"/>
      <c r="AJ2" s="1062"/>
      <c r="AK2" s="1062"/>
      <c r="AL2" s="1062"/>
      <c r="AM2" s="1062"/>
      <c r="AN2" s="1062"/>
      <c r="AO2" s="1062"/>
      <c r="AP2" s="1062"/>
      <c r="AQ2" s="1062"/>
      <c r="AR2" s="1062"/>
      <c r="AS2" s="1062"/>
      <c r="AT2" s="1062"/>
      <c r="AU2" s="1062"/>
    </row>
    <row r="3" spans="1:56" s="76" customFormat="1" ht="33.75" customHeight="1" x14ac:dyDescent="0.2">
      <c r="B3" s="426"/>
      <c r="C3" s="426"/>
      <c r="D3" s="426"/>
      <c r="E3" s="426"/>
      <c r="F3" s="426"/>
      <c r="G3" s="426"/>
      <c r="H3" s="427"/>
      <c r="I3" s="427"/>
      <c r="K3" s="1063" t="s">
        <v>648</v>
      </c>
      <c r="L3" s="1063"/>
      <c r="M3" s="1063"/>
      <c r="N3" s="1063"/>
      <c r="O3" s="1063"/>
      <c r="P3" s="1063"/>
      <c r="Q3" s="1063"/>
      <c r="R3" s="1064">
        <v>80</v>
      </c>
      <c r="S3" s="1064"/>
      <c r="T3" s="1064"/>
      <c r="U3" s="1064"/>
      <c r="V3" s="1064"/>
      <c r="W3" s="1064"/>
      <c r="Y3" s="1063" t="s">
        <v>184</v>
      </c>
      <c r="Z3" s="1063"/>
      <c r="AA3" s="1063"/>
      <c r="AB3" s="1063"/>
      <c r="AC3" s="1063"/>
      <c r="AD3" s="1065">
        <v>3</v>
      </c>
      <c r="AE3" s="1066"/>
      <c r="AF3" s="1066"/>
      <c r="AG3" s="1066"/>
      <c r="AH3" s="1067"/>
      <c r="AI3" s="1068" t="s">
        <v>572</v>
      </c>
      <c r="AJ3" s="1069"/>
      <c r="AK3" s="1069"/>
      <c r="AL3" s="1069"/>
      <c r="AM3" s="1069"/>
      <c r="AN3" s="1069"/>
      <c r="AO3" s="1070"/>
      <c r="AP3" s="1071">
        <v>10.68</v>
      </c>
      <c r="AQ3" s="1071"/>
      <c r="AR3" s="1071"/>
      <c r="AS3" s="1071"/>
      <c r="AT3" s="1071"/>
      <c r="AW3" s="269"/>
    </row>
    <row r="4" spans="1:56" s="76" customFormat="1" ht="17.25" customHeight="1" x14ac:dyDescent="0.2">
      <c r="AX4" s="76" t="s">
        <v>630</v>
      </c>
    </row>
    <row r="5" spans="1:56" s="76" customFormat="1" ht="37.5" customHeight="1" x14ac:dyDescent="0.2">
      <c r="B5" s="1072" t="s">
        <v>629</v>
      </c>
      <c r="C5" s="1072"/>
      <c r="D5" s="1072"/>
      <c r="E5" s="1072"/>
      <c r="F5" s="1072"/>
      <c r="G5" s="1072"/>
      <c r="H5" s="1072"/>
      <c r="I5" s="1072"/>
      <c r="J5" s="1072"/>
      <c r="K5" s="1073" t="s">
        <v>675</v>
      </c>
      <c r="L5" s="1074"/>
      <c r="M5" s="1074"/>
      <c r="N5" s="1074"/>
      <c r="O5" s="1074"/>
      <c r="P5" s="1074"/>
      <c r="Q5" s="1074"/>
      <c r="R5" s="1074"/>
      <c r="S5" s="1074"/>
      <c r="T5" s="1073" t="s">
        <v>573</v>
      </c>
      <c r="U5" s="1074"/>
      <c r="V5" s="1074"/>
      <c r="W5" s="1074"/>
      <c r="X5" s="1075" t="s">
        <v>673</v>
      </c>
      <c r="Y5" s="1075"/>
      <c r="Z5" s="1075"/>
      <c r="AA5" s="1075"/>
      <c r="AB5" s="1075" t="s">
        <v>674</v>
      </c>
      <c r="AC5" s="1075"/>
      <c r="AD5" s="1075"/>
      <c r="AE5" s="1075"/>
      <c r="AF5" s="271"/>
      <c r="AG5" s="271" t="s">
        <v>649</v>
      </c>
      <c r="AH5" s="271"/>
      <c r="AI5" s="271"/>
      <c r="AJ5" s="271"/>
      <c r="AK5" s="271"/>
      <c r="AL5" s="271"/>
      <c r="AM5" s="271"/>
      <c r="AN5" s="271"/>
      <c r="AO5" s="271"/>
      <c r="AP5" s="271"/>
      <c r="AQ5" s="271"/>
      <c r="AR5" s="271"/>
      <c r="AS5" s="271"/>
      <c r="AT5" s="271"/>
      <c r="AX5" s="333">
        <f>ROUNDDOWN(R3*T6,0)</f>
        <v>0</v>
      </c>
    </row>
    <row r="6" spans="1:56" s="76" customFormat="1" ht="22.5" customHeight="1" x14ac:dyDescent="0.2">
      <c r="B6" s="1039" t="s">
        <v>761</v>
      </c>
      <c r="C6" s="1040"/>
      <c r="D6" s="1040"/>
      <c r="E6" s="1040"/>
      <c r="F6" s="1040"/>
      <c r="G6" s="1040"/>
      <c r="H6" s="1040"/>
      <c r="I6" s="1040"/>
      <c r="J6" s="1040"/>
      <c r="K6" s="1076"/>
      <c r="L6" s="1077"/>
      <c r="M6" s="1077"/>
      <c r="N6" s="1077"/>
      <c r="O6" s="1077"/>
      <c r="P6" s="1077"/>
      <c r="Q6" s="1077"/>
      <c r="R6" s="1077"/>
      <c r="S6" s="1078"/>
      <c r="T6" s="1041"/>
      <c r="U6" s="1042"/>
      <c r="V6" s="1042"/>
      <c r="W6" s="1043"/>
      <c r="X6" s="1041"/>
      <c r="Y6" s="1042"/>
      <c r="Z6" s="1042"/>
      <c r="AA6" s="1043"/>
      <c r="AB6" s="1041"/>
      <c r="AC6" s="1042"/>
      <c r="AD6" s="1042"/>
      <c r="AE6" s="1043"/>
      <c r="AF6" s="272"/>
      <c r="AG6" s="272"/>
      <c r="AH6" s="272"/>
      <c r="AI6" s="272"/>
      <c r="AJ6" s="272"/>
      <c r="AK6" s="272"/>
      <c r="AL6" s="270"/>
      <c r="AM6" s="271"/>
      <c r="AN6" s="271"/>
      <c r="AO6" s="271"/>
      <c r="AP6" s="271"/>
      <c r="AQ6" s="271"/>
      <c r="AR6" s="272"/>
      <c r="AS6" s="272"/>
      <c r="AT6" s="272"/>
      <c r="AW6" s="76" t="s">
        <v>246</v>
      </c>
      <c r="AX6" s="76" t="s">
        <v>671</v>
      </c>
    </row>
    <row r="7" spans="1:56" s="76" customFormat="1" ht="22.5" customHeight="1" x14ac:dyDescent="0.2">
      <c r="B7" s="1040"/>
      <c r="C7" s="1040"/>
      <c r="D7" s="1040"/>
      <c r="E7" s="1040"/>
      <c r="F7" s="1040"/>
      <c r="G7" s="1040"/>
      <c r="H7" s="1040"/>
      <c r="I7" s="1040"/>
      <c r="J7" s="1040"/>
      <c r="K7" s="1079"/>
      <c r="L7" s="1080"/>
      <c r="M7" s="1080"/>
      <c r="N7" s="1080"/>
      <c r="O7" s="1080"/>
      <c r="P7" s="1080"/>
      <c r="Q7" s="1080"/>
      <c r="R7" s="1080"/>
      <c r="S7" s="1081"/>
      <c r="T7" s="1044"/>
      <c r="U7" s="1045"/>
      <c r="V7" s="1045"/>
      <c r="W7" s="1046"/>
      <c r="X7" s="1044"/>
      <c r="Y7" s="1045"/>
      <c r="Z7" s="1045"/>
      <c r="AA7" s="1046"/>
      <c r="AB7" s="1044"/>
      <c r="AC7" s="1045"/>
      <c r="AD7" s="1045"/>
      <c r="AE7" s="1046"/>
      <c r="AF7" s="313"/>
      <c r="AG7" s="313"/>
      <c r="AH7" s="313"/>
      <c r="AI7" s="314"/>
      <c r="AJ7" s="314"/>
      <c r="AK7" s="314"/>
      <c r="AL7" s="313"/>
      <c r="AM7" s="313"/>
      <c r="AN7" s="313"/>
      <c r="AO7" s="314"/>
      <c r="AP7" s="314"/>
      <c r="AQ7" s="314"/>
      <c r="AR7" s="273"/>
      <c r="AS7" s="273"/>
      <c r="AT7" s="273"/>
      <c r="AW7" s="396">
        <f>(K6*AX9+30*2066*AX7)*12</f>
        <v>0</v>
      </c>
      <c r="AX7" s="333">
        <f>ROUNDDOWN(AX5*X6,0)</f>
        <v>0</v>
      </c>
    </row>
    <row r="8" spans="1:56" s="76" customFormat="1" ht="17.25" customHeight="1" x14ac:dyDescent="0.2">
      <c r="B8" s="84" t="s">
        <v>617</v>
      </c>
      <c r="AX8" s="76" t="s">
        <v>670</v>
      </c>
    </row>
    <row r="9" spans="1:56" s="76" customFormat="1" ht="17.25" customHeight="1" x14ac:dyDescent="0.2">
      <c r="B9" s="84"/>
      <c r="AX9" s="333">
        <f>ROUNDDOWN(AX5*AB6,0)</f>
        <v>0</v>
      </c>
    </row>
    <row r="10" spans="1:56" s="85" customFormat="1" ht="29.25" customHeight="1" x14ac:dyDescent="0.2">
      <c r="B10" s="1048" t="s">
        <v>187</v>
      </c>
      <c r="C10" s="1048"/>
      <c r="D10" s="1048"/>
      <c r="E10" s="1048"/>
      <c r="F10" s="1048"/>
      <c r="G10" s="1048"/>
      <c r="H10" s="1049" t="s">
        <v>190</v>
      </c>
      <c r="I10" s="1049"/>
      <c r="J10" s="1049"/>
      <c r="K10" s="1049"/>
      <c r="L10" s="1050" t="s">
        <v>672</v>
      </c>
      <c r="M10" s="1051"/>
      <c r="N10" s="1051"/>
      <c r="O10" s="1051"/>
      <c r="P10" s="1052"/>
      <c r="Q10" s="1050" t="s">
        <v>676</v>
      </c>
      <c r="R10" s="1051"/>
      <c r="S10" s="1051"/>
      <c r="T10" s="1051"/>
      <c r="U10" s="1052"/>
      <c r="V10" s="1050" t="s">
        <v>677</v>
      </c>
      <c r="W10" s="1051"/>
      <c r="X10" s="1051"/>
      <c r="Y10" s="1051"/>
      <c r="Z10" s="1052"/>
      <c r="AA10" s="1048" t="s">
        <v>191</v>
      </c>
      <c r="AB10" s="1048"/>
      <c r="AC10" s="1048"/>
      <c r="AD10" s="1048"/>
      <c r="AE10" s="1048"/>
      <c r="AF10" s="1048"/>
      <c r="AG10" s="1048"/>
      <c r="AH10" s="1048"/>
      <c r="AI10" s="1048"/>
      <c r="AJ10" s="1048"/>
      <c r="AK10" s="1048"/>
      <c r="AL10" s="1048"/>
      <c r="AM10" s="1048"/>
      <c r="AN10" s="1048"/>
      <c r="AO10" s="1048"/>
      <c r="AP10" s="1048"/>
      <c r="AQ10" s="1048"/>
      <c r="AR10" s="1048"/>
      <c r="AS10" s="1048"/>
      <c r="AT10" s="1048"/>
    </row>
    <row r="11" spans="1:56" s="85" customFormat="1" ht="18" customHeight="1" x14ac:dyDescent="0.2">
      <c r="B11" s="1048"/>
      <c r="C11" s="1048"/>
      <c r="D11" s="1048"/>
      <c r="E11" s="1048"/>
      <c r="F11" s="1048"/>
      <c r="G11" s="1048"/>
      <c r="H11" s="1049"/>
      <c r="I11" s="1049"/>
      <c r="J11" s="1049"/>
      <c r="K11" s="1049"/>
      <c r="L11" s="1053"/>
      <c r="M11" s="1054"/>
      <c r="N11" s="1054"/>
      <c r="O11" s="1054"/>
      <c r="P11" s="1055"/>
      <c r="Q11" s="1053"/>
      <c r="R11" s="1054"/>
      <c r="S11" s="1054"/>
      <c r="T11" s="1054"/>
      <c r="U11" s="1055"/>
      <c r="V11" s="1053"/>
      <c r="W11" s="1054"/>
      <c r="X11" s="1054"/>
      <c r="Y11" s="1054"/>
      <c r="Z11" s="1055"/>
      <c r="AA11" s="86" t="s">
        <v>192</v>
      </c>
      <c r="AB11" s="1056"/>
      <c r="AC11" s="1056"/>
      <c r="AD11" s="1056"/>
      <c r="AE11" s="87" t="s">
        <v>247</v>
      </c>
      <c r="AF11" s="88" t="s">
        <v>192</v>
      </c>
      <c r="AG11" s="1056"/>
      <c r="AH11" s="1056"/>
      <c r="AI11" s="1056"/>
      <c r="AJ11" s="89" t="s">
        <v>247</v>
      </c>
      <c r="AK11" s="88" t="s">
        <v>192</v>
      </c>
      <c r="AL11" s="1056"/>
      <c r="AM11" s="1056"/>
      <c r="AN11" s="1056"/>
      <c r="AO11" s="89" t="s">
        <v>247</v>
      </c>
      <c r="AP11" s="90" t="s">
        <v>192</v>
      </c>
      <c r="AQ11" s="1056"/>
      <c r="AR11" s="1056"/>
      <c r="AS11" s="1056"/>
      <c r="AT11" s="91" t="s">
        <v>247</v>
      </c>
      <c r="AW11" s="85" t="s">
        <v>646</v>
      </c>
      <c r="AX11" s="85" t="s">
        <v>647</v>
      </c>
    </row>
    <row r="12" spans="1:56" s="92" customFormat="1" ht="18" customHeight="1" x14ac:dyDescent="0.2">
      <c r="B12" s="1024" t="s">
        <v>199</v>
      </c>
      <c r="C12" s="1024"/>
      <c r="D12" s="1024"/>
      <c r="E12" s="1024"/>
      <c r="F12" s="1024"/>
      <c r="G12" s="1024"/>
      <c r="H12" s="1105"/>
      <c r="I12" s="1106"/>
      <c r="J12" s="1106"/>
      <c r="K12" s="1107"/>
      <c r="L12" s="1108"/>
      <c r="M12" s="1109"/>
      <c r="N12" s="1109"/>
      <c r="O12" s="1109"/>
      <c r="P12" s="1114" t="s">
        <v>64</v>
      </c>
      <c r="Q12" s="1025">
        <v>815</v>
      </c>
      <c r="R12" s="1025"/>
      <c r="S12" s="1025"/>
      <c r="T12" s="1022" t="s">
        <v>195</v>
      </c>
      <c r="U12" s="1023"/>
      <c r="V12" s="1026">
        <f>SUM(AA12,AF12,AK12,AP12)</f>
        <v>0</v>
      </c>
      <c r="W12" s="1027"/>
      <c r="X12" s="1027"/>
      <c r="Y12" s="1022" t="s">
        <v>195</v>
      </c>
      <c r="Z12" s="1023"/>
      <c r="AA12" s="1028"/>
      <c r="AB12" s="1029"/>
      <c r="AC12" s="1029"/>
      <c r="AD12" s="1022" t="s">
        <v>195</v>
      </c>
      <c r="AE12" s="1022"/>
      <c r="AF12" s="1030"/>
      <c r="AG12" s="1029"/>
      <c r="AH12" s="1029"/>
      <c r="AI12" s="1022" t="s">
        <v>195</v>
      </c>
      <c r="AJ12" s="1031"/>
      <c r="AK12" s="1030"/>
      <c r="AL12" s="1029"/>
      <c r="AM12" s="1029"/>
      <c r="AN12" s="1022" t="s">
        <v>195</v>
      </c>
      <c r="AO12" s="1031"/>
      <c r="AP12" s="1029"/>
      <c r="AQ12" s="1029"/>
      <c r="AR12" s="1029"/>
      <c r="AS12" s="1022" t="s">
        <v>195</v>
      </c>
      <c r="AT12" s="1023"/>
      <c r="AW12" s="118">
        <f>(Q12+V12)*$AP$3*$AX$5*H12*365</f>
        <v>0</v>
      </c>
    </row>
    <row r="13" spans="1:56" s="92" customFormat="1" ht="18" customHeight="1" x14ac:dyDescent="0.2">
      <c r="B13" s="1024" t="s">
        <v>200</v>
      </c>
      <c r="C13" s="1024"/>
      <c r="D13" s="1024"/>
      <c r="E13" s="1024"/>
      <c r="F13" s="1024"/>
      <c r="G13" s="1024"/>
      <c r="H13" s="1102"/>
      <c r="I13" s="1103"/>
      <c r="J13" s="1103"/>
      <c r="K13" s="1104"/>
      <c r="L13" s="1110"/>
      <c r="M13" s="1111"/>
      <c r="N13" s="1111"/>
      <c r="O13" s="1111"/>
      <c r="P13" s="1115"/>
      <c r="Q13" s="1025">
        <v>886</v>
      </c>
      <c r="R13" s="1025"/>
      <c r="S13" s="1025"/>
      <c r="T13" s="1022" t="s">
        <v>195</v>
      </c>
      <c r="U13" s="1023"/>
      <c r="V13" s="1026">
        <f>SUM(AA13,AF13,AK13,AP13)</f>
        <v>0</v>
      </c>
      <c r="W13" s="1027"/>
      <c r="X13" s="1027"/>
      <c r="Y13" s="1022" t="s">
        <v>195</v>
      </c>
      <c r="Z13" s="1023"/>
      <c r="AA13" s="1028"/>
      <c r="AB13" s="1029"/>
      <c r="AC13" s="1029"/>
      <c r="AD13" s="1022" t="s">
        <v>195</v>
      </c>
      <c r="AE13" s="1022"/>
      <c r="AF13" s="1030"/>
      <c r="AG13" s="1029"/>
      <c r="AH13" s="1029"/>
      <c r="AI13" s="1022" t="s">
        <v>195</v>
      </c>
      <c r="AJ13" s="1031"/>
      <c r="AK13" s="1030"/>
      <c r="AL13" s="1029"/>
      <c r="AM13" s="1029"/>
      <c r="AN13" s="1022" t="s">
        <v>195</v>
      </c>
      <c r="AO13" s="1031"/>
      <c r="AP13" s="1029"/>
      <c r="AQ13" s="1029"/>
      <c r="AR13" s="1029"/>
      <c r="AS13" s="1022" t="s">
        <v>195</v>
      </c>
      <c r="AT13" s="1023"/>
      <c r="AW13" s="118">
        <f>(Q13+V13)*$AP$3*$AX$5*H13*365</f>
        <v>0</v>
      </c>
      <c r="AX13" s="92" t="s">
        <v>669</v>
      </c>
      <c r="AY13" s="92" t="s">
        <v>670</v>
      </c>
    </row>
    <row r="14" spans="1:56" s="92" customFormat="1" ht="18" customHeight="1" thickBot="1" x14ac:dyDescent="0.25">
      <c r="B14" s="1035" t="s">
        <v>201</v>
      </c>
      <c r="C14" s="1035"/>
      <c r="D14" s="1035"/>
      <c r="E14" s="1035"/>
      <c r="F14" s="1035"/>
      <c r="G14" s="1035"/>
      <c r="H14" s="1117"/>
      <c r="I14" s="1118"/>
      <c r="J14" s="1118"/>
      <c r="K14" s="1119"/>
      <c r="L14" s="1112"/>
      <c r="M14" s="1113"/>
      <c r="N14" s="1113"/>
      <c r="O14" s="1113"/>
      <c r="P14" s="1116"/>
      <c r="Q14" s="1120">
        <v>955</v>
      </c>
      <c r="R14" s="1120"/>
      <c r="S14" s="1120"/>
      <c r="T14" s="1091" t="s">
        <v>195</v>
      </c>
      <c r="U14" s="1092"/>
      <c r="V14" s="1100">
        <f>SUM(AA14,AF14,AK14,AP14)</f>
        <v>0</v>
      </c>
      <c r="W14" s="1101"/>
      <c r="X14" s="1101"/>
      <c r="Y14" s="1091" t="s">
        <v>195</v>
      </c>
      <c r="Z14" s="1092"/>
      <c r="AA14" s="1097"/>
      <c r="AB14" s="1096"/>
      <c r="AC14" s="1096"/>
      <c r="AD14" s="1091" t="s">
        <v>195</v>
      </c>
      <c r="AE14" s="1091"/>
      <c r="AF14" s="1098"/>
      <c r="AG14" s="1096"/>
      <c r="AH14" s="1096"/>
      <c r="AI14" s="1091" t="s">
        <v>195</v>
      </c>
      <c r="AJ14" s="1099"/>
      <c r="AK14" s="1098"/>
      <c r="AL14" s="1096"/>
      <c r="AM14" s="1096"/>
      <c r="AN14" s="1091" t="s">
        <v>195</v>
      </c>
      <c r="AO14" s="1099"/>
      <c r="AP14" s="1096"/>
      <c r="AQ14" s="1096"/>
      <c r="AR14" s="1096"/>
      <c r="AS14" s="1091" t="s">
        <v>195</v>
      </c>
      <c r="AT14" s="1092"/>
      <c r="AW14" s="118">
        <f>(Q14+V14)*$AP$3*$AX$5*H14*365</f>
        <v>0</v>
      </c>
      <c r="AX14" s="119">
        <f>$AX$7*1445*365</f>
        <v>0</v>
      </c>
      <c r="AY14" s="1085">
        <f>$AX$9*$L$12*365</f>
        <v>0</v>
      </c>
      <c r="AZ14" s="1086"/>
      <c r="BA14" s="1086"/>
      <c r="BB14" s="1086"/>
      <c r="BC14" s="1086"/>
      <c r="BD14" s="1087"/>
    </row>
    <row r="15" spans="1:56" s="92" customFormat="1" ht="24.9" customHeight="1" thickTop="1" x14ac:dyDescent="0.2">
      <c r="B15" s="1133" t="s">
        <v>356</v>
      </c>
      <c r="C15" s="1133"/>
      <c r="D15" s="1133"/>
      <c r="E15" s="1133"/>
      <c r="F15" s="1133"/>
      <c r="G15" s="1133"/>
      <c r="H15" s="1134">
        <f>SUM(H12:J14)</f>
        <v>0</v>
      </c>
      <c r="I15" s="1135"/>
      <c r="J15" s="1135"/>
      <c r="K15" s="1136"/>
      <c r="L15" s="1137"/>
      <c r="M15" s="1138"/>
      <c r="N15" s="1138"/>
      <c r="O15" s="1138"/>
      <c r="P15" s="1139"/>
      <c r="Q15" s="1137"/>
      <c r="R15" s="1138"/>
      <c r="S15" s="1138"/>
      <c r="T15" s="1140"/>
      <c r="U15" s="1139"/>
      <c r="V15" s="1137"/>
      <c r="W15" s="1138"/>
      <c r="X15" s="1138"/>
      <c r="Y15" s="1140"/>
      <c r="Z15" s="1139"/>
      <c r="AA15" s="1137"/>
      <c r="AB15" s="1138"/>
      <c r="AC15" s="1138"/>
      <c r="AD15" s="1140"/>
      <c r="AE15" s="1140"/>
      <c r="AF15" s="1141"/>
      <c r="AG15" s="1138"/>
      <c r="AH15" s="1138"/>
      <c r="AI15" s="1140"/>
      <c r="AJ15" s="1142"/>
      <c r="AK15" s="1141"/>
      <c r="AL15" s="1138"/>
      <c r="AM15" s="1138"/>
      <c r="AN15" s="1140"/>
      <c r="AO15" s="1142"/>
      <c r="AP15" s="1138"/>
      <c r="AQ15" s="1138"/>
      <c r="AR15" s="1138"/>
      <c r="AS15" s="1140"/>
      <c r="AT15" s="1139"/>
      <c r="AW15" s="118">
        <f>SUM(AW12:AW14)</f>
        <v>0</v>
      </c>
      <c r="AX15" s="409" t="s">
        <v>402</v>
      </c>
      <c r="AY15" s="1088">
        <f>SUM(AX14:BD14)</f>
        <v>0</v>
      </c>
      <c r="AZ15" s="1089"/>
      <c r="BA15" s="1089"/>
      <c r="BB15" s="1089"/>
      <c r="BC15" s="1089"/>
      <c r="BD15" s="1090"/>
    </row>
    <row r="16" spans="1:56" s="517" customFormat="1" ht="9.9" customHeight="1" thickBot="1" x14ac:dyDescent="0.25">
      <c r="B16" s="93"/>
      <c r="C16" s="93"/>
      <c r="D16" s="93"/>
      <c r="E16" s="93"/>
      <c r="F16" s="93"/>
      <c r="G16" s="93"/>
      <c r="H16" s="94"/>
      <c r="I16" s="94"/>
      <c r="J16" s="94"/>
      <c r="K16" s="95"/>
      <c r="L16" s="63"/>
      <c r="M16" s="63"/>
      <c r="N16" s="63"/>
      <c r="O16" s="63"/>
      <c r="P16" s="64"/>
      <c r="Q16" s="63"/>
      <c r="R16" s="63"/>
      <c r="S16" s="63"/>
      <c r="T16" s="64"/>
      <c r="U16" s="64"/>
      <c r="V16" s="63"/>
      <c r="W16" s="63"/>
      <c r="X16" s="63"/>
      <c r="Y16" s="64"/>
      <c r="Z16" s="64"/>
      <c r="AA16" s="63"/>
      <c r="AB16" s="63"/>
      <c r="AC16" s="63"/>
      <c r="AD16" s="64"/>
      <c r="AE16" s="64"/>
      <c r="AF16" s="63"/>
      <c r="AG16" s="63"/>
      <c r="AH16" s="63"/>
      <c r="AI16" s="64"/>
      <c r="AJ16" s="64"/>
      <c r="AK16" s="63"/>
      <c r="AL16" s="63"/>
      <c r="AM16" s="63"/>
      <c r="AN16" s="64"/>
      <c r="AO16" s="64"/>
      <c r="AP16" s="63"/>
      <c r="AQ16" s="63"/>
      <c r="AR16" s="63"/>
      <c r="AS16" s="64"/>
      <c r="AT16" s="64"/>
    </row>
    <row r="17" spans="1:56" s="92" customFormat="1" ht="24.9" customHeight="1" thickBot="1" x14ac:dyDescent="0.25">
      <c r="B17" s="1121" t="s">
        <v>202</v>
      </c>
      <c r="C17" s="1122"/>
      <c r="D17" s="1122"/>
      <c r="E17" s="1122"/>
      <c r="F17" s="1122"/>
      <c r="G17" s="1122"/>
      <c r="H17" s="1123">
        <f>(H12*3+H13*4+H14*5)</f>
        <v>0</v>
      </c>
      <c r="I17" s="1124"/>
      <c r="J17" s="1124"/>
      <c r="K17" s="1125"/>
      <c r="L17" s="63"/>
      <c r="M17" s="63"/>
      <c r="N17" s="63"/>
      <c r="O17" s="64"/>
      <c r="P17" s="63"/>
      <c r="Q17" s="63"/>
      <c r="R17" s="63"/>
      <c r="S17" s="64"/>
      <c r="T17" s="64"/>
      <c r="U17" s="63"/>
      <c r="V17" s="63"/>
      <c r="W17" s="63"/>
      <c r="X17" s="64"/>
      <c r="Y17" s="64"/>
      <c r="Z17" s="63"/>
      <c r="AA17" s="63"/>
      <c r="AB17" s="63"/>
      <c r="AC17" s="64"/>
      <c r="AD17" s="64"/>
      <c r="AE17" s="63"/>
      <c r="AF17" s="63"/>
      <c r="AG17" s="63"/>
      <c r="AH17" s="64"/>
      <c r="AI17" s="64"/>
      <c r="AJ17" s="63"/>
      <c r="AK17" s="63"/>
      <c r="AL17" s="63"/>
      <c r="AM17" s="64"/>
      <c r="AN17" s="64"/>
      <c r="AO17" s="63"/>
      <c r="AP17" s="63"/>
      <c r="AQ17" s="63"/>
      <c r="AR17" s="64"/>
      <c r="AS17" s="64"/>
    </row>
    <row r="18" spans="1:56" s="92" customFormat="1" ht="18" customHeight="1" x14ac:dyDescent="0.2">
      <c r="A18" s="334"/>
      <c r="B18" s="335"/>
      <c r="C18" s="335"/>
      <c r="D18" s="335"/>
      <c r="E18" s="335"/>
      <c r="F18" s="335"/>
      <c r="G18" s="335"/>
      <c r="H18" s="336"/>
      <c r="I18" s="336"/>
      <c r="J18" s="336"/>
      <c r="K18" s="336"/>
      <c r="L18" s="337"/>
      <c r="M18" s="337"/>
      <c r="N18" s="337"/>
      <c r="O18" s="338"/>
      <c r="P18" s="337"/>
      <c r="Q18" s="337"/>
      <c r="R18" s="337"/>
      <c r="S18" s="338"/>
      <c r="T18" s="338"/>
      <c r="U18" s="337"/>
      <c r="V18" s="337"/>
      <c r="W18" s="337"/>
      <c r="X18" s="338"/>
      <c r="Y18" s="338"/>
      <c r="Z18" s="337"/>
      <c r="AA18" s="337"/>
      <c r="AB18" s="337"/>
      <c r="AC18" s="338"/>
      <c r="AD18" s="338"/>
      <c r="AE18" s="337"/>
      <c r="AF18" s="337"/>
      <c r="AG18" s="337"/>
      <c r="AH18" s="338"/>
      <c r="AI18" s="338"/>
      <c r="AJ18" s="337"/>
      <c r="AK18" s="337"/>
      <c r="AL18" s="337"/>
      <c r="AM18" s="338"/>
      <c r="AN18" s="338"/>
      <c r="AO18" s="337"/>
      <c r="AP18" s="337"/>
      <c r="AQ18" s="337"/>
      <c r="AR18" s="338"/>
      <c r="AS18" s="338"/>
      <c r="AT18" s="334"/>
      <c r="AU18" s="334"/>
    </row>
    <row r="19" spans="1:56" s="92" customFormat="1" ht="18" customHeight="1" x14ac:dyDescent="0.2">
      <c r="B19" s="97"/>
      <c r="C19" s="97"/>
      <c r="D19" s="97"/>
      <c r="E19" s="97"/>
      <c r="F19" s="97"/>
      <c r="G19" s="97"/>
      <c r="H19" s="98"/>
      <c r="I19" s="98"/>
      <c r="J19" s="98"/>
      <c r="K19" s="95"/>
      <c r="L19" s="63"/>
      <c r="M19" s="63"/>
      <c r="N19" s="63"/>
      <c r="O19" s="64"/>
      <c r="P19" s="63"/>
      <c r="Q19" s="63"/>
      <c r="R19" s="63"/>
      <c r="S19" s="64"/>
      <c r="T19" s="64"/>
      <c r="U19" s="63"/>
      <c r="V19" s="63"/>
      <c r="W19" s="63"/>
      <c r="X19" s="64"/>
      <c r="Y19" s="64"/>
      <c r="Z19" s="63"/>
      <c r="AA19" s="63"/>
      <c r="AB19" s="63"/>
      <c r="AC19" s="64"/>
      <c r="AD19" s="64"/>
      <c r="AE19" s="63"/>
      <c r="AF19" s="63"/>
      <c r="AG19" s="63"/>
      <c r="AH19" s="64"/>
      <c r="AI19" s="64"/>
      <c r="AJ19" s="63"/>
      <c r="AK19" s="63"/>
      <c r="AL19" s="63"/>
      <c r="AM19" s="64"/>
      <c r="AN19" s="64"/>
      <c r="AO19" s="63"/>
      <c r="AP19" s="63"/>
      <c r="AQ19" s="63"/>
      <c r="AR19" s="64"/>
      <c r="AS19" s="64"/>
    </row>
    <row r="20" spans="1:56" s="92" customFormat="1" ht="33.75" customHeight="1" x14ac:dyDescent="0.2">
      <c r="B20" s="97"/>
      <c r="C20" s="97"/>
      <c r="D20" s="97"/>
      <c r="E20" s="97"/>
      <c r="F20" s="97"/>
      <c r="G20" s="97"/>
      <c r="H20" s="98"/>
      <c r="I20" s="98"/>
      <c r="J20" s="98"/>
      <c r="K20" s="1063" t="s">
        <v>648</v>
      </c>
      <c r="L20" s="1063"/>
      <c r="M20" s="1063"/>
      <c r="N20" s="1063"/>
      <c r="O20" s="1063"/>
      <c r="P20" s="1063"/>
      <c r="Q20" s="1063"/>
      <c r="R20" s="1064">
        <v>10</v>
      </c>
      <c r="S20" s="1064"/>
      <c r="T20" s="1064"/>
      <c r="U20" s="1064"/>
      <c r="V20" s="1064"/>
      <c r="W20" s="1064"/>
      <c r="X20" s="64"/>
      <c r="Y20" s="1126" t="s">
        <v>184</v>
      </c>
      <c r="Z20" s="1126"/>
      <c r="AA20" s="1126"/>
      <c r="AB20" s="1126"/>
      <c r="AC20" s="1126"/>
      <c r="AD20" s="1065">
        <v>3</v>
      </c>
      <c r="AE20" s="1066"/>
      <c r="AF20" s="1066"/>
      <c r="AG20" s="1066"/>
      <c r="AH20" s="1067"/>
      <c r="AI20" s="1065" t="s">
        <v>572</v>
      </c>
      <c r="AJ20" s="1066"/>
      <c r="AK20" s="1066"/>
      <c r="AL20" s="1066"/>
      <c r="AM20" s="1066"/>
      <c r="AN20" s="1066"/>
      <c r="AO20" s="1067"/>
      <c r="AP20" s="1071">
        <v>10.83</v>
      </c>
      <c r="AQ20" s="1071"/>
      <c r="AR20" s="1071"/>
      <c r="AS20" s="1071"/>
      <c r="AT20" s="1071"/>
    </row>
    <row r="21" spans="1:56" s="92" customFormat="1" ht="17.25" customHeight="1" x14ac:dyDescent="0.2">
      <c r="R21" s="275"/>
      <c r="AX21" s="76" t="s">
        <v>630</v>
      </c>
    </row>
    <row r="22" spans="1:56" s="76" customFormat="1" ht="30" customHeight="1" x14ac:dyDescent="0.2">
      <c r="B22" s="1072" t="s">
        <v>629</v>
      </c>
      <c r="C22" s="1072"/>
      <c r="D22" s="1072"/>
      <c r="E22" s="1072"/>
      <c r="F22" s="1072"/>
      <c r="G22" s="1072"/>
      <c r="H22" s="1072"/>
      <c r="I22" s="1072"/>
      <c r="J22" s="1072"/>
      <c r="K22" s="1073" t="s">
        <v>681</v>
      </c>
      <c r="L22" s="1074"/>
      <c r="M22" s="1074"/>
      <c r="N22" s="1074"/>
      <c r="O22" s="1074"/>
      <c r="P22" s="1074"/>
      <c r="Q22" s="1074"/>
      <c r="R22" s="1074"/>
      <c r="S22" s="1074"/>
      <c r="T22" s="1073" t="s">
        <v>185</v>
      </c>
      <c r="U22" s="1074"/>
      <c r="V22" s="1074"/>
      <c r="W22" s="1074"/>
      <c r="X22" s="1075" t="s">
        <v>673</v>
      </c>
      <c r="Y22" s="1075"/>
      <c r="Z22" s="1075"/>
      <c r="AA22" s="1075"/>
      <c r="AB22" s="1075" t="s">
        <v>674</v>
      </c>
      <c r="AC22" s="1075"/>
      <c r="AD22" s="1075"/>
      <c r="AE22" s="1075"/>
      <c r="AF22" s="271"/>
      <c r="AG22" s="271" t="s">
        <v>649</v>
      </c>
      <c r="AH22" s="271"/>
      <c r="AI22" s="271"/>
      <c r="AJ22" s="271"/>
      <c r="AK22" s="271"/>
      <c r="AL22" s="271"/>
      <c r="AM22" s="271"/>
      <c r="AN22" s="271"/>
      <c r="AO22" s="271"/>
      <c r="AP22" s="271"/>
      <c r="AQ22" s="271"/>
      <c r="AR22" s="271"/>
      <c r="AS22" s="271"/>
      <c r="AT22" s="271"/>
      <c r="AX22" s="333">
        <f>ROUNDDOWN(R20*T23,0)</f>
        <v>0</v>
      </c>
    </row>
    <row r="23" spans="1:56" s="76" customFormat="1" ht="22.5" customHeight="1" x14ac:dyDescent="0.2">
      <c r="B23" s="1039" t="s">
        <v>680</v>
      </c>
      <c r="C23" s="1040"/>
      <c r="D23" s="1040"/>
      <c r="E23" s="1040"/>
      <c r="F23" s="1040"/>
      <c r="G23" s="1040"/>
      <c r="H23" s="1040"/>
      <c r="I23" s="1040"/>
      <c r="J23" s="1040"/>
      <c r="K23" s="1127"/>
      <c r="L23" s="1128"/>
      <c r="M23" s="1128"/>
      <c r="N23" s="1128"/>
      <c r="O23" s="1128"/>
      <c r="P23" s="1128"/>
      <c r="Q23" s="1128"/>
      <c r="R23" s="1128"/>
      <c r="S23" s="1129"/>
      <c r="T23" s="1041"/>
      <c r="U23" s="1042"/>
      <c r="V23" s="1042"/>
      <c r="W23" s="1043"/>
      <c r="X23" s="1041"/>
      <c r="Y23" s="1042"/>
      <c r="Z23" s="1042"/>
      <c r="AA23" s="1043"/>
      <c r="AB23" s="1041"/>
      <c r="AC23" s="1042"/>
      <c r="AD23" s="1042"/>
      <c r="AE23" s="1043"/>
      <c r="AF23" s="272"/>
      <c r="AG23" s="272"/>
      <c r="AH23" s="272"/>
      <c r="AI23" s="272"/>
      <c r="AJ23" s="272"/>
      <c r="AK23" s="272"/>
      <c r="AL23" s="270"/>
      <c r="AM23" s="271"/>
      <c r="AN23" s="271"/>
      <c r="AO23" s="271"/>
      <c r="AP23" s="271"/>
      <c r="AQ23" s="271"/>
      <c r="AR23" s="272"/>
      <c r="AS23" s="272"/>
      <c r="AT23" s="272"/>
      <c r="AW23" s="76" t="s">
        <v>682</v>
      </c>
      <c r="AX23" s="76" t="s">
        <v>671</v>
      </c>
    </row>
    <row r="24" spans="1:56" s="76" customFormat="1" ht="22.5" customHeight="1" x14ac:dyDescent="0.2">
      <c r="B24" s="1040"/>
      <c r="C24" s="1040"/>
      <c r="D24" s="1040"/>
      <c r="E24" s="1040"/>
      <c r="F24" s="1040"/>
      <c r="G24" s="1040"/>
      <c r="H24" s="1040"/>
      <c r="I24" s="1040"/>
      <c r="J24" s="1040"/>
      <c r="K24" s="1130"/>
      <c r="L24" s="1131"/>
      <c r="M24" s="1131"/>
      <c r="N24" s="1131"/>
      <c r="O24" s="1131"/>
      <c r="P24" s="1131"/>
      <c r="Q24" s="1131"/>
      <c r="R24" s="1131"/>
      <c r="S24" s="1132"/>
      <c r="T24" s="1044"/>
      <c r="U24" s="1045"/>
      <c r="V24" s="1045"/>
      <c r="W24" s="1046"/>
      <c r="X24" s="1044"/>
      <c r="Y24" s="1045"/>
      <c r="Z24" s="1045"/>
      <c r="AA24" s="1046"/>
      <c r="AB24" s="1044"/>
      <c r="AC24" s="1045"/>
      <c r="AD24" s="1045"/>
      <c r="AE24" s="1046"/>
      <c r="AF24" s="313"/>
      <c r="AG24" s="313"/>
      <c r="AH24" s="313"/>
      <c r="AI24" s="314"/>
      <c r="AJ24" s="314"/>
      <c r="AK24" s="314"/>
      <c r="AL24" s="313"/>
      <c r="AM24" s="313"/>
      <c r="AN24" s="313"/>
      <c r="AO24" s="314"/>
      <c r="AP24" s="314"/>
      <c r="AQ24" s="314"/>
      <c r="AR24" s="273"/>
      <c r="AS24" s="273"/>
      <c r="AT24" s="273"/>
      <c r="AW24" s="396">
        <f>(K23*AX26+2066*AX24)*365</f>
        <v>0</v>
      </c>
      <c r="AX24" s="333">
        <f>ROUNDDOWN(AX22*X23,0)</f>
        <v>0</v>
      </c>
    </row>
    <row r="25" spans="1:56" s="76" customFormat="1" ht="17.25" customHeight="1" x14ac:dyDescent="0.2">
      <c r="B25" s="84" t="s">
        <v>186</v>
      </c>
      <c r="AW25" s="269"/>
      <c r="AX25" s="76" t="s">
        <v>670</v>
      </c>
    </row>
    <row r="26" spans="1:56" s="76" customFormat="1" ht="17.25" customHeight="1" x14ac:dyDescent="0.2">
      <c r="B26" s="84" t="s">
        <v>617</v>
      </c>
      <c r="AW26" s="269"/>
      <c r="AX26" s="333">
        <f>ROUNDDOWN(AX22*AB23,0)</f>
        <v>0</v>
      </c>
    </row>
    <row r="27" spans="1:56" s="85" customFormat="1" ht="29.25" customHeight="1" x14ac:dyDescent="0.2">
      <c r="B27" s="1048" t="s">
        <v>187</v>
      </c>
      <c r="C27" s="1048"/>
      <c r="D27" s="1048"/>
      <c r="E27" s="1048"/>
      <c r="F27" s="1048"/>
      <c r="G27" s="1048"/>
      <c r="H27" s="1049" t="s">
        <v>190</v>
      </c>
      <c r="I27" s="1049"/>
      <c r="J27" s="1049"/>
      <c r="K27" s="1049"/>
      <c r="L27" s="1050" t="s">
        <v>672</v>
      </c>
      <c r="M27" s="1051"/>
      <c r="N27" s="1051"/>
      <c r="O27" s="1051"/>
      <c r="P27" s="1052"/>
      <c r="Q27" s="1050" t="s">
        <v>676</v>
      </c>
      <c r="R27" s="1051"/>
      <c r="S27" s="1051"/>
      <c r="T27" s="1051"/>
      <c r="U27" s="1052"/>
      <c r="V27" s="1050" t="s">
        <v>677</v>
      </c>
      <c r="W27" s="1051"/>
      <c r="X27" s="1051"/>
      <c r="Y27" s="1051"/>
      <c r="Z27" s="1052"/>
      <c r="AA27" s="1048" t="s">
        <v>191</v>
      </c>
      <c r="AB27" s="1048"/>
      <c r="AC27" s="1048"/>
      <c r="AD27" s="1048"/>
      <c r="AE27" s="1048"/>
      <c r="AF27" s="1048"/>
      <c r="AG27" s="1048"/>
      <c r="AH27" s="1048"/>
      <c r="AI27" s="1048"/>
      <c r="AJ27" s="1048"/>
      <c r="AK27" s="1048"/>
      <c r="AL27" s="1048"/>
      <c r="AM27" s="1048"/>
      <c r="AN27" s="1048"/>
      <c r="AO27" s="1048"/>
      <c r="AP27" s="1048"/>
      <c r="AQ27" s="1048"/>
      <c r="AR27" s="1048"/>
      <c r="AS27" s="1048"/>
      <c r="AT27" s="1048"/>
      <c r="AW27" s="514"/>
      <c r="AX27" s="514"/>
    </row>
    <row r="28" spans="1:56" s="85" customFormat="1" ht="18" customHeight="1" x14ac:dyDescent="0.2">
      <c r="B28" s="1048"/>
      <c r="C28" s="1048"/>
      <c r="D28" s="1048"/>
      <c r="E28" s="1048"/>
      <c r="F28" s="1048"/>
      <c r="G28" s="1048"/>
      <c r="H28" s="1049"/>
      <c r="I28" s="1049"/>
      <c r="J28" s="1049"/>
      <c r="K28" s="1049"/>
      <c r="L28" s="1053"/>
      <c r="M28" s="1054"/>
      <c r="N28" s="1054"/>
      <c r="O28" s="1054"/>
      <c r="P28" s="1055"/>
      <c r="Q28" s="1053"/>
      <c r="R28" s="1054"/>
      <c r="S28" s="1054"/>
      <c r="T28" s="1054"/>
      <c r="U28" s="1055"/>
      <c r="V28" s="1053"/>
      <c r="W28" s="1054"/>
      <c r="X28" s="1054"/>
      <c r="Y28" s="1054"/>
      <c r="Z28" s="1055"/>
      <c r="AA28" s="86" t="s">
        <v>192</v>
      </c>
      <c r="AB28" s="1056"/>
      <c r="AC28" s="1056"/>
      <c r="AD28" s="1056"/>
      <c r="AE28" s="87" t="s">
        <v>247</v>
      </c>
      <c r="AF28" s="88" t="s">
        <v>192</v>
      </c>
      <c r="AG28" s="1056"/>
      <c r="AH28" s="1056"/>
      <c r="AI28" s="1056"/>
      <c r="AJ28" s="89" t="s">
        <v>247</v>
      </c>
      <c r="AK28" s="88" t="s">
        <v>192</v>
      </c>
      <c r="AL28" s="1056"/>
      <c r="AM28" s="1056"/>
      <c r="AN28" s="1056"/>
      <c r="AO28" s="89" t="s">
        <v>247</v>
      </c>
      <c r="AP28" s="90" t="s">
        <v>192</v>
      </c>
      <c r="AQ28" s="1056"/>
      <c r="AR28" s="1056"/>
      <c r="AS28" s="1056"/>
      <c r="AT28" s="91" t="s">
        <v>247</v>
      </c>
      <c r="AW28" s="85" t="s">
        <v>646</v>
      </c>
      <c r="AX28" s="85" t="s">
        <v>647</v>
      </c>
      <c r="AZ28" s="92"/>
      <c r="BA28" s="92"/>
      <c r="BB28" s="92"/>
      <c r="BC28" s="92"/>
      <c r="BD28" s="92"/>
    </row>
    <row r="29" spans="1:56" s="92" customFormat="1" ht="18" customHeight="1" x14ac:dyDescent="0.2">
      <c r="B29" s="1144" t="s">
        <v>193</v>
      </c>
      <c r="C29" s="1144"/>
      <c r="D29" s="1144"/>
      <c r="E29" s="1144"/>
      <c r="F29" s="1144"/>
      <c r="G29" s="1144"/>
      <c r="H29" s="1145"/>
      <c r="I29" s="1146"/>
      <c r="J29" s="1146"/>
      <c r="K29" s="1147"/>
      <c r="L29" s="1155"/>
      <c r="M29" s="1156"/>
      <c r="N29" s="1156"/>
      <c r="O29" s="1156"/>
      <c r="P29" s="1114" t="s">
        <v>64</v>
      </c>
      <c r="Q29" s="1148">
        <v>529</v>
      </c>
      <c r="R29" s="1148"/>
      <c r="S29" s="1148"/>
      <c r="T29" s="1057" t="s">
        <v>195</v>
      </c>
      <c r="U29" s="1061"/>
      <c r="V29" s="1093">
        <f>SUM(AA29,AF29,AK29,AP29)</f>
        <v>0</v>
      </c>
      <c r="W29" s="1094"/>
      <c r="X29" s="1094"/>
      <c r="Y29" s="1057" t="s">
        <v>195</v>
      </c>
      <c r="Z29" s="1061"/>
      <c r="AA29" s="1143"/>
      <c r="AB29" s="1059"/>
      <c r="AC29" s="1059"/>
      <c r="AD29" s="1057" t="s">
        <v>195</v>
      </c>
      <c r="AE29" s="1057"/>
      <c r="AF29" s="1058"/>
      <c r="AG29" s="1059"/>
      <c r="AH29" s="1059"/>
      <c r="AI29" s="1057" t="s">
        <v>195</v>
      </c>
      <c r="AJ29" s="1060"/>
      <c r="AK29" s="1058"/>
      <c r="AL29" s="1059"/>
      <c r="AM29" s="1059"/>
      <c r="AN29" s="1057" t="s">
        <v>195</v>
      </c>
      <c r="AO29" s="1060"/>
      <c r="AP29" s="1059"/>
      <c r="AQ29" s="1059"/>
      <c r="AR29" s="1059"/>
      <c r="AS29" s="1057" t="s">
        <v>195</v>
      </c>
      <c r="AT29" s="1061"/>
      <c r="AW29" s="118">
        <f>(Q29+V29)*$AP$20*$AX$22*H29*365</f>
        <v>0</v>
      </c>
      <c r="AX29" s="92" t="s">
        <v>669</v>
      </c>
      <c r="AY29" s="1095" t="s">
        <v>670</v>
      </c>
      <c r="AZ29" s="1095"/>
      <c r="BA29" s="1095"/>
      <c r="BB29" s="1095"/>
      <c r="BC29" s="1095"/>
      <c r="BD29" s="1095"/>
    </row>
    <row r="30" spans="1:56" s="92" customFormat="1" ht="18" customHeight="1" x14ac:dyDescent="0.2">
      <c r="B30" s="1024" t="s">
        <v>196</v>
      </c>
      <c r="C30" s="1024"/>
      <c r="D30" s="1024"/>
      <c r="E30" s="1024"/>
      <c r="F30" s="1024"/>
      <c r="G30" s="1024"/>
      <c r="H30" s="1032"/>
      <c r="I30" s="1033"/>
      <c r="J30" s="1033"/>
      <c r="K30" s="1034"/>
      <c r="L30" s="1157"/>
      <c r="M30" s="1158"/>
      <c r="N30" s="1158"/>
      <c r="O30" s="1158"/>
      <c r="P30" s="1115"/>
      <c r="Q30" s="1025">
        <v>656</v>
      </c>
      <c r="R30" s="1025"/>
      <c r="S30" s="1025"/>
      <c r="T30" s="1022" t="s">
        <v>195</v>
      </c>
      <c r="U30" s="1023"/>
      <c r="V30" s="1026">
        <f t="shared" ref="V30:V35" si="0">SUM(AA30,AF30,AK30,AP30)</f>
        <v>0</v>
      </c>
      <c r="W30" s="1027"/>
      <c r="X30" s="1027"/>
      <c r="Y30" s="1022" t="s">
        <v>195</v>
      </c>
      <c r="Z30" s="1023"/>
      <c r="AA30" s="1028"/>
      <c r="AB30" s="1029"/>
      <c r="AC30" s="1029"/>
      <c r="AD30" s="1022" t="s">
        <v>195</v>
      </c>
      <c r="AE30" s="1022"/>
      <c r="AF30" s="1030"/>
      <c r="AG30" s="1029"/>
      <c r="AH30" s="1029"/>
      <c r="AI30" s="1022" t="s">
        <v>195</v>
      </c>
      <c r="AJ30" s="1031"/>
      <c r="AK30" s="1030"/>
      <c r="AL30" s="1029"/>
      <c r="AM30" s="1029"/>
      <c r="AN30" s="1022" t="s">
        <v>195</v>
      </c>
      <c r="AO30" s="1031"/>
      <c r="AP30" s="1029"/>
      <c r="AQ30" s="1029"/>
      <c r="AR30" s="1029"/>
      <c r="AS30" s="1022" t="s">
        <v>195</v>
      </c>
      <c r="AT30" s="1023"/>
      <c r="AW30" s="407">
        <f>(Q30+V30)*$AP$20*$AX$22*H30*365</f>
        <v>0</v>
      </c>
      <c r="AX30" s="412">
        <f>AX24*1445*365</f>
        <v>0</v>
      </c>
      <c r="AY30" s="1082">
        <f>$AX$26*$L$29*365</f>
        <v>0</v>
      </c>
      <c r="AZ30" s="1083"/>
      <c r="BA30" s="1083"/>
      <c r="BB30" s="1083"/>
      <c r="BC30" s="1083"/>
      <c r="BD30" s="1084"/>
    </row>
    <row r="31" spans="1:56" s="92" customFormat="1" ht="18" customHeight="1" x14ac:dyDescent="0.2">
      <c r="B31" s="1024" t="s">
        <v>197</v>
      </c>
      <c r="C31" s="1024"/>
      <c r="D31" s="1024"/>
      <c r="E31" s="1024"/>
      <c r="F31" s="1024"/>
      <c r="G31" s="1024"/>
      <c r="H31" s="1032"/>
      <c r="I31" s="1033"/>
      <c r="J31" s="1033"/>
      <c r="K31" s="1034"/>
      <c r="L31" s="1157"/>
      <c r="M31" s="1158"/>
      <c r="N31" s="1158"/>
      <c r="O31" s="1158"/>
      <c r="P31" s="1115"/>
      <c r="Q31" s="1025">
        <v>704</v>
      </c>
      <c r="R31" s="1025"/>
      <c r="S31" s="1025"/>
      <c r="T31" s="1022" t="s">
        <v>195</v>
      </c>
      <c r="U31" s="1023"/>
      <c r="V31" s="1026">
        <f t="shared" si="0"/>
        <v>0</v>
      </c>
      <c r="W31" s="1027"/>
      <c r="X31" s="1027"/>
      <c r="Y31" s="1022" t="s">
        <v>195</v>
      </c>
      <c r="Z31" s="1023"/>
      <c r="AA31" s="1028"/>
      <c r="AB31" s="1029"/>
      <c r="AC31" s="1029"/>
      <c r="AD31" s="1022" t="s">
        <v>195</v>
      </c>
      <c r="AE31" s="1022"/>
      <c r="AF31" s="1030"/>
      <c r="AG31" s="1029"/>
      <c r="AH31" s="1029"/>
      <c r="AI31" s="1022" t="s">
        <v>195</v>
      </c>
      <c r="AJ31" s="1031"/>
      <c r="AK31" s="1030"/>
      <c r="AL31" s="1029"/>
      <c r="AM31" s="1029"/>
      <c r="AN31" s="1022" t="s">
        <v>195</v>
      </c>
      <c r="AO31" s="1031"/>
      <c r="AP31" s="1029"/>
      <c r="AQ31" s="1029"/>
      <c r="AR31" s="1029"/>
      <c r="AS31" s="1022" t="s">
        <v>195</v>
      </c>
      <c r="AT31" s="1023"/>
      <c r="AW31" s="118">
        <f>(Q31+V31)*$AP$20*$AX$22*H31*365</f>
        <v>0</v>
      </c>
      <c r="AX31" s="410" t="s">
        <v>402</v>
      </c>
      <c r="AY31" s="1082">
        <f>SUM(AX30:BD30)</f>
        <v>0</v>
      </c>
      <c r="AZ31" s="1083"/>
      <c r="BA31" s="1083"/>
      <c r="BB31" s="1083"/>
      <c r="BC31" s="1083"/>
      <c r="BD31" s="1084"/>
    </row>
    <row r="32" spans="1:56" s="92" customFormat="1" ht="18" customHeight="1" x14ac:dyDescent="0.2">
      <c r="B32" s="1024" t="s">
        <v>198</v>
      </c>
      <c r="C32" s="1024"/>
      <c r="D32" s="1024"/>
      <c r="E32" s="1024"/>
      <c r="F32" s="1024"/>
      <c r="G32" s="1024"/>
      <c r="H32" s="1032"/>
      <c r="I32" s="1033"/>
      <c r="J32" s="1033"/>
      <c r="K32" s="1034"/>
      <c r="L32" s="1157"/>
      <c r="M32" s="1158"/>
      <c r="N32" s="1158"/>
      <c r="O32" s="1158"/>
      <c r="P32" s="1115"/>
      <c r="Q32" s="1025">
        <v>772</v>
      </c>
      <c r="R32" s="1025"/>
      <c r="S32" s="1025"/>
      <c r="T32" s="1022" t="s">
        <v>195</v>
      </c>
      <c r="U32" s="1023"/>
      <c r="V32" s="1026">
        <f t="shared" si="0"/>
        <v>0</v>
      </c>
      <c r="W32" s="1027"/>
      <c r="X32" s="1027"/>
      <c r="Y32" s="1022" t="s">
        <v>195</v>
      </c>
      <c r="Z32" s="1023"/>
      <c r="AA32" s="1028"/>
      <c r="AB32" s="1029"/>
      <c r="AC32" s="1029"/>
      <c r="AD32" s="1022" t="s">
        <v>195</v>
      </c>
      <c r="AE32" s="1022"/>
      <c r="AF32" s="1030"/>
      <c r="AG32" s="1029"/>
      <c r="AH32" s="1029"/>
      <c r="AI32" s="1022" t="s">
        <v>195</v>
      </c>
      <c r="AJ32" s="1031"/>
      <c r="AK32" s="1030"/>
      <c r="AL32" s="1029"/>
      <c r="AM32" s="1029"/>
      <c r="AN32" s="1022" t="s">
        <v>195</v>
      </c>
      <c r="AO32" s="1031"/>
      <c r="AP32" s="1029"/>
      <c r="AQ32" s="1029"/>
      <c r="AR32" s="1029"/>
      <c r="AS32" s="1022" t="s">
        <v>195</v>
      </c>
      <c r="AT32" s="1023"/>
      <c r="AW32" s="408">
        <f t="shared" ref="AW32:AW34" si="1">(Q32+V32)*$AP$20*$AX$22*H32*365</f>
        <v>0</v>
      </c>
    </row>
    <row r="33" spans="2:56" s="92" customFormat="1" ht="18" customHeight="1" x14ac:dyDescent="0.2">
      <c r="B33" s="1024" t="s">
        <v>199</v>
      </c>
      <c r="C33" s="1024"/>
      <c r="D33" s="1024"/>
      <c r="E33" s="1024"/>
      <c r="F33" s="1024"/>
      <c r="G33" s="1024"/>
      <c r="H33" s="1032"/>
      <c r="I33" s="1033"/>
      <c r="J33" s="1033"/>
      <c r="K33" s="1034"/>
      <c r="L33" s="1157"/>
      <c r="M33" s="1158"/>
      <c r="N33" s="1158"/>
      <c r="O33" s="1158"/>
      <c r="P33" s="1115"/>
      <c r="Q33" s="1025">
        <v>847</v>
      </c>
      <c r="R33" s="1025"/>
      <c r="S33" s="1025"/>
      <c r="T33" s="1022" t="s">
        <v>195</v>
      </c>
      <c r="U33" s="1023"/>
      <c r="V33" s="1026">
        <f t="shared" si="0"/>
        <v>0</v>
      </c>
      <c r="W33" s="1027"/>
      <c r="X33" s="1027"/>
      <c r="Y33" s="1022" t="s">
        <v>195</v>
      </c>
      <c r="Z33" s="1023"/>
      <c r="AA33" s="1028"/>
      <c r="AB33" s="1029"/>
      <c r="AC33" s="1029"/>
      <c r="AD33" s="1022" t="s">
        <v>195</v>
      </c>
      <c r="AE33" s="1022"/>
      <c r="AF33" s="1030"/>
      <c r="AG33" s="1029"/>
      <c r="AH33" s="1029"/>
      <c r="AI33" s="1022" t="s">
        <v>195</v>
      </c>
      <c r="AJ33" s="1031"/>
      <c r="AK33" s="1030"/>
      <c r="AL33" s="1029"/>
      <c r="AM33" s="1029"/>
      <c r="AN33" s="1022" t="s">
        <v>195</v>
      </c>
      <c r="AO33" s="1031"/>
      <c r="AP33" s="1029"/>
      <c r="AQ33" s="1029"/>
      <c r="AR33" s="1029"/>
      <c r="AS33" s="1022" t="s">
        <v>195</v>
      </c>
      <c r="AT33" s="1023"/>
      <c r="AW33" s="118">
        <f t="shared" si="1"/>
        <v>0</v>
      </c>
      <c r="AX33" s="517">
        <f t="shared" ref="AX33:AX35" si="2">$AX$22*L33</f>
        <v>0</v>
      </c>
    </row>
    <row r="34" spans="2:56" s="92" customFormat="1" ht="18" customHeight="1" x14ac:dyDescent="0.2">
      <c r="B34" s="1024" t="s">
        <v>200</v>
      </c>
      <c r="C34" s="1024"/>
      <c r="D34" s="1024"/>
      <c r="E34" s="1024"/>
      <c r="F34" s="1024"/>
      <c r="G34" s="1024"/>
      <c r="H34" s="1032"/>
      <c r="I34" s="1033"/>
      <c r="J34" s="1033"/>
      <c r="K34" s="1034"/>
      <c r="L34" s="1157"/>
      <c r="M34" s="1158"/>
      <c r="N34" s="1158"/>
      <c r="O34" s="1158"/>
      <c r="P34" s="1115"/>
      <c r="Q34" s="1025">
        <v>918</v>
      </c>
      <c r="R34" s="1025"/>
      <c r="S34" s="1025"/>
      <c r="T34" s="1022" t="s">
        <v>195</v>
      </c>
      <c r="U34" s="1023"/>
      <c r="V34" s="1026">
        <f t="shared" si="0"/>
        <v>0</v>
      </c>
      <c r="W34" s="1027"/>
      <c r="X34" s="1027"/>
      <c r="Y34" s="1022" t="s">
        <v>195</v>
      </c>
      <c r="Z34" s="1023"/>
      <c r="AA34" s="1028"/>
      <c r="AB34" s="1029"/>
      <c r="AC34" s="1029"/>
      <c r="AD34" s="1022" t="s">
        <v>195</v>
      </c>
      <c r="AE34" s="1022"/>
      <c r="AF34" s="1030"/>
      <c r="AG34" s="1029"/>
      <c r="AH34" s="1029"/>
      <c r="AI34" s="1022" t="s">
        <v>195</v>
      </c>
      <c r="AJ34" s="1031"/>
      <c r="AK34" s="1030"/>
      <c r="AL34" s="1029"/>
      <c r="AM34" s="1029"/>
      <c r="AN34" s="1022" t="s">
        <v>195</v>
      </c>
      <c r="AO34" s="1031"/>
      <c r="AP34" s="1029"/>
      <c r="AQ34" s="1029"/>
      <c r="AR34" s="1029"/>
      <c r="AS34" s="1022" t="s">
        <v>195</v>
      </c>
      <c r="AT34" s="1023"/>
      <c r="AW34" s="118">
        <f t="shared" si="1"/>
        <v>0</v>
      </c>
      <c r="AX34" s="517">
        <f t="shared" si="2"/>
        <v>0</v>
      </c>
    </row>
    <row r="35" spans="2:56" s="92" customFormat="1" ht="18" customHeight="1" thickBot="1" x14ac:dyDescent="0.25">
      <c r="B35" s="1035" t="s">
        <v>201</v>
      </c>
      <c r="C35" s="1035"/>
      <c r="D35" s="1035"/>
      <c r="E35" s="1035"/>
      <c r="F35" s="1035"/>
      <c r="G35" s="1035"/>
      <c r="H35" s="1036"/>
      <c r="I35" s="1037"/>
      <c r="J35" s="1037"/>
      <c r="K35" s="1038"/>
      <c r="L35" s="1159"/>
      <c r="M35" s="1160"/>
      <c r="N35" s="1160"/>
      <c r="O35" s="1160"/>
      <c r="P35" s="1116"/>
      <c r="Q35" s="1120">
        <v>987</v>
      </c>
      <c r="R35" s="1120"/>
      <c r="S35" s="1120"/>
      <c r="T35" s="1091" t="s">
        <v>195</v>
      </c>
      <c r="U35" s="1092"/>
      <c r="V35" s="1100">
        <f t="shared" si="0"/>
        <v>0</v>
      </c>
      <c r="W35" s="1101"/>
      <c r="X35" s="1101"/>
      <c r="Y35" s="1091" t="s">
        <v>195</v>
      </c>
      <c r="Z35" s="1092"/>
      <c r="AA35" s="1097"/>
      <c r="AB35" s="1096"/>
      <c r="AC35" s="1096"/>
      <c r="AD35" s="1091" t="s">
        <v>195</v>
      </c>
      <c r="AE35" s="1091"/>
      <c r="AF35" s="1098"/>
      <c r="AG35" s="1096"/>
      <c r="AH35" s="1096"/>
      <c r="AI35" s="1091" t="s">
        <v>195</v>
      </c>
      <c r="AJ35" s="1099"/>
      <c r="AK35" s="1098"/>
      <c r="AL35" s="1096"/>
      <c r="AM35" s="1096"/>
      <c r="AN35" s="1091" t="s">
        <v>195</v>
      </c>
      <c r="AO35" s="1099"/>
      <c r="AP35" s="1096"/>
      <c r="AQ35" s="1096"/>
      <c r="AR35" s="1096"/>
      <c r="AS35" s="1091" t="s">
        <v>195</v>
      </c>
      <c r="AT35" s="1092"/>
      <c r="AW35" s="118">
        <f>(Q35+V35)*$AP$20*$AX$22*H35*365</f>
        <v>0</v>
      </c>
      <c r="AX35" s="517">
        <f t="shared" si="2"/>
        <v>0</v>
      </c>
    </row>
    <row r="36" spans="2:56" s="92" customFormat="1" ht="24.9" customHeight="1" thickTop="1" x14ac:dyDescent="0.2">
      <c r="B36" s="1133" t="s">
        <v>356</v>
      </c>
      <c r="C36" s="1133"/>
      <c r="D36" s="1133"/>
      <c r="E36" s="1133"/>
      <c r="F36" s="1133"/>
      <c r="G36" s="1133"/>
      <c r="H36" s="1149">
        <f>SUM(H29:J35)</f>
        <v>0</v>
      </c>
      <c r="I36" s="1150"/>
      <c r="J36" s="1150"/>
      <c r="K36" s="1151"/>
      <c r="L36" s="1137"/>
      <c r="M36" s="1138"/>
      <c r="N36" s="1138"/>
      <c r="O36" s="1138"/>
      <c r="P36" s="1139"/>
      <c r="Q36" s="1137"/>
      <c r="R36" s="1138"/>
      <c r="S36" s="1138"/>
      <c r="T36" s="1140"/>
      <c r="U36" s="1139"/>
      <c r="V36" s="1137"/>
      <c r="W36" s="1138"/>
      <c r="X36" s="1138"/>
      <c r="Y36" s="1140"/>
      <c r="Z36" s="1139"/>
      <c r="AA36" s="1137"/>
      <c r="AB36" s="1138"/>
      <c r="AC36" s="1138"/>
      <c r="AD36" s="1140"/>
      <c r="AE36" s="1140"/>
      <c r="AF36" s="1141"/>
      <c r="AG36" s="1138"/>
      <c r="AH36" s="1138"/>
      <c r="AI36" s="1140"/>
      <c r="AJ36" s="1142"/>
      <c r="AK36" s="1141"/>
      <c r="AL36" s="1138"/>
      <c r="AM36" s="1138"/>
      <c r="AN36" s="1140"/>
      <c r="AO36" s="1142"/>
      <c r="AP36" s="1138"/>
      <c r="AQ36" s="1138"/>
      <c r="AR36" s="1138"/>
      <c r="AS36" s="1140"/>
      <c r="AT36" s="1139"/>
      <c r="AW36" s="118">
        <f>SUM(AW29:AW35)</f>
        <v>0</v>
      </c>
      <c r="AX36" s="411"/>
    </row>
    <row r="37" spans="2:56" s="517" customFormat="1" ht="9.9" customHeight="1" thickBot="1" x14ac:dyDescent="0.25">
      <c r="B37" s="93"/>
      <c r="C37" s="93"/>
      <c r="D37" s="93"/>
      <c r="E37" s="93"/>
      <c r="F37" s="93"/>
      <c r="G37" s="93"/>
      <c r="H37" s="98"/>
      <c r="I37" s="98"/>
      <c r="J37" s="98"/>
      <c r="K37" s="95"/>
      <c r="L37" s="63"/>
      <c r="M37" s="63"/>
      <c r="N37" s="63"/>
      <c r="O37" s="63"/>
      <c r="P37" s="64"/>
      <c r="Q37" s="63"/>
      <c r="R37" s="63"/>
      <c r="S37" s="63"/>
      <c r="T37" s="64"/>
      <c r="U37" s="64"/>
      <c r="V37" s="63"/>
      <c r="W37" s="63"/>
      <c r="X37" s="63"/>
      <c r="Y37" s="64"/>
      <c r="Z37" s="64"/>
      <c r="AA37" s="63"/>
      <c r="AB37" s="63"/>
      <c r="AC37" s="63"/>
      <c r="AD37" s="64"/>
      <c r="AE37" s="64"/>
      <c r="AF37" s="63"/>
      <c r="AG37" s="63"/>
      <c r="AH37" s="63"/>
      <c r="AI37" s="64"/>
      <c r="AJ37" s="64"/>
      <c r="AK37" s="63"/>
      <c r="AL37" s="63"/>
      <c r="AM37" s="63"/>
      <c r="AN37" s="64"/>
      <c r="AO37" s="64"/>
      <c r="AP37" s="63"/>
      <c r="AQ37" s="63"/>
      <c r="AR37" s="63"/>
      <c r="AS37" s="64"/>
      <c r="AT37" s="64"/>
    </row>
    <row r="38" spans="2:56" ht="24.9" customHeight="1" thickBot="1" x14ac:dyDescent="0.2">
      <c r="B38" s="1121" t="s">
        <v>202</v>
      </c>
      <c r="C38" s="1122"/>
      <c r="D38" s="1122"/>
      <c r="E38" s="1122"/>
      <c r="F38" s="1122"/>
      <c r="G38" s="1122"/>
      <c r="H38" s="1152">
        <f>(H31*1+H32*2+H33*3+H34*4+H35*5)</f>
        <v>0</v>
      </c>
      <c r="I38" s="1153"/>
      <c r="J38" s="1153"/>
      <c r="K38" s="1154"/>
      <c r="N38" s="76"/>
      <c r="O38" s="76"/>
      <c r="P38" s="76"/>
      <c r="Q38" s="76"/>
      <c r="R38" s="76"/>
      <c r="S38" s="76"/>
      <c r="T38" s="76"/>
      <c r="U38" s="76"/>
      <c r="V38" s="76"/>
      <c r="W38" s="76"/>
      <c r="X38" s="76"/>
      <c r="Y38" s="76"/>
      <c r="Z38" s="76"/>
      <c r="AA38" s="76"/>
      <c r="AW38" s="80"/>
      <c r="AX38" s="315"/>
    </row>
    <row r="39" spans="2:56" ht="17.25" customHeight="1" x14ac:dyDescent="0.15">
      <c r="N39" s="76"/>
      <c r="O39" s="76"/>
      <c r="P39" s="76"/>
      <c r="Q39" s="76"/>
      <c r="R39" s="76"/>
      <c r="S39" s="76"/>
      <c r="T39" s="76"/>
      <c r="U39" s="76"/>
      <c r="V39" s="76"/>
      <c r="W39" s="76"/>
      <c r="X39" s="76"/>
      <c r="Y39" s="76"/>
      <c r="Z39" s="76"/>
      <c r="AA39" s="76"/>
    </row>
    <row r="40" spans="2:56" ht="17.25" customHeight="1" x14ac:dyDescent="0.15">
      <c r="N40" s="76"/>
      <c r="O40" s="76"/>
      <c r="P40" s="76"/>
      <c r="Q40" s="76"/>
      <c r="R40" s="76"/>
      <c r="S40" s="76"/>
      <c r="T40" s="76"/>
      <c r="U40" s="76"/>
      <c r="V40" s="76"/>
      <c r="W40" s="76"/>
      <c r="X40" s="76"/>
      <c r="Y40" s="76"/>
      <c r="Z40" s="76"/>
      <c r="AA40" s="76"/>
    </row>
    <row r="41" spans="2:56" s="76" customFormat="1" ht="33.75" customHeight="1" x14ac:dyDescent="0.2">
      <c r="B41" s="426"/>
      <c r="C41" s="426"/>
      <c r="D41" s="426"/>
      <c r="E41" s="426"/>
      <c r="F41" s="426"/>
      <c r="G41" s="426"/>
      <c r="H41" s="427"/>
      <c r="I41" s="427"/>
      <c r="K41" s="1063" t="s">
        <v>648</v>
      </c>
      <c r="L41" s="1063"/>
      <c r="M41" s="1063"/>
      <c r="N41" s="1063"/>
      <c r="O41" s="1063"/>
      <c r="P41" s="1063"/>
      <c r="Q41" s="1063"/>
      <c r="R41" s="1064">
        <v>29</v>
      </c>
      <c r="S41" s="1064"/>
      <c r="T41" s="1064"/>
      <c r="U41" s="1064"/>
      <c r="V41" s="1064"/>
      <c r="W41" s="1064"/>
      <c r="Y41" s="1063" t="s">
        <v>184</v>
      </c>
      <c r="Z41" s="1063"/>
      <c r="AA41" s="1063"/>
      <c r="AB41" s="1063"/>
      <c r="AC41" s="1063"/>
      <c r="AD41" s="1065">
        <v>3</v>
      </c>
      <c r="AE41" s="1066"/>
      <c r="AF41" s="1066"/>
      <c r="AG41" s="1066"/>
      <c r="AH41" s="1067"/>
      <c r="AI41" s="1068" t="s">
        <v>572</v>
      </c>
      <c r="AJ41" s="1069"/>
      <c r="AK41" s="1069"/>
      <c r="AL41" s="1069"/>
      <c r="AM41" s="1069"/>
      <c r="AN41" s="1069"/>
      <c r="AO41" s="1070"/>
      <c r="AP41" s="1071">
        <v>10.68</v>
      </c>
      <c r="AQ41" s="1071"/>
      <c r="AR41" s="1071"/>
      <c r="AS41" s="1071"/>
      <c r="AT41" s="1071"/>
      <c r="AW41" s="269"/>
    </row>
    <row r="42" spans="2:56" s="76" customFormat="1" ht="17.25" customHeight="1" x14ac:dyDescent="0.2">
      <c r="AW42" s="269"/>
      <c r="AX42" s="269"/>
      <c r="AY42" s="269"/>
      <c r="AZ42" s="269"/>
      <c r="BA42" s="269"/>
      <c r="BB42" s="269"/>
      <c r="BC42" s="269"/>
      <c r="BD42" s="269"/>
    </row>
    <row r="43" spans="2:56" s="76" customFormat="1" ht="37.5" customHeight="1" x14ac:dyDescent="0.2">
      <c r="B43" s="1072" t="s">
        <v>629</v>
      </c>
      <c r="C43" s="1072"/>
      <c r="D43" s="1072"/>
      <c r="E43" s="1072"/>
      <c r="F43" s="1072"/>
      <c r="G43" s="1072"/>
      <c r="H43" s="1072"/>
      <c r="I43" s="1072"/>
      <c r="J43" s="1072"/>
      <c r="K43" s="1073" t="s">
        <v>573</v>
      </c>
      <c r="L43" s="1074"/>
      <c r="M43" s="1074"/>
      <c r="N43" s="1074"/>
      <c r="O43" s="1075" t="s">
        <v>768</v>
      </c>
      <c r="P43" s="1075"/>
      <c r="Q43" s="1075"/>
      <c r="R43" s="1075"/>
      <c r="S43" s="520"/>
      <c r="T43" s="520"/>
      <c r="U43" s="520"/>
      <c r="V43" s="520"/>
      <c r="W43" s="271"/>
      <c r="X43" s="271" t="s">
        <v>649</v>
      </c>
      <c r="Y43" s="271"/>
      <c r="Z43" s="271"/>
      <c r="AA43" s="271"/>
      <c r="AB43" s="271"/>
      <c r="AC43" s="271"/>
      <c r="AD43" s="271"/>
      <c r="AE43" s="271"/>
      <c r="AF43" s="271"/>
      <c r="AG43" s="271"/>
      <c r="AH43" s="271"/>
      <c r="AI43" s="271"/>
      <c r="AJ43" s="271"/>
      <c r="AK43" s="271"/>
      <c r="AN43" s="269"/>
      <c r="AO43" s="269"/>
      <c r="AP43" s="269"/>
      <c r="AQ43" s="269"/>
      <c r="AR43" s="269"/>
      <c r="AS43" s="269"/>
      <c r="AT43" s="269"/>
      <c r="AU43" s="269"/>
    </row>
    <row r="44" spans="2:56" s="76" customFormat="1" ht="22.5" customHeight="1" x14ac:dyDescent="0.2">
      <c r="B44" s="1039" t="s">
        <v>769</v>
      </c>
      <c r="C44" s="1040"/>
      <c r="D44" s="1040"/>
      <c r="E44" s="1040"/>
      <c r="F44" s="1040"/>
      <c r="G44" s="1040"/>
      <c r="H44" s="1040"/>
      <c r="I44" s="1040"/>
      <c r="J44" s="1040"/>
      <c r="K44" s="1041"/>
      <c r="L44" s="1042"/>
      <c r="M44" s="1042"/>
      <c r="N44" s="1043"/>
      <c r="O44" s="1047"/>
      <c r="P44" s="1047"/>
      <c r="Q44" s="1047"/>
      <c r="R44" s="1047"/>
      <c r="S44" s="519"/>
      <c r="T44" s="519"/>
      <c r="U44" s="519"/>
      <c r="V44" s="519"/>
      <c r="W44" s="272"/>
      <c r="X44" s="272"/>
      <c r="Y44" s="272"/>
      <c r="Z44" s="272"/>
      <c r="AA44" s="272"/>
      <c r="AB44" s="272"/>
      <c r="AC44" s="270"/>
      <c r="AD44" s="271"/>
      <c r="AE44" s="271"/>
      <c r="AF44" s="271"/>
      <c r="AG44" s="271"/>
      <c r="AH44" s="271"/>
      <c r="AI44" s="272"/>
      <c r="AJ44" s="272"/>
      <c r="AK44" s="272"/>
      <c r="AN44" s="269"/>
      <c r="AO44" s="269"/>
      <c r="AP44" s="269"/>
      <c r="AQ44" s="269"/>
      <c r="AR44" s="269"/>
      <c r="AS44" s="269"/>
      <c r="AT44" s="269"/>
      <c r="AU44" s="269"/>
    </row>
    <row r="45" spans="2:56" s="76" customFormat="1" ht="22.5" customHeight="1" x14ac:dyDescent="0.2">
      <c r="B45" s="1040"/>
      <c r="C45" s="1040"/>
      <c r="D45" s="1040"/>
      <c r="E45" s="1040"/>
      <c r="F45" s="1040"/>
      <c r="G45" s="1040"/>
      <c r="H45" s="1040"/>
      <c r="I45" s="1040"/>
      <c r="J45" s="1040"/>
      <c r="K45" s="1044"/>
      <c r="L45" s="1045"/>
      <c r="M45" s="1045"/>
      <c r="N45" s="1046"/>
      <c r="O45" s="1047"/>
      <c r="P45" s="1047"/>
      <c r="Q45" s="1047"/>
      <c r="R45" s="1047"/>
      <c r="S45" s="519"/>
      <c r="T45" s="519"/>
      <c r="U45" s="519"/>
      <c r="V45" s="519"/>
      <c r="W45" s="313"/>
      <c r="X45" s="313"/>
      <c r="Y45" s="313"/>
      <c r="Z45" s="314"/>
      <c r="AA45" s="314"/>
      <c r="AB45" s="314"/>
      <c r="AC45" s="313"/>
      <c r="AD45" s="313"/>
      <c r="AE45" s="313"/>
      <c r="AF45" s="314"/>
      <c r="AG45" s="314"/>
      <c r="AH45" s="314"/>
      <c r="AI45" s="273"/>
      <c r="AJ45" s="273"/>
      <c r="AK45" s="273"/>
      <c r="AN45" s="483"/>
      <c r="AO45" s="269"/>
      <c r="AP45" s="269"/>
      <c r="AQ45" s="269"/>
      <c r="AR45" s="269"/>
      <c r="AS45" s="269"/>
      <c r="AT45" s="269"/>
      <c r="AU45" s="269"/>
    </row>
    <row r="46" spans="2:56" s="76" customFormat="1" ht="17.25" customHeight="1" x14ac:dyDescent="0.2">
      <c r="B46" s="84" t="s">
        <v>617</v>
      </c>
      <c r="AW46" s="269"/>
      <c r="AX46" s="269"/>
      <c r="AY46" s="269"/>
      <c r="AZ46" s="269"/>
      <c r="BA46" s="269"/>
      <c r="BB46" s="269"/>
      <c r="BC46" s="269"/>
      <c r="BD46" s="269"/>
    </row>
    <row r="47" spans="2:56" s="76" customFormat="1" ht="17.25" customHeight="1" x14ac:dyDescent="0.2">
      <c r="B47" s="84"/>
      <c r="AW47" s="269"/>
      <c r="AX47" s="269"/>
      <c r="AY47" s="269"/>
      <c r="AZ47" s="269"/>
      <c r="BA47" s="269"/>
      <c r="BB47" s="269"/>
      <c r="BC47" s="269"/>
      <c r="BD47" s="269"/>
    </row>
    <row r="48" spans="2:56" s="85" customFormat="1" ht="29.25" customHeight="1" x14ac:dyDescent="0.2">
      <c r="B48" s="1048" t="s">
        <v>187</v>
      </c>
      <c r="C48" s="1048"/>
      <c r="D48" s="1048"/>
      <c r="E48" s="1048"/>
      <c r="F48" s="1048"/>
      <c r="G48" s="1048"/>
      <c r="H48" s="1049" t="s">
        <v>190</v>
      </c>
      <c r="I48" s="1049"/>
      <c r="J48" s="1049"/>
      <c r="K48" s="1049"/>
      <c r="L48" s="1050" t="s">
        <v>676</v>
      </c>
      <c r="M48" s="1051"/>
      <c r="N48" s="1051"/>
      <c r="O48" s="1051"/>
      <c r="P48" s="1052"/>
      <c r="Q48" s="1050" t="s">
        <v>677</v>
      </c>
      <c r="R48" s="1051"/>
      <c r="S48" s="1051"/>
      <c r="T48" s="1051"/>
      <c r="U48" s="1052"/>
      <c r="V48" s="1048" t="s">
        <v>191</v>
      </c>
      <c r="W48" s="1048"/>
      <c r="X48" s="1048"/>
      <c r="Y48" s="1048"/>
      <c r="Z48" s="1048"/>
      <c r="AA48" s="1048"/>
      <c r="AB48" s="1048"/>
      <c r="AC48" s="1048"/>
      <c r="AD48" s="1048"/>
      <c r="AE48" s="1048"/>
      <c r="AF48" s="1048"/>
      <c r="AG48" s="1048"/>
      <c r="AH48" s="1048"/>
      <c r="AI48" s="1048"/>
      <c r="AJ48" s="1048"/>
      <c r="AK48" s="1048"/>
      <c r="AL48" s="1048"/>
      <c r="AM48" s="1048"/>
      <c r="AN48" s="1048"/>
      <c r="AO48" s="1048"/>
      <c r="AR48" s="514"/>
      <c r="AS48" s="514"/>
      <c r="AT48" s="514"/>
      <c r="AU48" s="514"/>
      <c r="AV48" s="514"/>
      <c r="AW48" s="514"/>
      <c r="AX48" s="514"/>
      <c r="AY48" s="514"/>
    </row>
    <row r="49" spans="2:56" s="85" customFormat="1" ht="18" customHeight="1" x14ac:dyDescent="0.2">
      <c r="B49" s="1048"/>
      <c r="C49" s="1048"/>
      <c r="D49" s="1048"/>
      <c r="E49" s="1048"/>
      <c r="F49" s="1048"/>
      <c r="G49" s="1048"/>
      <c r="H49" s="1049"/>
      <c r="I49" s="1049"/>
      <c r="J49" s="1049"/>
      <c r="K49" s="1049"/>
      <c r="L49" s="1053"/>
      <c r="M49" s="1054"/>
      <c r="N49" s="1054"/>
      <c r="O49" s="1054"/>
      <c r="P49" s="1055"/>
      <c r="Q49" s="1053"/>
      <c r="R49" s="1054"/>
      <c r="S49" s="1054"/>
      <c r="T49" s="1054"/>
      <c r="U49" s="1055"/>
      <c r="V49" s="86" t="s">
        <v>192</v>
      </c>
      <c r="W49" s="1056"/>
      <c r="X49" s="1056"/>
      <c r="Y49" s="1056"/>
      <c r="Z49" s="87" t="s">
        <v>247</v>
      </c>
      <c r="AA49" s="88" t="s">
        <v>192</v>
      </c>
      <c r="AB49" s="1056"/>
      <c r="AC49" s="1056"/>
      <c r="AD49" s="1056"/>
      <c r="AE49" s="89" t="s">
        <v>247</v>
      </c>
      <c r="AF49" s="88" t="s">
        <v>192</v>
      </c>
      <c r="AG49" s="1056"/>
      <c r="AH49" s="1056"/>
      <c r="AI49" s="1056"/>
      <c r="AJ49" s="89" t="s">
        <v>247</v>
      </c>
      <c r="AK49" s="90" t="s">
        <v>192</v>
      </c>
      <c r="AL49" s="1056"/>
      <c r="AM49" s="1056"/>
      <c r="AN49" s="1056"/>
      <c r="AO49" s="91" t="s">
        <v>247</v>
      </c>
      <c r="AR49" s="514"/>
      <c r="AS49" s="514"/>
      <c r="AT49" s="514"/>
      <c r="AU49" s="514"/>
      <c r="AV49" s="514"/>
      <c r="AW49" s="85" t="s">
        <v>646</v>
      </c>
      <c r="AX49" s="514"/>
      <c r="AY49" s="514"/>
    </row>
    <row r="50" spans="2:56" s="85" customFormat="1" ht="18" customHeight="1" x14ac:dyDescent="0.2">
      <c r="B50" s="1144" t="s">
        <v>193</v>
      </c>
      <c r="C50" s="1144"/>
      <c r="D50" s="1144"/>
      <c r="E50" s="1144"/>
      <c r="F50" s="1144"/>
      <c r="G50" s="1144"/>
      <c r="H50" s="1145"/>
      <c r="I50" s="1146"/>
      <c r="J50" s="1146"/>
      <c r="K50" s="1147"/>
      <c r="L50" s="1148">
        <v>183</v>
      </c>
      <c r="M50" s="1148"/>
      <c r="N50" s="1148"/>
      <c r="O50" s="1057" t="s">
        <v>195</v>
      </c>
      <c r="P50" s="1061"/>
      <c r="Q50" s="1093">
        <f>SUM(V50,AA50,AF50,AK50)</f>
        <v>0</v>
      </c>
      <c r="R50" s="1094"/>
      <c r="S50" s="1094"/>
      <c r="T50" s="1057" t="s">
        <v>195</v>
      </c>
      <c r="U50" s="1061"/>
      <c r="V50" s="1143"/>
      <c r="W50" s="1059"/>
      <c r="X50" s="1059"/>
      <c r="Y50" s="1057" t="s">
        <v>195</v>
      </c>
      <c r="Z50" s="1057"/>
      <c r="AA50" s="1058"/>
      <c r="AB50" s="1059"/>
      <c r="AC50" s="1059"/>
      <c r="AD50" s="1057" t="s">
        <v>195</v>
      </c>
      <c r="AE50" s="1060"/>
      <c r="AF50" s="1058"/>
      <c r="AG50" s="1059"/>
      <c r="AH50" s="1059"/>
      <c r="AI50" s="1057" t="s">
        <v>195</v>
      </c>
      <c r="AJ50" s="1060"/>
      <c r="AK50" s="1059"/>
      <c r="AL50" s="1059"/>
      <c r="AM50" s="1059"/>
      <c r="AN50" s="1057" t="s">
        <v>195</v>
      </c>
      <c r="AO50" s="1061"/>
      <c r="AR50" s="514"/>
      <c r="AS50" s="514"/>
      <c r="AT50" s="514"/>
      <c r="AU50" s="514"/>
      <c r="AV50" s="514"/>
      <c r="AW50" s="118">
        <f>(Q50+V50)*$AP$41*$K$44*$O$44*H50*365</f>
        <v>0</v>
      </c>
      <c r="AX50" s="514"/>
      <c r="AY50" s="514"/>
    </row>
    <row r="51" spans="2:56" s="85" customFormat="1" ht="18" customHeight="1" x14ac:dyDescent="0.2">
      <c r="B51" s="1024" t="s">
        <v>196</v>
      </c>
      <c r="C51" s="1024"/>
      <c r="D51" s="1024"/>
      <c r="E51" s="1024"/>
      <c r="F51" s="1024"/>
      <c r="G51" s="1024"/>
      <c r="H51" s="1032"/>
      <c r="I51" s="1033"/>
      <c r="J51" s="1033"/>
      <c r="K51" s="1034"/>
      <c r="L51" s="1025">
        <v>313</v>
      </c>
      <c r="M51" s="1025"/>
      <c r="N51" s="1025"/>
      <c r="O51" s="1022" t="s">
        <v>195</v>
      </c>
      <c r="P51" s="1023"/>
      <c r="Q51" s="1026">
        <f t="shared" ref="Q51:Q56" si="3">SUM(V51,AA51,AF51,AK51)</f>
        <v>0</v>
      </c>
      <c r="R51" s="1027"/>
      <c r="S51" s="1027"/>
      <c r="T51" s="1022" t="s">
        <v>195</v>
      </c>
      <c r="U51" s="1023"/>
      <c r="V51" s="1028"/>
      <c r="W51" s="1029"/>
      <c r="X51" s="1029"/>
      <c r="Y51" s="1022" t="s">
        <v>195</v>
      </c>
      <c r="Z51" s="1022"/>
      <c r="AA51" s="1030"/>
      <c r="AB51" s="1029"/>
      <c r="AC51" s="1029"/>
      <c r="AD51" s="1022" t="s">
        <v>195</v>
      </c>
      <c r="AE51" s="1031"/>
      <c r="AF51" s="1030"/>
      <c r="AG51" s="1029"/>
      <c r="AH51" s="1029"/>
      <c r="AI51" s="1022" t="s">
        <v>195</v>
      </c>
      <c r="AJ51" s="1031"/>
      <c r="AK51" s="1029"/>
      <c r="AL51" s="1029"/>
      <c r="AM51" s="1029"/>
      <c r="AN51" s="1022" t="s">
        <v>195</v>
      </c>
      <c r="AO51" s="1023"/>
      <c r="AR51" s="514"/>
      <c r="AS51" s="514"/>
      <c r="AT51" s="514"/>
      <c r="AU51" s="514"/>
      <c r="AV51" s="514"/>
      <c r="AW51" s="407">
        <f>(Q51+V51)*$AP$20*$AX$22*H51*365</f>
        <v>0</v>
      </c>
      <c r="AX51" s="514"/>
      <c r="AY51" s="514"/>
    </row>
    <row r="52" spans="2:56" s="85" customFormat="1" ht="18" customHeight="1" x14ac:dyDescent="0.2">
      <c r="B52" s="1024" t="s">
        <v>197</v>
      </c>
      <c r="C52" s="1024"/>
      <c r="D52" s="1024"/>
      <c r="E52" s="1024"/>
      <c r="F52" s="1024"/>
      <c r="G52" s="1024"/>
      <c r="H52" s="1032"/>
      <c r="I52" s="1033"/>
      <c r="J52" s="1033"/>
      <c r="K52" s="1034"/>
      <c r="L52" s="1025">
        <v>542</v>
      </c>
      <c r="M52" s="1025"/>
      <c r="N52" s="1025"/>
      <c r="O52" s="1022" t="s">
        <v>195</v>
      </c>
      <c r="P52" s="1023"/>
      <c r="Q52" s="1026">
        <f t="shared" si="3"/>
        <v>0</v>
      </c>
      <c r="R52" s="1027"/>
      <c r="S52" s="1027"/>
      <c r="T52" s="1022" t="s">
        <v>195</v>
      </c>
      <c r="U52" s="1023"/>
      <c r="V52" s="1028"/>
      <c r="W52" s="1029"/>
      <c r="X52" s="1029"/>
      <c r="Y52" s="1022" t="s">
        <v>195</v>
      </c>
      <c r="Z52" s="1022"/>
      <c r="AA52" s="1030"/>
      <c r="AB52" s="1029"/>
      <c r="AC52" s="1029"/>
      <c r="AD52" s="1022" t="s">
        <v>195</v>
      </c>
      <c r="AE52" s="1031"/>
      <c r="AF52" s="1030"/>
      <c r="AG52" s="1029"/>
      <c r="AH52" s="1029"/>
      <c r="AI52" s="1022" t="s">
        <v>195</v>
      </c>
      <c r="AJ52" s="1031"/>
      <c r="AK52" s="1029"/>
      <c r="AL52" s="1029"/>
      <c r="AM52" s="1029"/>
      <c r="AN52" s="1022" t="s">
        <v>195</v>
      </c>
      <c r="AO52" s="1023"/>
      <c r="AR52" s="514"/>
      <c r="AS52" s="514"/>
      <c r="AT52" s="514"/>
      <c r="AU52" s="514"/>
      <c r="AV52" s="514"/>
      <c r="AW52" s="118">
        <f>(Q52+V52)*$AP$20*$AX$22*H52*365</f>
        <v>0</v>
      </c>
      <c r="AX52" s="514"/>
      <c r="AY52" s="514"/>
    </row>
    <row r="53" spans="2:56" s="92" customFormat="1" ht="18" customHeight="1" x14ac:dyDescent="0.2">
      <c r="B53" s="1024" t="s">
        <v>198</v>
      </c>
      <c r="C53" s="1024"/>
      <c r="D53" s="1024"/>
      <c r="E53" s="1024"/>
      <c r="F53" s="1024"/>
      <c r="G53" s="1024"/>
      <c r="H53" s="1032"/>
      <c r="I53" s="1033"/>
      <c r="J53" s="1033"/>
      <c r="K53" s="1034"/>
      <c r="L53" s="1025">
        <v>609</v>
      </c>
      <c r="M53" s="1025"/>
      <c r="N53" s="1025"/>
      <c r="O53" s="1022" t="s">
        <v>195</v>
      </c>
      <c r="P53" s="1023"/>
      <c r="Q53" s="1026">
        <f t="shared" si="3"/>
        <v>0</v>
      </c>
      <c r="R53" s="1027"/>
      <c r="S53" s="1027"/>
      <c r="T53" s="1022" t="s">
        <v>195</v>
      </c>
      <c r="U53" s="1023"/>
      <c r="V53" s="1028"/>
      <c r="W53" s="1029"/>
      <c r="X53" s="1029"/>
      <c r="Y53" s="1022" t="s">
        <v>195</v>
      </c>
      <c r="Z53" s="1022"/>
      <c r="AA53" s="1030"/>
      <c r="AB53" s="1029"/>
      <c r="AC53" s="1029"/>
      <c r="AD53" s="1022" t="s">
        <v>195</v>
      </c>
      <c r="AE53" s="1031"/>
      <c r="AF53" s="1030"/>
      <c r="AG53" s="1029"/>
      <c r="AH53" s="1029"/>
      <c r="AI53" s="1022" t="s">
        <v>195</v>
      </c>
      <c r="AJ53" s="1031"/>
      <c r="AK53" s="1029"/>
      <c r="AL53" s="1029"/>
      <c r="AM53" s="1029"/>
      <c r="AN53" s="1022" t="s">
        <v>195</v>
      </c>
      <c r="AO53" s="1023"/>
      <c r="AR53" s="411"/>
      <c r="AS53" s="517"/>
      <c r="AT53" s="517"/>
      <c r="AU53" s="517"/>
      <c r="AV53" s="517"/>
      <c r="AW53" s="408">
        <f t="shared" ref="AW53:AW55" si="4">(Q53+V53)*$AP$20*$AX$22*H53*365</f>
        <v>0</v>
      </c>
      <c r="AX53" s="517"/>
      <c r="AY53" s="517"/>
    </row>
    <row r="54" spans="2:56" s="92" customFormat="1" ht="18" customHeight="1" x14ac:dyDescent="0.2">
      <c r="B54" s="1024" t="s">
        <v>199</v>
      </c>
      <c r="C54" s="1024"/>
      <c r="D54" s="1024"/>
      <c r="E54" s="1024"/>
      <c r="F54" s="1024"/>
      <c r="G54" s="1024"/>
      <c r="H54" s="1032"/>
      <c r="I54" s="1033"/>
      <c r="J54" s="1033"/>
      <c r="K54" s="1034"/>
      <c r="L54" s="1025">
        <v>679</v>
      </c>
      <c r="M54" s="1025"/>
      <c r="N54" s="1025"/>
      <c r="O54" s="1022" t="s">
        <v>195</v>
      </c>
      <c r="P54" s="1023"/>
      <c r="Q54" s="1026">
        <f t="shared" si="3"/>
        <v>0</v>
      </c>
      <c r="R54" s="1027"/>
      <c r="S54" s="1027"/>
      <c r="T54" s="1022" t="s">
        <v>195</v>
      </c>
      <c r="U54" s="1023"/>
      <c r="V54" s="1028"/>
      <c r="W54" s="1029"/>
      <c r="X54" s="1029"/>
      <c r="Y54" s="1022" t="s">
        <v>195</v>
      </c>
      <c r="Z54" s="1022"/>
      <c r="AA54" s="1030"/>
      <c r="AB54" s="1029"/>
      <c r="AC54" s="1029"/>
      <c r="AD54" s="1022" t="s">
        <v>195</v>
      </c>
      <c r="AE54" s="1031"/>
      <c r="AF54" s="1030"/>
      <c r="AG54" s="1029"/>
      <c r="AH54" s="1029"/>
      <c r="AI54" s="1022" t="s">
        <v>195</v>
      </c>
      <c r="AJ54" s="1031"/>
      <c r="AK54" s="1029"/>
      <c r="AL54" s="1029"/>
      <c r="AM54" s="1029"/>
      <c r="AN54" s="1022" t="s">
        <v>195</v>
      </c>
      <c r="AO54" s="1023"/>
      <c r="AR54" s="411"/>
      <c r="AS54" s="517"/>
      <c r="AT54" s="517"/>
      <c r="AU54" s="517"/>
      <c r="AV54" s="517"/>
      <c r="AW54" s="118">
        <f t="shared" si="4"/>
        <v>0</v>
      </c>
      <c r="AX54" s="517"/>
      <c r="AY54" s="517"/>
    </row>
    <row r="55" spans="2:56" s="92" customFormat="1" ht="18" customHeight="1" x14ac:dyDescent="0.2">
      <c r="B55" s="1024" t="s">
        <v>200</v>
      </c>
      <c r="C55" s="1024"/>
      <c r="D55" s="1024"/>
      <c r="E55" s="1024"/>
      <c r="F55" s="1024"/>
      <c r="G55" s="1024"/>
      <c r="H55" s="1032"/>
      <c r="I55" s="1033"/>
      <c r="J55" s="1033"/>
      <c r="K55" s="1034"/>
      <c r="L55" s="1025">
        <v>744</v>
      </c>
      <c r="M55" s="1025"/>
      <c r="N55" s="1025"/>
      <c r="O55" s="1022" t="s">
        <v>195</v>
      </c>
      <c r="P55" s="1023"/>
      <c r="Q55" s="1026">
        <f t="shared" si="3"/>
        <v>0</v>
      </c>
      <c r="R55" s="1027"/>
      <c r="S55" s="1027"/>
      <c r="T55" s="1022" t="s">
        <v>195</v>
      </c>
      <c r="U55" s="1023"/>
      <c r="V55" s="1028"/>
      <c r="W55" s="1029"/>
      <c r="X55" s="1029"/>
      <c r="Y55" s="1022" t="s">
        <v>195</v>
      </c>
      <c r="Z55" s="1022"/>
      <c r="AA55" s="1030"/>
      <c r="AB55" s="1029"/>
      <c r="AC55" s="1029"/>
      <c r="AD55" s="1022" t="s">
        <v>195</v>
      </c>
      <c r="AE55" s="1031"/>
      <c r="AF55" s="1030"/>
      <c r="AG55" s="1029"/>
      <c r="AH55" s="1029"/>
      <c r="AI55" s="1022" t="s">
        <v>195</v>
      </c>
      <c r="AJ55" s="1031"/>
      <c r="AK55" s="1029"/>
      <c r="AL55" s="1029"/>
      <c r="AM55" s="1029"/>
      <c r="AN55" s="1022" t="s">
        <v>195</v>
      </c>
      <c r="AO55" s="1023"/>
      <c r="AR55" s="411"/>
      <c r="AS55" s="516"/>
      <c r="AT55" s="515"/>
      <c r="AU55" s="515"/>
      <c r="AV55" s="515"/>
      <c r="AW55" s="118">
        <f t="shared" si="4"/>
        <v>0</v>
      </c>
      <c r="AX55" s="515"/>
      <c r="AY55" s="515"/>
    </row>
    <row r="56" spans="2:56" s="92" customFormat="1" ht="24.9" customHeight="1" thickBot="1" x14ac:dyDescent="0.25">
      <c r="B56" s="1035" t="s">
        <v>201</v>
      </c>
      <c r="C56" s="1035"/>
      <c r="D56" s="1035"/>
      <c r="E56" s="1035"/>
      <c r="F56" s="1035"/>
      <c r="G56" s="1035"/>
      <c r="H56" s="1036"/>
      <c r="I56" s="1037"/>
      <c r="J56" s="1037"/>
      <c r="K56" s="1038"/>
      <c r="L56" s="1120">
        <v>813</v>
      </c>
      <c r="M56" s="1120"/>
      <c r="N56" s="1120"/>
      <c r="O56" s="1091" t="s">
        <v>195</v>
      </c>
      <c r="P56" s="1092"/>
      <c r="Q56" s="1100">
        <f t="shared" si="3"/>
        <v>0</v>
      </c>
      <c r="R56" s="1101"/>
      <c r="S56" s="1101"/>
      <c r="T56" s="1091" t="s">
        <v>195</v>
      </c>
      <c r="U56" s="1092"/>
      <c r="V56" s="1097"/>
      <c r="W56" s="1096"/>
      <c r="X56" s="1096"/>
      <c r="Y56" s="1091" t="s">
        <v>195</v>
      </c>
      <c r="Z56" s="1091"/>
      <c r="AA56" s="1098"/>
      <c r="AB56" s="1096"/>
      <c r="AC56" s="1096"/>
      <c r="AD56" s="1091" t="s">
        <v>195</v>
      </c>
      <c r="AE56" s="1099"/>
      <c r="AF56" s="1098"/>
      <c r="AG56" s="1096"/>
      <c r="AH56" s="1096"/>
      <c r="AI56" s="1091" t="s">
        <v>195</v>
      </c>
      <c r="AJ56" s="1099"/>
      <c r="AK56" s="1096"/>
      <c r="AL56" s="1096"/>
      <c r="AM56" s="1096"/>
      <c r="AN56" s="1091" t="s">
        <v>195</v>
      </c>
      <c r="AO56" s="1092"/>
      <c r="AR56" s="411"/>
      <c r="AS56" s="485"/>
      <c r="AT56" s="516"/>
      <c r="AU56" s="517"/>
      <c r="AV56" s="517"/>
      <c r="AW56" s="118">
        <f>(Q56+V56)*$AP$20*$AX$22*H56*365</f>
        <v>0</v>
      </c>
      <c r="AX56" s="517"/>
      <c r="AY56" s="517"/>
    </row>
    <row r="57" spans="2:56" ht="17.25" customHeight="1" thickTop="1" x14ac:dyDescent="0.15">
      <c r="B57" s="1133" t="s">
        <v>356</v>
      </c>
      <c r="C57" s="1133"/>
      <c r="D57" s="1133"/>
      <c r="E57" s="1133"/>
      <c r="F57" s="1133"/>
      <c r="G57" s="1133"/>
      <c r="H57" s="1149">
        <f>SUM(H50:J56)</f>
        <v>0</v>
      </c>
      <c r="I57" s="1150"/>
      <c r="J57" s="1150"/>
      <c r="K57" s="1151"/>
      <c r="L57" s="1137"/>
      <c r="M57" s="1138"/>
      <c r="N57" s="1138"/>
      <c r="O57" s="1140"/>
      <c r="P57" s="1139"/>
      <c r="Q57" s="1137"/>
      <c r="R57" s="1138"/>
      <c r="S57" s="1138"/>
      <c r="T57" s="1140"/>
      <c r="U57" s="1139"/>
      <c r="V57" s="1137"/>
      <c r="W57" s="1138"/>
      <c r="X57" s="1138"/>
      <c r="Y57" s="1140"/>
      <c r="Z57" s="1140"/>
      <c r="AA57" s="1141"/>
      <c r="AB57" s="1138"/>
      <c r="AC57" s="1138"/>
      <c r="AD57" s="1140"/>
      <c r="AE57" s="1142"/>
      <c r="AF57" s="1141"/>
      <c r="AG57" s="1138"/>
      <c r="AH57" s="1138"/>
      <c r="AI57" s="1140"/>
      <c r="AJ57" s="1142"/>
      <c r="AK57" s="1138"/>
      <c r="AL57" s="1138"/>
      <c r="AM57" s="1138"/>
      <c r="AN57" s="1140"/>
      <c r="AO57" s="1139"/>
      <c r="AR57" s="80"/>
      <c r="AS57" s="80"/>
      <c r="AT57" s="80"/>
      <c r="AU57" s="80"/>
      <c r="AV57" s="80"/>
      <c r="AW57" s="118">
        <f>SUM(AW50:AW56)</f>
        <v>0</v>
      </c>
      <c r="AX57" s="80"/>
      <c r="AY57" s="80"/>
    </row>
    <row r="58" spans="2:56" ht="17.25" customHeight="1" x14ac:dyDescent="0.15">
      <c r="AW58" s="80"/>
      <c r="AX58" s="80"/>
      <c r="AY58" s="80"/>
      <c r="AZ58" s="80"/>
      <c r="BA58" s="80"/>
      <c r="BB58" s="80"/>
      <c r="BC58" s="80"/>
      <c r="BD58" s="80"/>
    </row>
    <row r="59" spans="2:56" ht="17.25" customHeight="1" x14ac:dyDescent="0.15"/>
    <row r="60" spans="2:56" ht="17.25" customHeight="1" x14ac:dyDescent="0.15"/>
    <row r="61" spans="2:56" ht="17.25" customHeight="1" x14ac:dyDescent="0.15"/>
  </sheetData>
  <mergeCells count="351">
    <mergeCell ref="AD56:AE56"/>
    <mergeCell ref="AF56:AH56"/>
    <mergeCell ref="AI56:AJ56"/>
    <mergeCell ref="AK56:AM56"/>
    <mergeCell ref="AN56:AO56"/>
    <mergeCell ref="B57:G57"/>
    <mergeCell ref="H57:K57"/>
    <mergeCell ref="L57:P57"/>
    <mergeCell ref="Q57:U57"/>
    <mergeCell ref="V57:Z57"/>
    <mergeCell ref="AA57:AE57"/>
    <mergeCell ref="AF57:AJ57"/>
    <mergeCell ref="AK57:AO57"/>
    <mergeCell ref="B56:G56"/>
    <mergeCell ref="H56:K56"/>
    <mergeCell ref="L56:N56"/>
    <mergeCell ref="O56:P56"/>
    <mergeCell ref="Q56:S56"/>
    <mergeCell ref="T56:U56"/>
    <mergeCell ref="V56:X56"/>
    <mergeCell ref="Y56:Z56"/>
    <mergeCell ref="AA56:AC56"/>
    <mergeCell ref="AD55:AE55"/>
    <mergeCell ref="AF55:AH55"/>
    <mergeCell ref="AI55:AJ55"/>
    <mergeCell ref="AK55:AM55"/>
    <mergeCell ref="AN55:AO55"/>
    <mergeCell ref="B54:G54"/>
    <mergeCell ref="H54:K54"/>
    <mergeCell ref="L54:N54"/>
    <mergeCell ref="O54:P54"/>
    <mergeCell ref="Q54:S54"/>
    <mergeCell ref="B55:G55"/>
    <mergeCell ref="H55:K55"/>
    <mergeCell ref="L55:N55"/>
    <mergeCell ref="O55:P55"/>
    <mergeCell ref="Q55:S55"/>
    <mergeCell ref="T55:U55"/>
    <mergeCell ref="V55:X55"/>
    <mergeCell ref="Y55:Z55"/>
    <mergeCell ref="AA55:AC55"/>
    <mergeCell ref="T54:U54"/>
    <mergeCell ref="V54:X54"/>
    <mergeCell ref="Y54:Z54"/>
    <mergeCell ref="AA54:AC54"/>
    <mergeCell ref="AD54:AE54"/>
    <mergeCell ref="AD52:AE52"/>
    <mergeCell ref="AF52:AH52"/>
    <mergeCell ref="AI52:AJ52"/>
    <mergeCell ref="AK52:AM52"/>
    <mergeCell ref="AN52:AO52"/>
    <mergeCell ref="AD53:AE53"/>
    <mergeCell ref="AF53:AH53"/>
    <mergeCell ref="AI53:AJ53"/>
    <mergeCell ref="AK53:AM53"/>
    <mergeCell ref="AN53:AO53"/>
    <mergeCell ref="AF54:AH54"/>
    <mergeCell ref="AI54:AJ54"/>
    <mergeCell ref="AK54:AM54"/>
    <mergeCell ref="AN54:AO54"/>
    <mergeCell ref="B53:G53"/>
    <mergeCell ref="H53:K53"/>
    <mergeCell ref="L53:N53"/>
    <mergeCell ref="O53:P53"/>
    <mergeCell ref="Q53:S53"/>
    <mergeCell ref="T53:U53"/>
    <mergeCell ref="V53:X53"/>
    <mergeCell ref="Y53:Z53"/>
    <mergeCell ref="AA53:AC53"/>
    <mergeCell ref="B52:G52"/>
    <mergeCell ref="H52:K52"/>
    <mergeCell ref="L52:N52"/>
    <mergeCell ref="O52:P52"/>
    <mergeCell ref="Q52:S52"/>
    <mergeCell ref="T52:U52"/>
    <mergeCell ref="V52:X52"/>
    <mergeCell ref="Y52:Z52"/>
    <mergeCell ref="AA52:AC52"/>
    <mergeCell ref="AD51:AE51"/>
    <mergeCell ref="AF51:AH51"/>
    <mergeCell ref="AI51:AJ51"/>
    <mergeCell ref="AK51:AM51"/>
    <mergeCell ref="AN51:AO51"/>
    <mergeCell ref="B50:G50"/>
    <mergeCell ref="H50:K50"/>
    <mergeCell ref="L50:N50"/>
    <mergeCell ref="O50:P50"/>
    <mergeCell ref="Q50:S50"/>
    <mergeCell ref="B51:G51"/>
    <mergeCell ref="H51:K51"/>
    <mergeCell ref="L51:N51"/>
    <mergeCell ref="O51:P51"/>
    <mergeCell ref="Q51:S51"/>
    <mergeCell ref="T51:U51"/>
    <mergeCell ref="V51:X51"/>
    <mergeCell ref="Y51:Z51"/>
    <mergeCell ref="AA51:AC51"/>
    <mergeCell ref="T50:U50"/>
    <mergeCell ref="V50:X50"/>
    <mergeCell ref="Y50:Z50"/>
    <mergeCell ref="AA50:AC50"/>
    <mergeCell ref="AD50:AE50"/>
    <mergeCell ref="B44:J45"/>
    <mergeCell ref="K44:N45"/>
    <mergeCell ref="O44:R45"/>
    <mergeCell ref="B48:G49"/>
    <mergeCell ref="H48:K49"/>
    <mergeCell ref="L48:P49"/>
    <mergeCell ref="Q48:U49"/>
    <mergeCell ref="V48:AO48"/>
    <mergeCell ref="W49:Y49"/>
    <mergeCell ref="AB49:AD49"/>
    <mergeCell ref="AG49:AI49"/>
    <mergeCell ref="AL49:AN49"/>
    <mergeCell ref="AF50:AH50"/>
    <mergeCell ref="AI50:AJ50"/>
    <mergeCell ref="AK50:AM50"/>
    <mergeCell ref="AN50:AO50"/>
    <mergeCell ref="K41:Q41"/>
    <mergeCell ref="R41:W41"/>
    <mergeCell ref="Y41:AC41"/>
    <mergeCell ref="AD41:AH41"/>
    <mergeCell ref="AI41:AO41"/>
    <mergeCell ref="AP41:AT41"/>
    <mergeCell ref="B43:J43"/>
    <mergeCell ref="K43:N43"/>
    <mergeCell ref="O43:R43"/>
    <mergeCell ref="B38:G38"/>
    <mergeCell ref="H38:K38"/>
    <mergeCell ref="B35:G35"/>
    <mergeCell ref="H35:K35"/>
    <mergeCell ref="Q35:S35"/>
    <mergeCell ref="T35:U35"/>
    <mergeCell ref="V35:X35"/>
    <mergeCell ref="Y35:Z35"/>
    <mergeCell ref="AP35:AR35"/>
    <mergeCell ref="AA35:AC35"/>
    <mergeCell ref="AA36:AE36"/>
    <mergeCell ref="AF36:AJ36"/>
    <mergeCell ref="AK36:AO36"/>
    <mergeCell ref="AP36:AT36"/>
    <mergeCell ref="AS35:AT35"/>
    <mergeCell ref="AF35:AH35"/>
    <mergeCell ref="Q34:S34"/>
    <mergeCell ref="B36:G36"/>
    <mergeCell ref="H36:K36"/>
    <mergeCell ref="L36:P36"/>
    <mergeCell ref="Q36:U36"/>
    <mergeCell ref="V36:Z36"/>
    <mergeCell ref="AD35:AE35"/>
    <mergeCell ref="V34:X34"/>
    <mergeCell ref="Y34:Z34"/>
    <mergeCell ref="AA34:AC34"/>
    <mergeCell ref="AS34:AT34"/>
    <mergeCell ref="AD34:AE34"/>
    <mergeCell ref="AF34:AH34"/>
    <mergeCell ref="AI34:AJ34"/>
    <mergeCell ref="AK34:AM34"/>
    <mergeCell ref="AN34:AO34"/>
    <mergeCell ref="AP34:AR34"/>
    <mergeCell ref="AI35:AJ35"/>
    <mergeCell ref="AK35:AM35"/>
    <mergeCell ref="AN35:AO35"/>
    <mergeCell ref="AD33:AE33"/>
    <mergeCell ref="AS32:AT32"/>
    <mergeCell ref="AF32:AH32"/>
    <mergeCell ref="AI32:AJ32"/>
    <mergeCell ref="AK32:AM32"/>
    <mergeCell ref="AP33:AR33"/>
    <mergeCell ref="AS33:AT33"/>
    <mergeCell ref="AF33:AH33"/>
    <mergeCell ref="AI33:AJ33"/>
    <mergeCell ref="AK33:AM33"/>
    <mergeCell ref="AN33:AO33"/>
    <mergeCell ref="B27:G28"/>
    <mergeCell ref="H27:K28"/>
    <mergeCell ref="L27:P28"/>
    <mergeCell ref="Y33:Z33"/>
    <mergeCell ref="AA14:AC14"/>
    <mergeCell ref="B14:G14"/>
    <mergeCell ref="H14:K14"/>
    <mergeCell ref="Q14:S14"/>
    <mergeCell ref="T14:U14"/>
    <mergeCell ref="K20:Q20"/>
    <mergeCell ref="R20:W20"/>
    <mergeCell ref="Y20:AC20"/>
    <mergeCell ref="B29:G29"/>
    <mergeCell ref="H29:K29"/>
    <mergeCell ref="L29:O35"/>
    <mergeCell ref="P29:P35"/>
    <mergeCell ref="Q29:S29"/>
    <mergeCell ref="T29:U29"/>
    <mergeCell ref="V29:X29"/>
    <mergeCell ref="Y29:Z29"/>
    <mergeCell ref="AA29:AC29"/>
    <mergeCell ref="B33:G33"/>
    <mergeCell ref="B34:G34"/>
    <mergeCell ref="H34:K34"/>
    <mergeCell ref="H33:K33"/>
    <mergeCell ref="Q33:S33"/>
    <mergeCell ref="T33:U33"/>
    <mergeCell ref="V33:X33"/>
    <mergeCell ref="V31:X31"/>
    <mergeCell ref="H31:K31"/>
    <mergeCell ref="Q31:S31"/>
    <mergeCell ref="B17:G17"/>
    <mergeCell ref="H17:K17"/>
    <mergeCell ref="B23:J24"/>
    <mergeCell ref="K23:S24"/>
    <mergeCell ref="T23:W24"/>
    <mergeCell ref="X23:AA24"/>
    <mergeCell ref="Y32:Z32"/>
    <mergeCell ref="H32:K32"/>
    <mergeCell ref="Q32:S32"/>
    <mergeCell ref="T32:U32"/>
    <mergeCell ref="V32:X32"/>
    <mergeCell ref="AA32:AC32"/>
    <mergeCell ref="AA33:AC33"/>
    <mergeCell ref="AB23:AE24"/>
    <mergeCell ref="Q27:U28"/>
    <mergeCell ref="V27:Z28"/>
    <mergeCell ref="AA27:AT27"/>
    <mergeCell ref="B15:G15"/>
    <mergeCell ref="H15:K15"/>
    <mergeCell ref="B22:J22"/>
    <mergeCell ref="K22:S22"/>
    <mergeCell ref="T22:W22"/>
    <mergeCell ref="X22:AA22"/>
    <mergeCell ref="AB22:AE22"/>
    <mergeCell ref="K3:Q3"/>
    <mergeCell ref="R3:W3"/>
    <mergeCell ref="Y3:AC3"/>
    <mergeCell ref="AD3:AH3"/>
    <mergeCell ref="B10:G11"/>
    <mergeCell ref="H10:K11"/>
    <mergeCell ref="L10:P11"/>
    <mergeCell ref="Q10:U11"/>
    <mergeCell ref="V10:Z11"/>
    <mergeCell ref="AA10:AT10"/>
    <mergeCell ref="AB11:AD11"/>
    <mergeCell ref="AG11:AI11"/>
    <mergeCell ref="AL11:AN11"/>
    <mergeCell ref="AQ11:AS11"/>
    <mergeCell ref="Q13:S13"/>
    <mergeCell ref="T13:U13"/>
    <mergeCell ref="AS14:AT14"/>
    <mergeCell ref="V14:X14"/>
    <mergeCell ref="Y14:Z14"/>
    <mergeCell ref="AI3:AO3"/>
    <mergeCell ref="AP3:AT3"/>
    <mergeCell ref="B5:J5"/>
    <mergeCell ref="K5:S5"/>
    <mergeCell ref="T5:W5"/>
    <mergeCell ref="X5:AA5"/>
    <mergeCell ref="AB5:AE5"/>
    <mergeCell ref="B6:J7"/>
    <mergeCell ref="K6:S7"/>
    <mergeCell ref="T6:W7"/>
    <mergeCell ref="X6:AA7"/>
    <mergeCell ref="AB6:AE7"/>
    <mergeCell ref="B12:G12"/>
    <mergeCell ref="H12:K12"/>
    <mergeCell ref="L12:O14"/>
    <mergeCell ref="B13:G13"/>
    <mergeCell ref="H13:K13"/>
    <mergeCell ref="V13:X13"/>
    <mergeCell ref="AK12:AM12"/>
    <mergeCell ref="Y13:Z13"/>
    <mergeCell ref="AA13:AC13"/>
    <mergeCell ref="AN13:AO13"/>
    <mergeCell ref="AP13:AR13"/>
    <mergeCell ref="AS13:AT13"/>
    <mergeCell ref="AD13:AE13"/>
    <mergeCell ref="AF13:AH13"/>
    <mergeCell ref="AI13:AJ13"/>
    <mergeCell ref="AK13:AM13"/>
    <mergeCell ref="AD14:AE14"/>
    <mergeCell ref="AF14:AH14"/>
    <mergeCell ref="AI14:AJ14"/>
    <mergeCell ref="AY14:BD14"/>
    <mergeCell ref="L15:P15"/>
    <mergeCell ref="Q15:U15"/>
    <mergeCell ref="V15:Z15"/>
    <mergeCell ref="AA15:AE15"/>
    <mergeCell ref="AF15:AJ15"/>
    <mergeCell ref="AK15:AO15"/>
    <mergeCell ref="AP15:AT15"/>
    <mergeCell ref="AY15:BD15"/>
    <mergeCell ref="AK14:AM14"/>
    <mergeCell ref="AN14:AO14"/>
    <mergeCell ref="AP14:AR14"/>
    <mergeCell ref="P12:P14"/>
    <mergeCell ref="Q12:S12"/>
    <mergeCell ref="T12:U12"/>
    <mergeCell ref="V12:X12"/>
    <mergeCell ref="Y12:Z12"/>
    <mergeCell ref="AA12:AC12"/>
    <mergeCell ref="AD12:AE12"/>
    <mergeCell ref="AF12:AH12"/>
    <mergeCell ref="AI12:AJ12"/>
    <mergeCell ref="AN12:AO12"/>
    <mergeCell ref="AP12:AR12"/>
    <mergeCell ref="AS12:AT12"/>
    <mergeCell ref="AK29:AM29"/>
    <mergeCell ref="AN29:AO29"/>
    <mergeCell ref="AP29:AR29"/>
    <mergeCell ref="AS29:AT29"/>
    <mergeCell ref="T31:U31"/>
    <mergeCell ref="AN32:AO32"/>
    <mergeCell ref="AP32:AR32"/>
    <mergeCell ref="AD32:AE32"/>
    <mergeCell ref="AI20:AO20"/>
    <mergeCell ref="AP20:AT20"/>
    <mergeCell ref="AD20:AH20"/>
    <mergeCell ref="AK31:AM31"/>
    <mergeCell ref="AN31:AO31"/>
    <mergeCell ref="AP31:AR31"/>
    <mergeCell ref="AS31:AT31"/>
    <mergeCell ref="AI31:AJ31"/>
    <mergeCell ref="AB28:AD28"/>
    <mergeCell ref="AG28:AI28"/>
    <mergeCell ref="AL28:AN28"/>
    <mergeCell ref="AQ28:AS28"/>
    <mergeCell ref="Y31:Z31"/>
    <mergeCell ref="AA31:AC31"/>
    <mergeCell ref="AD31:AE31"/>
    <mergeCell ref="AF31:AH31"/>
    <mergeCell ref="AY31:BD31"/>
    <mergeCell ref="B32:G32"/>
    <mergeCell ref="B31:G31"/>
    <mergeCell ref="T34:U34"/>
    <mergeCell ref="Y2:AU2"/>
    <mergeCell ref="AY29:BD29"/>
    <mergeCell ref="B30:G30"/>
    <mergeCell ref="H30:K30"/>
    <mergeCell ref="Q30:S30"/>
    <mergeCell ref="T30:U30"/>
    <mergeCell ref="V30:X30"/>
    <mergeCell ref="Y30:Z30"/>
    <mergeCell ref="AA30:AC30"/>
    <mergeCell ref="AD30:AE30"/>
    <mergeCell ref="AF30:AH30"/>
    <mergeCell ref="AI30:AJ30"/>
    <mergeCell ref="AK30:AM30"/>
    <mergeCell ref="AN30:AO30"/>
    <mergeCell ref="AP30:AR30"/>
    <mergeCell ref="AS30:AT30"/>
    <mergeCell ref="AY30:BD30"/>
    <mergeCell ref="AD29:AE29"/>
    <mergeCell ref="AF29:AH29"/>
    <mergeCell ref="AI29:AJ29"/>
  </mergeCells>
  <phoneticPr fontId="2"/>
  <printOptions horizontalCentered="1" verticalCentered="1"/>
  <pageMargins left="0.55118110236220474" right="0.27559055118110237" top="0.78740157480314965" bottom="0.78740157480314965" header="0.51181102362204722" footer="0.51181102362204722"/>
  <pageSetup paperSize="9" scale="6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61"/>
  <sheetViews>
    <sheetView showZeros="0" view="pageBreakPreview" zoomScaleNormal="100" zoomScaleSheetLayoutView="100" workbookViewId="0">
      <selection activeCell="AI8" sqref="AI8"/>
    </sheetView>
  </sheetViews>
  <sheetFormatPr defaultColWidth="2" defaultRowHeight="10.5" customHeight="1" x14ac:dyDescent="0.15"/>
  <cols>
    <col min="1" max="10" width="2" style="77" customWidth="1"/>
    <col min="11" max="11" width="2.6640625" style="77" customWidth="1"/>
    <col min="12" max="48" width="2" style="77" customWidth="1"/>
    <col min="49" max="49" width="14.21875" style="77" customWidth="1"/>
    <col min="50" max="50" width="11.6640625" style="77" customWidth="1"/>
    <col min="51" max="16384" width="2" style="77"/>
  </cols>
  <sheetData>
    <row r="1" spans="1:56" s="76" customFormat="1" ht="14.25" customHeight="1" x14ac:dyDescent="0.2">
      <c r="A1" s="76" t="s">
        <v>94</v>
      </c>
    </row>
    <row r="2" spans="1:56" s="76" customFormat="1" ht="22.5" customHeight="1" x14ac:dyDescent="0.2">
      <c r="A2" s="83" t="s">
        <v>764</v>
      </c>
      <c r="Y2" s="1062" t="s">
        <v>767</v>
      </c>
      <c r="Z2" s="1062"/>
      <c r="AA2" s="1062"/>
      <c r="AB2" s="1062"/>
      <c r="AC2" s="1062"/>
      <c r="AD2" s="1062"/>
      <c r="AE2" s="1062"/>
      <c r="AF2" s="1062"/>
      <c r="AG2" s="1062"/>
      <c r="AH2" s="1062"/>
      <c r="AI2" s="1062"/>
      <c r="AJ2" s="1062"/>
      <c r="AK2" s="1062"/>
      <c r="AL2" s="1062"/>
      <c r="AM2" s="1062"/>
      <c r="AN2" s="1062"/>
      <c r="AO2" s="1062"/>
      <c r="AP2" s="1062"/>
      <c r="AQ2" s="1062"/>
      <c r="AR2" s="1062"/>
      <c r="AS2" s="1062"/>
      <c r="AT2" s="1062"/>
      <c r="AU2" s="1062"/>
    </row>
    <row r="3" spans="1:56" s="76" customFormat="1" ht="33.75" customHeight="1" x14ac:dyDescent="0.2">
      <c r="B3" s="426"/>
      <c r="C3" s="426"/>
      <c r="D3" s="426"/>
      <c r="E3" s="426"/>
      <c r="F3" s="426"/>
      <c r="G3" s="426"/>
      <c r="H3" s="427"/>
      <c r="I3" s="427"/>
      <c r="K3" s="1063" t="s">
        <v>648</v>
      </c>
      <c r="L3" s="1063"/>
      <c r="M3" s="1063"/>
      <c r="N3" s="1063"/>
      <c r="O3" s="1063"/>
      <c r="P3" s="1063"/>
      <c r="Q3" s="1063"/>
      <c r="R3" s="1064">
        <v>80</v>
      </c>
      <c r="S3" s="1064"/>
      <c r="T3" s="1064"/>
      <c r="U3" s="1064"/>
      <c r="V3" s="1064"/>
      <c r="W3" s="1064"/>
      <c r="Y3" s="1063" t="s">
        <v>184</v>
      </c>
      <c r="Z3" s="1063"/>
      <c r="AA3" s="1063"/>
      <c r="AB3" s="1063"/>
      <c r="AC3" s="1063"/>
      <c r="AD3" s="1065">
        <v>3</v>
      </c>
      <c r="AE3" s="1066"/>
      <c r="AF3" s="1066"/>
      <c r="AG3" s="1066"/>
      <c r="AH3" s="1067"/>
      <c r="AI3" s="1068" t="s">
        <v>572</v>
      </c>
      <c r="AJ3" s="1069"/>
      <c r="AK3" s="1069"/>
      <c r="AL3" s="1069"/>
      <c r="AM3" s="1069"/>
      <c r="AN3" s="1069"/>
      <c r="AO3" s="1070"/>
      <c r="AP3" s="1071">
        <v>10.68</v>
      </c>
      <c r="AQ3" s="1071"/>
      <c r="AR3" s="1071"/>
      <c r="AS3" s="1071"/>
      <c r="AT3" s="1071"/>
      <c r="AW3" s="269"/>
    </row>
    <row r="4" spans="1:56" s="76" customFormat="1" ht="17.25" customHeight="1" x14ac:dyDescent="0.2">
      <c r="AX4" s="76" t="s">
        <v>630</v>
      </c>
    </row>
    <row r="5" spans="1:56" s="76" customFormat="1" ht="37.5" customHeight="1" x14ac:dyDescent="0.2">
      <c r="B5" s="1072" t="s">
        <v>629</v>
      </c>
      <c r="C5" s="1072"/>
      <c r="D5" s="1072"/>
      <c r="E5" s="1072"/>
      <c r="F5" s="1072"/>
      <c r="G5" s="1072"/>
      <c r="H5" s="1072"/>
      <c r="I5" s="1072"/>
      <c r="J5" s="1072"/>
      <c r="K5" s="1073" t="s">
        <v>675</v>
      </c>
      <c r="L5" s="1074"/>
      <c r="M5" s="1074"/>
      <c r="N5" s="1074"/>
      <c r="O5" s="1074"/>
      <c r="P5" s="1074"/>
      <c r="Q5" s="1074"/>
      <c r="R5" s="1074"/>
      <c r="S5" s="1074"/>
      <c r="T5" s="1073" t="s">
        <v>573</v>
      </c>
      <c r="U5" s="1074"/>
      <c r="V5" s="1074"/>
      <c r="W5" s="1074"/>
      <c r="X5" s="1075" t="s">
        <v>673</v>
      </c>
      <c r="Y5" s="1075"/>
      <c r="Z5" s="1075"/>
      <c r="AA5" s="1075"/>
      <c r="AB5" s="1075" t="s">
        <v>674</v>
      </c>
      <c r="AC5" s="1075"/>
      <c r="AD5" s="1075"/>
      <c r="AE5" s="1075"/>
      <c r="AF5" s="271"/>
      <c r="AG5" s="271" t="s">
        <v>649</v>
      </c>
      <c r="AH5" s="271"/>
      <c r="AI5" s="271"/>
      <c r="AJ5" s="271"/>
      <c r="AK5" s="271"/>
      <c r="AL5" s="271"/>
      <c r="AM5" s="271"/>
      <c r="AN5" s="271"/>
      <c r="AO5" s="271"/>
      <c r="AP5" s="271"/>
      <c r="AQ5" s="271"/>
      <c r="AR5" s="271"/>
      <c r="AS5" s="271"/>
      <c r="AT5" s="271"/>
      <c r="AX5" s="333">
        <f>ROUNDDOWN(R3*T6,0)</f>
        <v>0</v>
      </c>
    </row>
    <row r="6" spans="1:56" s="76" customFormat="1" ht="22.5" customHeight="1" x14ac:dyDescent="0.2">
      <c r="B6" s="1039" t="s">
        <v>761</v>
      </c>
      <c r="C6" s="1040"/>
      <c r="D6" s="1040"/>
      <c r="E6" s="1040"/>
      <c r="F6" s="1040"/>
      <c r="G6" s="1040"/>
      <c r="H6" s="1040"/>
      <c r="I6" s="1040"/>
      <c r="J6" s="1040"/>
      <c r="K6" s="1076"/>
      <c r="L6" s="1077"/>
      <c r="M6" s="1077"/>
      <c r="N6" s="1077"/>
      <c r="O6" s="1077"/>
      <c r="P6" s="1077"/>
      <c r="Q6" s="1077"/>
      <c r="R6" s="1077"/>
      <c r="S6" s="1078"/>
      <c r="T6" s="1041"/>
      <c r="U6" s="1042"/>
      <c r="V6" s="1042"/>
      <c r="W6" s="1043"/>
      <c r="X6" s="1041"/>
      <c r="Y6" s="1042"/>
      <c r="Z6" s="1042"/>
      <c r="AA6" s="1043"/>
      <c r="AB6" s="1041"/>
      <c r="AC6" s="1042"/>
      <c r="AD6" s="1042"/>
      <c r="AE6" s="1043"/>
      <c r="AF6" s="272"/>
      <c r="AG6" s="272"/>
      <c r="AH6" s="272"/>
      <c r="AI6" s="272"/>
      <c r="AJ6" s="272"/>
      <c r="AK6" s="272"/>
      <c r="AL6" s="270"/>
      <c r="AM6" s="271"/>
      <c r="AN6" s="271"/>
      <c r="AO6" s="271"/>
      <c r="AP6" s="271"/>
      <c r="AQ6" s="271"/>
      <c r="AR6" s="272"/>
      <c r="AS6" s="272"/>
      <c r="AT6" s="272"/>
      <c r="AW6" s="76" t="s">
        <v>246</v>
      </c>
      <c r="AX6" s="76" t="s">
        <v>671</v>
      </c>
    </row>
    <row r="7" spans="1:56" s="76" customFormat="1" ht="22.5" customHeight="1" x14ac:dyDescent="0.2">
      <c r="B7" s="1040"/>
      <c r="C7" s="1040"/>
      <c r="D7" s="1040"/>
      <c r="E7" s="1040"/>
      <c r="F7" s="1040"/>
      <c r="G7" s="1040"/>
      <c r="H7" s="1040"/>
      <c r="I7" s="1040"/>
      <c r="J7" s="1040"/>
      <c r="K7" s="1079"/>
      <c r="L7" s="1080"/>
      <c r="M7" s="1080"/>
      <c r="N7" s="1080"/>
      <c r="O7" s="1080"/>
      <c r="P7" s="1080"/>
      <c r="Q7" s="1080"/>
      <c r="R7" s="1080"/>
      <c r="S7" s="1081"/>
      <c r="T7" s="1044"/>
      <c r="U7" s="1045"/>
      <c r="V7" s="1045"/>
      <c r="W7" s="1046"/>
      <c r="X7" s="1044"/>
      <c r="Y7" s="1045"/>
      <c r="Z7" s="1045"/>
      <c r="AA7" s="1046"/>
      <c r="AB7" s="1044"/>
      <c r="AC7" s="1045"/>
      <c r="AD7" s="1045"/>
      <c r="AE7" s="1046"/>
      <c r="AF7" s="313"/>
      <c r="AG7" s="313"/>
      <c r="AH7" s="313"/>
      <c r="AI7" s="314"/>
      <c r="AJ7" s="314"/>
      <c r="AK7" s="314"/>
      <c r="AL7" s="313"/>
      <c r="AM7" s="313"/>
      <c r="AN7" s="313"/>
      <c r="AO7" s="314"/>
      <c r="AP7" s="314"/>
      <c r="AQ7" s="314"/>
      <c r="AR7" s="273"/>
      <c r="AS7" s="273"/>
      <c r="AT7" s="273"/>
      <c r="AW7" s="396">
        <f>(K6*AX9+30*2066*AX7)*12</f>
        <v>0</v>
      </c>
      <c r="AX7" s="333">
        <f>ROUNDDOWN(AX5*X6,0)</f>
        <v>0</v>
      </c>
    </row>
    <row r="8" spans="1:56" s="76" customFormat="1" ht="17.25" customHeight="1" x14ac:dyDescent="0.2">
      <c r="B8" s="84" t="s">
        <v>617</v>
      </c>
      <c r="AX8" s="76" t="s">
        <v>670</v>
      </c>
    </row>
    <row r="9" spans="1:56" s="76" customFormat="1" ht="17.25" customHeight="1" x14ac:dyDescent="0.2">
      <c r="B9" s="84"/>
      <c r="AX9" s="333">
        <f>ROUNDDOWN(AX5*AB6,0)</f>
        <v>0</v>
      </c>
    </row>
    <row r="10" spans="1:56" s="85" customFormat="1" ht="29.25" customHeight="1" x14ac:dyDescent="0.2">
      <c r="B10" s="1048" t="s">
        <v>187</v>
      </c>
      <c r="C10" s="1048"/>
      <c r="D10" s="1048"/>
      <c r="E10" s="1048"/>
      <c r="F10" s="1048"/>
      <c r="G10" s="1048"/>
      <c r="H10" s="1049" t="s">
        <v>190</v>
      </c>
      <c r="I10" s="1049"/>
      <c r="J10" s="1049"/>
      <c r="K10" s="1049"/>
      <c r="L10" s="1050" t="s">
        <v>672</v>
      </c>
      <c r="M10" s="1051"/>
      <c r="N10" s="1051"/>
      <c r="O10" s="1051"/>
      <c r="P10" s="1052"/>
      <c r="Q10" s="1050" t="s">
        <v>676</v>
      </c>
      <c r="R10" s="1051"/>
      <c r="S10" s="1051"/>
      <c r="T10" s="1051"/>
      <c r="U10" s="1052"/>
      <c r="V10" s="1050" t="s">
        <v>677</v>
      </c>
      <c r="W10" s="1051"/>
      <c r="X10" s="1051"/>
      <c r="Y10" s="1051"/>
      <c r="Z10" s="1052"/>
      <c r="AA10" s="1048" t="s">
        <v>191</v>
      </c>
      <c r="AB10" s="1048"/>
      <c r="AC10" s="1048"/>
      <c r="AD10" s="1048"/>
      <c r="AE10" s="1048"/>
      <c r="AF10" s="1048"/>
      <c r="AG10" s="1048"/>
      <c r="AH10" s="1048"/>
      <c r="AI10" s="1048"/>
      <c r="AJ10" s="1048"/>
      <c r="AK10" s="1048"/>
      <c r="AL10" s="1048"/>
      <c r="AM10" s="1048"/>
      <c r="AN10" s="1048"/>
      <c r="AO10" s="1048"/>
      <c r="AP10" s="1048"/>
      <c r="AQ10" s="1048"/>
      <c r="AR10" s="1048"/>
      <c r="AS10" s="1048"/>
      <c r="AT10" s="1048"/>
    </row>
    <row r="11" spans="1:56" s="85" customFormat="1" ht="18" customHeight="1" x14ac:dyDescent="0.2">
      <c r="B11" s="1048"/>
      <c r="C11" s="1048"/>
      <c r="D11" s="1048"/>
      <c r="E11" s="1048"/>
      <c r="F11" s="1048"/>
      <c r="G11" s="1048"/>
      <c r="H11" s="1049"/>
      <c r="I11" s="1049"/>
      <c r="J11" s="1049"/>
      <c r="K11" s="1049"/>
      <c r="L11" s="1053"/>
      <c r="M11" s="1054"/>
      <c r="N11" s="1054"/>
      <c r="O11" s="1054"/>
      <c r="P11" s="1055"/>
      <c r="Q11" s="1053"/>
      <c r="R11" s="1054"/>
      <c r="S11" s="1054"/>
      <c r="T11" s="1054"/>
      <c r="U11" s="1055"/>
      <c r="V11" s="1053"/>
      <c r="W11" s="1054"/>
      <c r="X11" s="1054"/>
      <c r="Y11" s="1054"/>
      <c r="Z11" s="1055"/>
      <c r="AA11" s="86" t="s">
        <v>192</v>
      </c>
      <c r="AB11" s="1056"/>
      <c r="AC11" s="1056"/>
      <c r="AD11" s="1056"/>
      <c r="AE11" s="87" t="s">
        <v>247</v>
      </c>
      <c r="AF11" s="88" t="s">
        <v>192</v>
      </c>
      <c r="AG11" s="1056"/>
      <c r="AH11" s="1056"/>
      <c r="AI11" s="1056"/>
      <c r="AJ11" s="89" t="s">
        <v>247</v>
      </c>
      <c r="AK11" s="88" t="s">
        <v>192</v>
      </c>
      <c r="AL11" s="1056"/>
      <c r="AM11" s="1056"/>
      <c r="AN11" s="1056"/>
      <c r="AO11" s="89" t="s">
        <v>247</v>
      </c>
      <c r="AP11" s="90" t="s">
        <v>192</v>
      </c>
      <c r="AQ11" s="1056"/>
      <c r="AR11" s="1056"/>
      <c r="AS11" s="1056"/>
      <c r="AT11" s="91" t="s">
        <v>247</v>
      </c>
      <c r="AW11" s="85" t="s">
        <v>646</v>
      </c>
      <c r="AX11" s="85" t="s">
        <v>647</v>
      </c>
    </row>
    <row r="12" spans="1:56" s="92" customFormat="1" ht="18" customHeight="1" x14ac:dyDescent="0.2">
      <c r="B12" s="1024" t="s">
        <v>199</v>
      </c>
      <c r="C12" s="1024"/>
      <c r="D12" s="1024"/>
      <c r="E12" s="1024"/>
      <c r="F12" s="1024"/>
      <c r="G12" s="1024"/>
      <c r="H12" s="1105"/>
      <c r="I12" s="1106"/>
      <c r="J12" s="1106"/>
      <c r="K12" s="1107"/>
      <c r="L12" s="1108"/>
      <c r="M12" s="1109"/>
      <c r="N12" s="1109"/>
      <c r="O12" s="1109"/>
      <c r="P12" s="1114" t="s">
        <v>64</v>
      </c>
      <c r="Q12" s="1025">
        <v>815</v>
      </c>
      <c r="R12" s="1025"/>
      <c r="S12" s="1025"/>
      <c r="T12" s="1022" t="s">
        <v>195</v>
      </c>
      <c r="U12" s="1023"/>
      <c r="V12" s="1026">
        <f>SUM(AA12,AF12,AK12,AP12)</f>
        <v>0</v>
      </c>
      <c r="W12" s="1027"/>
      <c r="X12" s="1027"/>
      <c r="Y12" s="1022" t="s">
        <v>195</v>
      </c>
      <c r="Z12" s="1023"/>
      <c r="AA12" s="1028"/>
      <c r="AB12" s="1029"/>
      <c r="AC12" s="1029"/>
      <c r="AD12" s="1022" t="s">
        <v>195</v>
      </c>
      <c r="AE12" s="1022"/>
      <c r="AF12" s="1030"/>
      <c r="AG12" s="1029"/>
      <c r="AH12" s="1029"/>
      <c r="AI12" s="1022" t="s">
        <v>195</v>
      </c>
      <c r="AJ12" s="1031"/>
      <c r="AK12" s="1030"/>
      <c r="AL12" s="1029"/>
      <c r="AM12" s="1029"/>
      <c r="AN12" s="1022" t="s">
        <v>195</v>
      </c>
      <c r="AO12" s="1031"/>
      <c r="AP12" s="1029"/>
      <c r="AQ12" s="1029"/>
      <c r="AR12" s="1029"/>
      <c r="AS12" s="1022" t="s">
        <v>195</v>
      </c>
      <c r="AT12" s="1023"/>
      <c r="AW12" s="118">
        <f>(Q12+V12)*$AP$3*$AX$5*H12*365</f>
        <v>0</v>
      </c>
    </row>
    <row r="13" spans="1:56" s="92" customFormat="1" ht="18" customHeight="1" x14ac:dyDescent="0.2">
      <c r="B13" s="1024" t="s">
        <v>200</v>
      </c>
      <c r="C13" s="1024"/>
      <c r="D13" s="1024"/>
      <c r="E13" s="1024"/>
      <c r="F13" s="1024"/>
      <c r="G13" s="1024"/>
      <c r="H13" s="1102"/>
      <c r="I13" s="1103"/>
      <c r="J13" s="1103"/>
      <c r="K13" s="1104"/>
      <c r="L13" s="1110"/>
      <c r="M13" s="1111"/>
      <c r="N13" s="1111"/>
      <c r="O13" s="1111"/>
      <c r="P13" s="1115"/>
      <c r="Q13" s="1025">
        <v>886</v>
      </c>
      <c r="R13" s="1025"/>
      <c r="S13" s="1025"/>
      <c r="T13" s="1022" t="s">
        <v>195</v>
      </c>
      <c r="U13" s="1023"/>
      <c r="V13" s="1026">
        <f>SUM(AA13,AF13,AK13,AP13)</f>
        <v>0</v>
      </c>
      <c r="W13" s="1027"/>
      <c r="X13" s="1027"/>
      <c r="Y13" s="1022" t="s">
        <v>195</v>
      </c>
      <c r="Z13" s="1023"/>
      <c r="AA13" s="1028"/>
      <c r="AB13" s="1029"/>
      <c r="AC13" s="1029"/>
      <c r="AD13" s="1022" t="s">
        <v>195</v>
      </c>
      <c r="AE13" s="1022"/>
      <c r="AF13" s="1030"/>
      <c r="AG13" s="1029"/>
      <c r="AH13" s="1029"/>
      <c r="AI13" s="1022" t="s">
        <v>195</v>
      </c>
      <c r="AJ13" s="1031"/>
      <c r="AK13" s="1030"/>
      <c r="AL13" s="1029"/>
      <c r="AM13" s="1029"/>
      <c r="AN13" s="1022" t="s">
        <v>195</v>
      </c>
      <c r="AO13" s="1031"/>
      <c r="AP13" s="1029"/>
      <c r="AQ13" s="1029"/>
      <c r="AR13" s="1029"/>
      <c r="AS13" s="1022" t="s">
        <v>195</v>
      </c>
      <c r="AT13" s="1023"/>
      <c r="AW13" s="118">
        <f>(Q13+V13)*$AP$3*$AX$5*H13*365</f>
        <v>0</v>
      </c>
      <c r="AX13" s="92" t="s">
        <v>669</v>
      </c>
      <c r="AY13" s="92" t="s">
        <v>670</v>
      </c>
    </row>
    <row r="14" spans="1:56" s="92" customFormat="1" ht="18" customHeight="1" thickBot="1" x14ac:dyDescent="0.25">
      <c r="B14" s="1035" t="s">
        <v>201</v>
      </c>
      <c r="C14" s="1035"/>
      <c r="D14" s="1035"/>
      <c r="E14" s="1035"/>
      <c r="F14" s="1035"/>
      <c r="G14" s="1035"/>
      <c r="H14" s="1117"/>
      <c r="I14" s="1118"/>
      <c r="J14" s="1118"/>
      <c r="K14" s="1119"/>
      <c r="L14" s="1112"/>
      <c r="M14" s="1113"/>
      <c r="N14" s="1113"/>
      <c r="O14" s="1113"/>
      <c r="P14" s="1116"/>
      <c r="Q14" s="1120">
        <v>955</v>
      </c>
      <c r="R14" s="1120"/>
      <c r="S14" s="1120"/>
      <c r="T14" s="1091" t="s">
        <v>195</v>
      </c>
      <c r="U14" s="1092"/>
      <c r="V14" s="1100">
        <f>SUM(AA14,AF14,AK14,AP14)</f>
        <v>0</v>
      </c>
      <c r="W14" s="1101"/>
      <c r="X14" s="1101"/>
      <c r="Y14" s="1091" t="s">
        <v>195</v>
      </c>
      <c r="Z14" s="1092"/>
      <c r="AA14" s="1097"/>
      <c r="AB14" s="1096"/>
      <c r="AC14" s="1096"/>
      <c r="AD14" s="1091" t="s">
        <v>195</v>
      </c>
      <c r="AE14" s="1091"/>
      <c r="AF14" s="1098"/>
      <c r="AG14" s="1096"/>
      <c r="AH14" s="1096"/>
      <c r="AI14" s="1091" t="s">
        <v>195</v>
      </c>
      <c r="AJ14" s="1099"/>
      <c r="AK14" s="1098"/>
      <c r="AL14" s="1096"/>
      <c r="AM14" s="1096"/>
      <c r="AN14" s="1091" t="s">
        <v>195</v>
      </c>
      <c r="AO14" s="1099"/>
      <c r="AP14" s="1096"/>
      <c r="AQ14" s="1096"/>
      <c r="AR14" s="1096"/>
      <c r="AS14" s="1091" t="s">
        <v>195</v>
      </c>
      <c r="AT14" s="1092"/>
      <c r="AW14" s="118">
        <f>(Q14+V14)*$AP$3*$AX$5*H14*365</f>
        <v>0</v>
      </c>
      <c r="AX14" s="119">
        <f>$AX$7*1445*365</f>
        <v>0</v>
      </c>
      <c r="AY14" s="1085">
        <f>$AX$9*$L$12*365</f>
        <v>0</v>
      </c>
      <c r="AZ14" s="1086"/>
      <c r="BA14" s="1086"/>
      <c r="BB14" s="1086"/>
      <c r="BC14" s="1086"/>
      <c r="BD14" s="1087"/>
    </row>
    <row r="15" spans="1:56" s="92" customFormat="1" ht="24.9" customHeight="1" thickTop="1" x14ac:dyDescent="0.2">
      <c r="B15" s="1133" t="s">
        <v>356</v>
      </c>
      <c r="C15" s="1133"/>
      <c r="D15" s="1133"/>
      <c r="E15" s="1133"/>
      <c r="F15" s="1133"/>
      <c r="G15" s="1133"/>
      <c r="H15" s="1134">
        <f>SUM(H12:J14)</f>
        <v>0</v>
      </c>
      <c r="I15" s="1135"/>
      <c r="J15" s="1135"/>
      <c r="K15" s="1136"/>
      <c r="L15" s="1137"/>
      <c r="M15" s="1138"/>
      <c r="N15" s="1138"/>
      <c r="O15" s="1138"/>
      <c r="P15" s="1139"/>
      <c r="Q15" s="1137"/>
      <c r="R15" s="1138"/>
      <c r="S15" s="1138"/>
      <c r="T15" s="1140"/>
      <c r="U15" s="1139"/>
      <c r="V15" s="1137"/>
      <c r="W15" s="1138"/>
      <c r="X15" s="1138"/>
      <c r="Y15" s="1140"/>
      <c r="Z15" s="1139"/>
      <c r="AA15" s="1137"/>
      <c r="AB15" s="1138"/>
      <c r="AC15" s="1138"/>
      <c r="AD15" s="1140"/>
      <c r="AE15" s="1140"/>
      <c r="AF15" s="1141"/>
      <c r="AG15" s="1138"/>
      <c r="AH15" s="1138"/>
      <c r="AI15" s="1140"/>
      <c r="AJ15" s="1142"/>
      <c r="AK15" s="1141"/>
      <c r="AL15" s="1138"/>
      <c r="AM15" s="1138"/>
      <c r="AN15" s="1140"/>
      <c r="AO15" s="1142"/>
      <c r="AP15" s="1138"/>
      <c r="AQ15" s="1138"/>
      <c r="AR15" s="1138"/>
      <c r="AS15" s="1140"/>
      <c r="AT15" s="1139"/>
      <c r="AW15" s="118">
        <f>SUM(AW12:AW14)</f>
        <v>0</v>
      </c>
      <c r="AX15" s="409" t="s">
        <v>402</v>
      </c>
      <c r="AY15" s="1088">
        <f>SUM(AX14:BD14)</f>
        <v>0</v>
      </c>
      <c r="AZ15" s="1089"/>
      <c r="BA15" s="1089"/>
      <c r="BB15" s="1089"/>
      <c r="BC15" s="1089"/>
      <c r="BD15" s="1090"/>
    </row>
    <row r="16" spans="1:56" s="517" customFormat="1" ht="9.9" customHeight="1" thickBot="1" x14ac:dyDescent="0.25">
      <c r="B16" s="93"/>
      <c r="C16" s="93"/>
      <c r="D16" s="93"/>
      <c r="E16" s="93"/>
      <c r="F16" s="93"/>
      <c r="G16" s="93"/>
      <c r="H16" s="94"/>
      <c r="I16" s="94"/>
      <c r="J16" s="94"/>
      <c r="K16" s="95"/>
      <c r="L16" s="63"/>
      <c r="M16" s="63"/>
      <c r="N16" s="63"/>
      <c r="O16" s="63"/>
      <c r="P16" s="64"/>
      <c r="Q16" s="63"/>
      <c r="R16" s="63"/>
      <c r="S16" s="63"/>
      <c r="T16" s="64"/>
      <c r="U16" s="64"/>
      <c r="V16" s="63"/>
      <c r="W16" s="63"/>
      <c r="X16" s="63"/>
      <c r="Y16" s="64"/>
      <c r="Z16" s="64"/>
      <c r="AA16" s="63"/>
      <c r="AB16" s="63"/>
      <c r="AC16" s="63"/>
      <c r="AD16" s="64"/>
      <c r="AE16" s="64"/>
      <c r="AF16" s="63"/>
      <c r="AG16" s="63"/>
      <c r="AH16" s="63"/>
      <c r="AI16" s="64"/>
      <c r="AJ16" s="64"/>
      <c r="AK16" s="63"/>
      <c r="AL16" s="63"/>
      <c r="AM16" s="63"/>
      <c r="AN16" s="64"/>
      <c r="AO16" s="64"/>
      <c r="AP16" s="63"/>
      <c r="AQ16" s="63"/>
      <c r="AR16" s="63"/>
      <c r="AS16" s="64"/>
      <c r="AT16" s="64"/>
    </row>
    <row r="17" spans="1:56" s="92" customFormat="1" ht="24.9" customHeight="1" thickBot="1" x14ac:dyDescent="0.25">
      <c r="B17" s="1121" t="s">
        <v>202</v>
      </c>
      <c r="C17" s="1122"/>
      <c r="D17" s="1122"/>
      <c r="E17" s="1122"/>
      <c r="F17" s="1122"/>
      <c r="G17" s="1122"/>
      <c r="H17" s="1123">
        <f>(H12*3+H13*4+H14*5)</f>
        <v>0</v>
      </c>
      <c r="I17" s="1124"/>
      <c r="J17" s="1124"/>
      <c r="K17" s="1125"/>
      <c r="L17" s="63"/>
      <c r="M17" s="63"/>
      <c r="N17" s="63"/>
      <c r="O17" s="64"/>
      <c r="P17" s="63"/>
      <c r="Q17" s="63"/>
      <c r="R17" s="63"/>
      <c r="S17" s="64"/>
      <c r="T17" s="64"/>
      <c r="U17" s="63"/>
      <c r="V17" s="63"/>
      <c r="W17" s="63"/>
      <c r="X17" s="64"/>
      <c r="Y17" s="64"/>
      <c r="Z17" s="63"/>
      <c r="AA17" s="63"/>
      <c r="AB17" s="63"/>
      <c r="AC17" s="64"/>
      <c r="AD17" s="64"/>
      <c r="AE17" s="63"/>
      <c r="AF17" s="63"/>
      <c r="AG17" s="63"/>
      <c r="AH17" s="64"/>
      <c r="AI17" s="64"/>
      <c r="AJ17" s="63"/>
      <c r="AK17" s="63"/>
      <c r="AL17" s="63"/>
      <c r="AM17" s="64"/>
      <c r="AN17" s="64"/>
      <c r="AO17" s="63"/>
      <c r="AP17" s="63"/>
      <c r="AQ17" s="63"/>
      <c r="AR17" s="64"/>
      <c r="AS17" s="64"/>
    </row>
    <row r="18" spans="1:56" s="92" customFormat="1" ht="18" customHeight="1" x14ac:dyDescent="0.2">
      <c r="A18" s="334"/>
      <c r="B18" s="335"/>
      <c r="C18" s="335"/>
      <c r="D18" s="335"/>
      <c r="E18" s="335"/>
      <c r="F18" s="335"/>
      <c r="G18" s="335"/>
      <c r="H18" s="336"/>
      <c r="I18" s="336"/>
      <c r="J18" s="336"/>
      <c r="K18" s="336"/>
      <c r="L18" s="337"/>
      <c r="M18" s="337"/>
      <c r="N18" s="337"/>
      <c r="O18" s="338"/>
      <c r="P18" s="337"/>
      <c r="Q18" s="337"/>
      <c r="R18" s="337"/>
      <c r="S18" s="338"/>
      <c r="T18" s="338"/>
      <c r="U18" s="337"/>
      <c r="V18" s="337"/>
      <c r="W18" s="337"/>
      <c r="X18" s="338"/>
      <c r="Y18" s="338"/>
      <c r="Z18" s="337"/>
      <c r="AA18" s="337"/>
      <c r="AB18" s="337"/>
      <c r="AC18" s="338"/>
      <c r="AD18" s="338"/>
      <c r="AE18" s="337"/>
      <c r="AF18" s="337"/>
      <c r="AG18" s="337"/>
      <c r="AH18" s="338"/>
      <c r="AI18" s="338"/>
      <c r="AJ18" s="337"/>
      <c r="AK18" s="337"/>
      <c r="AL18" s="337"/>
      <c r="AM18" s="338"/>
      <c r="AN18" s="338"/>
      <c r="AO18" s="337"/>
      <c r="AP18" s="337"/>
      <c r="AQ18" s="337"/>
      <c r="AR18" s="338"/>
      <c r="AS18" s="338"/>
      <c r="AT18" s="334"/>
      <c r="AU18" s="334"/>
    </row>
    <row r="19" spans="1:56" s="92" customFormat="1" ht="18" customHeight="1" x14ac:dyDescent="0.2">
      <c r="B19" s="97"/>
      <c r="C19" s="97"/>
      <c r="D19" s="97"/>
      <c r="E19" s="97"/>
      <c r="F19" s="97"/>
      <c r="G19" s="97"/>
      <c r="H19" s="98"/>
      <c r="I19" s="98"/>
      <c r="J19" s="98"/>
      <c r="K19" s="95"/>
      <c r="L19" s="63"/>
      <c r="M19" s="63"/>
      <c r="N19" s="63"/>
      <c r="O19" s="64"/>
      <c r="P19" s="63"/>
      <c r="Q19" s="63"/>
      <c r="R19" s="63"/>
      <c r="S19" s="64"/>
      <c r="T19" s="64"/>
      <c r="U19" s="63"/>
      <c r="V19" s="63"/>
      <c r="W19" s="63"/>
      <c r="X19" s="64"/>
      <c r="Y19" s="64"/>
      <c r="Z19" s="63"/>
      <c r="AA19" s="63"/>
      <c r="AB19" s="63"/>
      <c r="AC19" s="64"/>
      <c r="AD19" s="64"/>
      <c r="AE19" s="63"/>
      <c r="AF19" s="63"/>
      <c r="AG19" s="63"/>
      <c r="AH19" s="64"/>
      <c r="AI19" s="64"/>
      <c r="AJ19" s="63"/>
      <c r="AK19" s="63"/>
      <c r="AL19" s="63"/>
      <c r="AM19" s="64"/>
      <c r="AN19" s="64"/>
      <c r="AO19" s="63"/>
      <c r="AP19" s="63"/>
      <c r="AQ19" s="63"/>
      <c r="AR19" s="64"/>
      <c r="AS19" s="64"/>
    </row>
    <row r="20" spans="1:56" s="92" customFormat="1" ht="33.75" customHeight="1" x14ac:dyDescent="0.2">
      <c r="B20" s="97"/>
      <c r="C20" s="97"/>
      <c r="D20" s="97"/>
      <c r="E20" s="97"/>
      <c r="F20" s="97"/>
      <c r="G20" s="97"/>
      <c r="H20" s="98"/>
      <c r="I20" s="98"/>
      <c r="J20" s="98"/>
      <c r="K20" s="1063" t="s">
        <v>648</v>
      </c>
      <c r="L20" s="1063"/>
      <c r="M20" s="1063"/>
      <c r="N20" s="1063"/>
      <c r="O20" s="1063"/>
      <c r="P20" s="1063"/>
      <c r="Q20" s="1063"/>
      <c r="R20" s="1064">
        <v>10</v>
      </c>
      <c r="S20" s="1064"/>
      <c r="T20" s="1064"/>
      <c r="U20" s="1064"/>
      <c r="V20" s="1064"/>
      <c r="W20" s="1064"/>
      <c r="X20" s="64"/>
      <c r="Y20" s="1126" t="s">
        <v>184</v>
      </c>
      <c r="Z20" s="1126"/>
      <c r="AA20" s="1126"/>
      <c r="AB20" s="1126"/>
      <c r="AC20" s="1126"/>
      <c r="AD20" s="1065">
        <v>3</v>
      </c>
      <c r="AE20" s="1066"/>
      <c r="AF20" s="1066"/>
      <c r="AG20" s="1066"/>
      <c r="AH20" s="1067"/>
      <c r="AI20" s="1065" t="s">
        <v>572</v>
      </c>
      <c r="AJ20" s="1066"/>
      <c r="AK20" s="1066"/>
      <c r="AL20" s="1066"/>
      <c r="AM20" s="1066"/>
      <c r="AN20" s="1066"/>
      <c r="AO20" s="1067"/>
      <c r="AP20" s="1071">
        <v>10.83</v>
      </c>
      <c r="AQ20" s="1071"/>
      <c r="AR20" s="1071"/>
      <c r="AS20" s="1071"/>
      <c r="AT20" s="1071"/>
    </row>
    <row r="21" spans="1:56" s="92" customFormat="1" ht="17.25" customHeight="1" x14ac:dyDescent="0.2">
      <c r="R21" s="275"/>
      <c r="AX21" s="76" t="s">
        <v>630</v>
      </c>
    </row>
    <row r="22" spans="1:56" s="76" customFormat="1" ht="30" customHeight="1" x14ac:dyDescent="0.2">
      <c r="B22" s="1072" t="s">
        <v>629</v>
      </c>
      <c r="C22" s="1072"/>
      <c r="D22" s="1072"/>
      <c r="E22" s="1072"/>
      <c r="F22" s="1072"/>
      <c r="G22" s="1072"/>
      <c r="H22" s="1072"/>
      <c r="I22" s="1072"/>
      <c r="J22" s="1072"/>
      <c r="K22" s="1073" t="s">
        <v>681</v>
      </c>
      <c r="L22" s="1074"/>
      <c r="M22" s="1074"/>
      <c r="N22" s="1074"/>
      <c r="O22" s="1074"/>
      <c r="P22" s="1074"/>
      <c r="Q22" s="1074"/>
      <c r="R22" s="1074"/>
      <c r="S22" s="1074"/>
      <c r="T22" s="1073" t="s">
        <v>185</v>
      </c>
      <c r="U22" s="1074"/>
      <c r="V22" s="1074"/>
      <c r="W22" s="1074"/>
      <c r="X22" s="1075" t="s">
        <v>673</v>
      </c>
      <c r="Y22" s="1075"/>
      <c r="Z22" s="1075"/>
      <c r="AA22" s="1075"/>
      <c r="AB22" s="1075" t="s">
        <v>674</v>
      </c>
      <c r="AC22" s="1075"/>
      <c r="AD22" s="1075"/>
      <c r="AE22" s="1075"/>
      <c r="AF22" s="271"/>
      <c r="AG22" s="271" t="s">
        <v>649</v>
      </c>
      <c r="AH22" s="271"/>
      <c r="AI22" s="271"/>
      <c r="AJ22" s="271"/>
      <c r="AK22" s="271"/>
      <c r="AL22" s="271"/>
      <c r="AM22" s="271"/>
      <c r="AN22" s="271"/>
      <c r="AO22" s="271"/>
      <c r="AP22" s="271"/>
      <c r="AQ22" s="271"/>
      <c r="AR22" s="271"/>
      <c r="AS22" s="271"/>
      <c r="AT22" s="271"/>
      <c r="AX22" s="333">
        <f>ROUNDDOWN(R20*T23,0)</f>
        <v>0</v>
      </c>
    </row>
    <row r="23" spans="1:56" s="76" customFormat="1" ht="22.5" customHeight="1" x14ac:dyDescent="0.2">
      <c r="B23" s="1039" t="s">
        <v>680</v>
      </c>
      <c r="C23" s="1040"/>
      <c r="D23" s="1040"/>
      <c r="E23" s="1040"/>
      <c r="F23" s="1040"/>
      <c r="G23" s="1040"/>
      <c r="H23" s="1040"/>
      <c r="I23" s="1040"/>
      <c r="J23" s="1040"/>
      <c r="K23" s="1127"/>
      <c r="L23" s="1128"/>
      <c r="M23" s="1128"/>
      <c r="N23" s="1128"/>
      <c r="O23" s="1128"/>
      <c r="P23" s="1128"/>
      <c r="Q23" s="1128"/>
      <c r="R23" s="1128"/>
      <c r="S23" s="1129"/>
      <c r="T23" s="1041"/>
      <c r="U23" s="1042"/>
      <c r="V23" s="1042"/>
      <c r="W23" s="1043"/>
      <c r="X23" s="1041"/>
      <c r="Y23" s="1042"/>
      <c r="Z23" s="1042"/>
      <c r="AA23" s="1043"/>
      <c r="AB23" s="1041"/>
      <c r="AC23" s="1042"/>
      <c r="AD23" s="1042"/>
      <c r="AE23" s="1043"/>
      <c r="AF23" s="272"/>
      <c r="AG23" s="272"/>
      <c r="AH23" s="272"/>
      <c r="AI23" s="272"/>
      <c r="AJ23" s="272"/>
      <c r="AK23" s="272"/>
      <c r="AL23" s="270"/>
      <c r="AM23" s="271"/>
      <c r="AN23" s="271"/>
      <c r="AO23" s="271"/>
      <c r="AP23" s="271"/>
      <c r="AQ23" s="271"/>
      <c r="AR23" s="272"/>
      <c r="AS23" s="272"/>
      <c r="AT23" s="272"/>
      <c r="AW23" s="76" t="s">
        <v>682</v>
      </c>
      <c r="AX23" s="76" t="s">
        <v>671</v>
      </c>
    </row>
    <row r="24" spans="1:56" s="76" customFormat="1" ht="22.5" customHeight="1" x14ac:dyDescent="0.2">
      <c r="B24" s="1040"/>
      <c r="C24" s="1040"/>
      <c r="D24" s="1040"/>
      <c r="E24" s="1040"/>
      <c r="F24" s="1040"/>
      <c r="G24" s="1040"/>
      <c r="H24" s="1040"/>
      <c r="I24" s="1040"/>
      <c r="J24" s="1040"/>
      <c r="K24" s="1130"/>
      <c r="L24" s="1131"/>
      <c r="M24" s="1131"/>
      <c r="N24" s="1131"/>
      <c r="O24" s="1131"/>
      <c r="P24" s="1131"/>
      <c r="Q24" s="1131"/>
      <c r="R24" s="1131"/>
      <c r="S24" s="1132"/>
      <c r="T24" s="1044"/>
      <c r="U24" s="1045"/>
      <c r="V24" s="1045"/>
      <c r="W24" s="1046"/>
      <c r="X24" s="1044"/>
      <c r="Y24" s="1045"/>
      <c r="Z24" s="1045"/>
      <c r="AA24" s="1046"/>
      <c r="AB24" s="1044"/>
      <c r="AC24" s="1045"/>
      <c r="AD24" s="1045"/>
      <c r="AE24" s="1046"/>
      <c r="AF24" s="313"/>
      <c r="AG24" s="313"/>
      <c r="AH24" s="313"/>
      <c r="AI24" s="314"/>
      <c r="AJ24" s="314"/>
      <c r="AK24" s="314"/>
      <c r="AL24" s="313"/>
      <c r="AM24" s="313"/>
      <c r="AN24" s="313"/>
      <c r="AO24" s="314"/>
      <c r="AP24" s="314"/>
      <c r="AQ24" s="314"/>
      <c r="AR24" s="273"/>
      <c r="AS24" s="273"/>
      <c r="AT24" s="273"/>
      <c r="AW24" s="396">
        <f>(K23*AX26+2066*AX24)*365</f>
        <v>0</v>
      </c>
      <c r="AX24" s="333">
        <f>ROUNDDOWN(AX22*X23,0)</f>
        <v>0</v>
      </c>
    </row>
    <row r="25" spans="1:56" s="76" customFormat="1" ht="17.25" customHeight="1" x14ac:dyDescent="0.2">
      <c r="B25" s="84" t="s">
        <v>186</v>
      </c>
      <c r="AW25" s="269"/>
      <c r="AX25" s="76" t="s">
        <v>670</v>
      </c>
    </row>
    <row r="26" spans="1:56" s="76" customFormat="1" ht="17.25" customHeight="1" x14ac:dyDescent="0.2">
      <c r="B26" s="84" t="s">
        <v>617</v>
      </c>
      <c r="AW26" s="269"/>
      <c r="AX26" s="333">
        <f>ROUNDDOWN(AX22*AB23,0)</f>
        <v>0</v>
      </c>
    </row>
    <row r="27" spans="1:56" s="85" customFormat="1" ht="29.25" customHeight="1" x14ac:dyDescent="0.2">
      <c r="B27" s="1048" t="s">
        <v>187</v>
      </c>
      <c r="C27" s="1048"/>
      <c r="D27" s="1048"/>
      <c r="E27" s="1048"/>
      <c r="F27" s="1048"/>
      <c r="G27" s="1048"/>
      <c r="H27" s="1049" t="s">
        <v>190</v>
      </c>
      <c r="I27" s="1049"/>
      <c r="J27" s="1049"/>
      <c r="K27" s="1049"/>
      <c r="L27" s="1050" t="s">
        <v>672</v>
      </c>
      <c r="M27" s="1051"/>
      <c r="N27" s="1051"/>
      <c r="O27" s="1051"/>
      <c r="P27" s="1052"/>
      <c r="Q27" s="1050" t="s">
        <v>676</v>
      </c>
      <c r="R27" s="1051"/>
      <c r="S27" s="1051"/>
      <c r="T27" s="1051"/>
      <c r="U27" s="1052"/>
      <c r="V27" s="1050" t="s">
        <v>677</v>
      </c>
      <c r="W27" s="1051"/>
      <c r="X27" s="1051"/>
      <c r="Y27" s="1051"/>
      <c r="Z27" s="1052"/>
      <c r="AA27" s="1048" t="s">
        <v>191</v>
      </c>
      <c r="AB27" s="1048"/>
      <c r="AC27" s="1048"/>
      <c r="AD27" s="1048"/>
      <c r="AE27" s="1048"/>
      <c r="AF27" s="1048"/>
      <c r="AG27" s="1048"/>
      <c r="AH27" s="1048"/>
      <c r="AI27" s="1048"/>
      <c r="AJ27" s="1048"/>
      <c r="AK27" s="1048"/>
      <c r="AL27" s="1048"/>
      <c r="AM27" s="1048"/>
      <c r="AN27" s="1048"/>
      <c r="AO27" s="1048"/>
      <c r="AP27" s="1048"/>
      <c r="AQ27" s="1048"/>
      <c r="AR27" s="1048"/>
      <c r="AS27" s="1048"/>
      <c r="AT27" s="1048"/>
      <c r="AW27" s="514"/>
      <c r="AX27" s="514"/>
    </row>
    <row r="28" spans="1:56" s="85" customFormat="1" ht="18" customHeight="1" x14ac:dyDescent="0.2">
      <c r="B28" s="1048"/>
      <c r="C28" s="1048"/>
      <c r="D28" s="1048"/>
      <c r="E28" s="1048"/>
      <c r="F28" s="1048"/>
      <c r="G28" s="1048"/>
      <c r="H28" s="1049"/>
      <c r="I28" s="1049"/>
      <c r="J28" s="1049"/>
      <c r="K28" s="1049"/>
      <c r="L28" s="1053"/>
      <c r="M28" s="1054"/>
      <c r="N28" s="1054"/>
      <c r="O28" s="1054"/>
      <c r="P28" s="1055"/>
      <c r="Q28" s="1053"/>
      <c r="R28" s="1054"/>
      <c r="S28" s="1054"/>
      <c r="T28" s="1054"/>
      <c r="U28" s="1055"/>
      <c r="V28" s="1053"/>
      <c r="W28" s="1054"/>
      <c r="X28" s="1054"/>
      <c r="Y28" s="1054"/>
      <c r="Z28" s="1055"/>
      <c r="AA28" s="86" t="s">
        <v>192</v>
      </c>
      <c r="AB28" s="1056"/>
      <c r="AC28" s="1056"/>
      <c r="AD28" s="1056"/>
      <c r="AE28" s="87" t="s">
        <v>247</v>
      </c>
      <c r="AF28" s="88" t="s">
        <v>192</v>
      </c>
      <c r="AG28" s="1056"/>
      <c r="AH28" s="1056"/>
      <c r="AI28" s="1056"/>
      <c r="AJ28" s="89" t="s">
        <v>247</v>
      </c>
      <c r="AK28" s="88" t="s">
        <v>192</v>
      </c>
      <c r="AL28" s="1056"/>
      <c r="AM28" s="1056"/>
      <c r="AN28" s="1056"/>
      <c r="AO28" s="89" t="s">
        <v>247</v>
      </c>
      <c r="AP28" s="90" t="s">
        <v>192</v>
      </c>
      <c r="AQ28" s="1056"/>
      <c r="AR28" s="1056"/>
      <c r="AS28" s="1056"/>
      <c r="AT28" s="91" t="s">
        <v>247</v>
      </c>
      <c r="AW28" s="85" t="s">
        <v>646</v>
      </c>
      <c r="AX28" s="85" t="s">
        <v>647</v>
      </c>
      <c r="AZ28" s="92"/>
      <c r="BA28" s="92"/>
      <c r="BB28" s="92"/>
      <c r="BC28" s="92"/>
      <c r="BD28" s="92"/>
    </row>
    <row r="29" spans="1:56" s="92" customFormat="1" ht="18" customHeight="1" x14ac:dyDescent="0.2">
      <c r="B29" s="1144" t="s">
        <v>193</v>
      </c>
      <c r="C29" s="1144"/>
      <c r="D29" s="1144"/>
      <c r="E29" s="1144"/>
      <c r="F29" s="1144"/>
      <c r="G29" s="1144"/>
      <c r="H29" s="1145"/>
      <c r="I29" s="1146"/>
      <c r="J29" s="1146"/>
      <c r="K29" s="1147"/>
      <c r="L29" s="1155"/>
      <c r="M29" s="1156"/>
      <c r="N29" s="1156"/>
      <c r="O29" s="1156"/>
      <c r="P29" s="1114" t="s">
        <v>64</v>
      </c>
      <c r="Q29" s="1148">
        <v>529</v>
      </c>
      <c r="R29" s="1148"/>
      <c r="S29" s="1148"/>
      <c r="T29" s="1057" t="s">
        <v>195</v>
      </c>
      <c r="U29" s="1061"/>
      <c r="V29" s="1093">
        <f>SUM(AA29,AF29,AK29,AP29)</f>
        <v>0</v>
      </c>
      <c r="W29" s="1094"/>
      <c r="X29" s="1094"/>
      <c r="Y29" s="1057" t="s">
        <v>195</v>
      </c>
      <c r="Z29" s="1061"/>
      <c r="AA29" s="1143"/>
      <c r="AB29" s="1059"/>
      <c r="AC29" s="1059"/>
      <c r="AD29" s="1057" t="s">
        <v>195</v>
      </c>
      <c r="AE29" s="1057"/>
      <c r="AF29" s="1058"/>
      <c r="AG29" s="1059"/>
      <c r="AH29" s="1059"/>
      <c r="AI29" s="1057" t="s">
        <v>195</v>
      </c>
      <c r="AJ29" s="1060"/>
      <c r="AK29" s="1058"/>
      <c r="AL29" s="1059"/>
      <c r="AM29" s="1059"/>
      <c r="AN29" s="1057" t="s">
        <v>195</v>
      </c>
      <c r="AO29" s="1060"/>
      <c r="AP29" s="1059"/>
      <c r="AQ29" s="1059"/>
      <c r="AR29" s="1059"/>
      <c r="AS29" s="1057" t="s">
        <v>195</v>
      </c>
      <c r="AT29" s="1061"/>
      <c r="AW29" s="118">
        <f>(Q29+V29)*$AP$20*$AX$22*H29*365</f>
        <v>0</v>
      </c>
      <c r="AX29" s="92" t="s">
        <v>669</v>
      </c>
      <c r="AY29" s="1095" t="s">
        <v>670</v>
      </c>
      <c r="AZ29" s="1095"/>
      <c r="BA29" s="1095"/>
      <c r="BB29" s="1095"/>
      <c r="BC29" s="1095"/>
      <c r="BD29" s="1095"/>
    </row>
    <row r="30" spans="1:56" s="92" customFormat="1" ht="18" customHeight="1" x14ac:dyDescent="0.2">
      <c r="B30" s="1024" t="s">
        <v>196</v>
      </c>
      <c r="C30" s="1024"/>
      <c r="D30" s="1024"/>
      <c r="E30" s="1024"/>
      <c r="F30" s="1024"/>
      <c r="G30" s="1024"/>
      <c r="H30" s="1032"/>
      <c r="I30" s="1033"/>
      <c r="J30" s="1033"/>
      <c r="K30" s="1034"/>
      <c r="L30" s="1157"/>
      <c r="M30" s="1158"/>
      <c r="N30" s="1158"/>
      <c r="O30" s="1158"/>
      <c r="P30" s="1115"/>
      <c r="Q30" s="1025">
        <v>656</v>
      </c>
      <c r="R30" s="1025"/>
      <c r="S30" s="1025"/>
      <c r="T30" s="1022" t="s">
        <v>195</v>
      </c>
      <c r="U30" s="1023"/>
      <c r="V30" s="1026">
        <f t="shared" ref="V30:V35" si="0">SUM(AA30,AF30,AK30,AP30)</f>
        <v>0</v>
      </c>
      <c r="W30" s="1027"/>
      <c r="X30" s="1027"/>
      <c r="Y30" s="1022" t="s">
        <v>195</v>
      </c>
      <c r="Z30" s="1023"/>
      <c r="AA30" s="1028"/>
      <c r="AB30" s="1029"/>
      <c r="AC30" s="1029"/>
      <c r="AD30" s="1022" t="s">
        <v>195</v>
      </c>
      <c r="AE30" s="1022"/>
      <c r="AF30" s="1030"/>
      <c r="AG30" s="1029"/>
      <c r="AH30" s="1029"/>
      <c r="AI30" s="1022" t="s">
        <v>195</v>
      </c>
      <c r="AJ30" s="1031"/>
      <c r="AK30" s="1030"/>
      <c r="AL30" s="1029"/>
      <c r="AM30" s="1029"/>
      <c r="AN30" s="1022" t="s">
        <v>195</v>
      </c>
      <c r="AO30" s="1031"/>
      <c r="AP30" s="1029"/>
      <c r="AQ30" s="1029"/>
      <c r="AR30" s="1029"/>
      <c r="AS30" s="1022" t="s">
        <v>195</v>
      </c>
      <c r="AT30" s="1023"/>
      <c r="AW30" s="407">
        <f>(Q30+V30)*$AP$20*$AX$22*H30*365</f>
        <v>0</v>
      </c>
      <c r="AX30" s="412">
        <f>AX24*1445*365</f>
        <v>0</v>
      </c>
      <c r="AY30" s="1082">
        <f>$AX$26*$L$29*365</f>
        <v>0</v>
      </c>
      <c r="AZ30" s="1083"/>
      <c r="BA30" s="1083"/>
      <c r="BB30" s="1083"/>
      <c r="BC30" s="1083"/>
      <c r="BD30" s="1084"/>
    </row>
    <row r="31" spans="1:56" s="92" customFormat="1" ht="18" customHeight="1" x14ac:dyDescent="0.2">
      <c r="B31" s="1024" t="s">
        <v>197</v>
      </c>
      <c r="C31" s="1024"/>
      <c r="D31" s="1024"/>
      <c r="E31" s="1024"/>
      <c r="F31" s="1024"/>
      <c r="G31" s="1024"/>
      <c r="H31" s="1032"/>
      <c r="I31" s="1033"/>
      <c r="J31" s="1033"/>
      <c r="K31" s="1034"/>
      <c r="L31" s="1157"/>
      <c r="M31" s="1158"/>
      <c r="N31" s="1158"/>
      <c r="O31" s="1158"/>
      <c r="P31" s="1115"/>
      <c r="Q31" s="1025">
        <v>704</v>
      </c>
      <c r="R31" s="1025"/>
      <c r="S31" s="1025"/>
      <c r="T31" s="1022" t="s">
        <v>195</v>
      </c>
      <c r="U31" s="1023"/>
      <c r="V31" s="1026">
        <f t="shared" si="0"/>
        <v>0</v>
      </c>
      <c r="W31" s="1027"/>
      <c r="X31" s="1027"/>
      <c r="Y31" s="1022" t="s">
        <v>195</v>
      </c>
      <c r="Z31" s="1023"/>
      <c r="AA31" s="1028"/>
      <c r="AB31" s="1029"/>
      <c r="AC31" s="1029"/>
      <c r="AD31" s="1022" t="s">
        <v>195</v>
      </c>
      <c r="AE31" s="1022"/>
      <c r="AF31" s="1030"/>
      <c r="AG31" s="1029"/>
      <c r="AH31" s="1029"/>
      <c r="AI31" s="1022" t="s">
        <v>195</v>
      </c>
      <c r="AJ31" s="1031"/>
      <c r="AK31" s="1030"/>
      <c r="AL31" s="1029"/>
      <c r="AM31" s="1029"/>
      <c r="AN31" s="1022" t="s">
        <v>195</v>
      </c>
      <c r="AO31" s="1031"/>
      <c r="AP31" s="1029"/>
      <c r="AQ31" s="1029"/>
      <c r="AR31" s="1029"/>
      <c r="AS31" s="1022" t="s">
        <v>195</v>
      </c>
      <c r="AT31" s="1023"/>
      <c r="AW31" s="118">
        <f>(Q31+V31)*$AP$20*$AX$22*H31*365</f>
        <v>0</v>
      </c>
      <c r="AX31" s="410" t="s">
        <v>402</v>
      </c>
      <c r="AY31" s="1082">
        <f>SUM(AX30:BD30)</f>
        <v>0</v>
      </c>
      <c r="AZ31" s="1083"/>
      <c r="BA31" s="1083"/>
      <c r="BB31" s="1083"/>
      <c r="BC31" s="1083"/>
      <c r="BD31" s="1084"/>
    </row>
    <row r="32" spans="1:56" s="92" customFormat="1" ht="18" customHeight="1" x14ac:dyDescent="0.2">
      <c r="B32" s="1024" t="s">
        <v>198</v>
      </c>
      <c r="C32" s="1024"/>
      <c r="D32" s="1024"/>
      <c r="E32" s="1024"/>
      <c r="F32" s="1024"/>
      <c r="G32" s="1024"/>
      <c r="H32" s="1032"/>
      <c r="I32" s="1033"/>
      <c r="J32" s="1033"/>
      <c r="K32" s="1034"/>
      <c r="L32" s="1157"/>
      <c r="M32" s="1158"/>
      <c r="N32" s="1158"/>
      <c r="O32" s="1158"/>
      <c r="P32" s="1115"/>
      <c r="Q32" s="1025">
        <v>772</v>
      </c>
      <c r="R32" s="1025"/>
      <c r="S32" s="1025"/>
      <c r="T32" s="1022" t="s">
        <v>195</v>
      </c>
      <c r="U32" s="1023"/>
      <c r="V32" s="1026">
        <f t="shared" si="0"/>
        <v>0</v>
      </c>
      <c r="W32" s="1027"/>
      <c r="X32" s="1027"/>
      <c r="Y32" s="1022" t="s">
        <v>195</v>
      </c>
      <c r="Z32" s="1023"/>
      <c r="AA32" s="1028"/>
      <c r="AB32" s="1029"/>
      <c r="AC32" s="1029"/>
      <c r="AD32" s="1022" t="s">
        <v>195</v>
      </c>
      <c r="AE32" s="1022"/>
      <c r="AF32" s="1030"/>
      <c r="AG32" s="1029"/>
      <c r="AH32" s="1029"/>
      <c r="AI32" s="1022" t="s">
        <v>195</v>
      </c>
      <c r="AJ32" s="1031"/>
      <c r="AK32" s="1030"/>
      <c r="AL32" s="1029"/>
      <c r="AM32" s="1029"/>
      <c r="AN32" s="1022" t="s">
        <v>195</v>
      </c>
      <c r="AO32" s="1031"/>
      <c r="AP32" s="1029"/>
      <c r="AQ32" s="1029"/>
      <c r="AR32" s="1029"/>
      <c r="AS32" s="1022" t="s">
        <v>195</v>
      </c>
      <c r="AT32" s="1023"/>
      <c r="AW32" s="408">
        <f t="shared" ref="AW32:AW34" si="1">(Q32+V32)*$AP$20*$AX$22*H32*365</f>
        <v>0</v>
      </c>
    </row>
    <row r="33" spans="2:56" s="92" customFormat="1" ht="18" customHeight="1" x14ac:dyDescent="0.2">
      <c r="B33" s="1024" t="s">
        <v>199</v>
      </c>
      <c r="C33" s="1024"/>
      <c r="D33" s="1024"/>
      <c r="E33" s="1024"/>
      <c r="F33" s="1024"/>
      <c r="G33" s="1024"/>
      <c r="H33" s="1032"/>
      <c r="I33" s="1033"/>
      <c r="J33" s="1033"/>
      <c r="K33" s="1034"/>
      <c r="L33" s="1157"/>
      <c r="M33" s="1158"/>
      <c r="N33" s="1158"/>
      <c r="O33" s="1158"/>
      <c r="P33" s="1115"/>
      <c r="Q33" s="1025">
        <v>847</v>
      </c>
      <c r="R33" s="1025"/>
      <c r="S33" s="1025"/>
      <c r="T33" s="1022" t="s">
        <v>195</v>
      </c>
      <c r="U33" s="1023"/>
      <c r="V33" s="1026">
        <f t="shared" si="0"/>
        <v>0</v>
      </c>
      <c r="W33" s="1027"/>
      <c r="X33" s="1027"/>
      <c r="Y33" s="1022" t="s">
        <v>195</v>
      </c>
      <c r="Z33" s="1023"/>
      <c r="AA33" s="1028"/>
      <c r="AB33" s="1029"/>
      <c r="AC33" s="1029"/>
      <c r="AD33" s="1022" t="s">
        <v>195</v>
      </c>
      <c r="AE33" s="1022"/>
      <c r="AF33" s="1030"/>
      <c r="AG33" s="1029"/>
      <c r="AH33" s="1029"/>
      <c r="AI33" s="1022" t="s">
        <v>195</v>
      </c>
      <c r="AJ33" s="1031"/>
      <c r="AK33" s="1030"/>
      <c r="AL33" s="1029"/>
      <c r="AM33" s="1029"/>
      <c r="AN33" s="1022" t="s">
        <v>195</v>
      </c>
      <c r="AO33" s="1031"/>
      <c r="AP33" s="1029"/>
      <c r="AQ33" s="1029"/>
      <c r="AR33" s="1029"/>
      <c r="AS33" s="1022" t="s">
        <v>195</v>
      </c>
      <c r="AT33" s="1023"/>
      <c r="AW33" s="118">
        <f t="shared" si="1"/>
        <v>0</v>
      </c>
      <c r="AX33" s="517">
        <f t="shared" ref="AX33:AX35" si="2">$AX$22*L33</f>
        <v>0</v>
      </c>
    </row>
    <row r="34" spans="2:56" s="92" customFormat="1" ht="18" customHeight="1" x14ac:dyDescent="0.2">
      <c r="B34" s="1024" t="s">
        <v>200</v>
      </c>
      <c r="C34" s="1024"/>
      <c r="D34" s="1024"/>
      <c r="E34" s="1024"/>
      <c r="F34" s="1024"/>
      <c r="G34" s="1024"/>
      <c r="H34" s="1032"/>
      <c r="I34" s="1033"/>
      <c r="J34" s="1033"/>
      <c r="K34" s="1034"/>
      <c r="L34" s="1157"/>
      <c r="M34" s="1158"/>
      <c r="N34" s="1158"/>
      <c r="O34" s="1158"/>
      <c r="P34" s="1115"/>
      <c r="Q34" s="1025">
        <v>918</v>
      </c>
      <c r="R34" s="1025"/>
      <c r="S34" s="1025"/>
      <c r="T34" s="1022" t="s">
        <v>195</v>
      </c>
      <c r="U34" s="1023"/>
      <c r="V34" s="1026">
        <f t="shared" si="0"/>
        <v>0</v>
      </c>
      <c r="W34" s="1027"/>
      <c r="X34" s="1027"/>
      <c r="Y34" s="1022" t="s">
        <v>195</v>
      </c>
      <c r="Z34" s="1023"/>
      <c r="AA34" s="1028"/>
      <c r="AB34" s="1029"/>
      <c r="AC34" s="1029"/>
      <c r="AD34" s="1022" t="s">
        <v>195</v>
      </c>
      <c r="AE34" s="1022"/>
      <c r="AF34" s="1030"/>
      <c r="AG34" s="1029"/>
      <c r="AH34" s="1029"/>
      <c r="AI34" s="1022" t="s">
        <v>195</v>
      </c>
      <c r="AJ34" s="1031"/>
      <c r="AK34" s="1030"/>
      <c r="AL34" s="1029"/>
      <c r="AM34" s="1029"/>
      <c r="AN34" s="1022" t="s">
        <v>195</v>
      </c>
      <c r="AO34" s="1031"/>
      <c r="AP34" s="1029"/>
      <c r="AQ34" s="1029"/>
      <c r="AR34" s="1029"/>
      <c r="AS34" s="1022" t="s">
        <v>195</v>
      </c>
      <c r="AT34" s="1023"/>
      <c r="AW34" s="118">
        <f t="shared" si="1"/>
        <v>0</v>
      </c>
      <c r="AX34" s="517">
        <f t="shared" si="2"/>
        <v>0</v>
      </c>
    </row>
    <row r="35" spans="2:56" s="92" customFormat="1" ht="18" customHeight="1" thickBot="1" x14ac:dyDescent="0.25">
      <c r="B35" s="1035" t="s">
        <v>201</v>
      </c>
      <c r="C35" s="1035"/>
      <c r="D35" s="1035"/>
      <c r="E35" s="1035"/>
      <c r="F35" s="1035"/>
      <c r="G35" s="1035"/>
      <c r="H35" s="1036"/>
      <c r="I35" s="1037"/>
      <c r="J35" s="1037"/>
      <c r="K35" s="1038"/>
      <c r="L35" s="1159"/>
      <c r="M35" s="1160"/>
      <c r="N35" s="1160"/>
      <c r="O35" s="1160"/>
      <c r="P35" s="1116"/>
      <c r="Q35" s="1120">
        <v>987</v>
      </c>
      <c r="R35" s="1120"/>
      <c r="S35" s="1120"/>
      <c r="T35" s="1091" t="s">
        <v>195</v>
      </c>
      <c r="U35" s="1092"/>
      <c r="V35" s="1100">
        <f t="shared" si="0"/>
        <v>0</v>
      </c>
      <c r="W35" s="1101"/>
      <c r="X35" s="1101"/>
      <c r="Y35" s="1091" t="s">
        <v>195</v>
      </c>
      <c r="Z35" s="1092"/>
      <c r="AA35" s="1097"/>
      <c r="AB35" s="1096"/>
      <c r="AC35" s="1096"/>
      <c r="AD35" s="1091" t="s">
        <v>195</v>
      </c>
      <c r="AE35" s="1091"/>
      <c r="AF35" s="1098"/>
      <c r="AG35" s="1096"/>
      <c r="AH35" s="1096"/>
      <c r="AI35" s="1091" t="s">
        <v>195</v>
      </c>
      <c r="AJ35" s="1099"/>
      <c r="AK35" s="1098"/>
      <c r="AL35" s="1096"/>
      <c r="AM35" s="1096"/>
      <c r="AN35" s="1091" t="s">
        <v>195</v>
      </c>
      <c r="AO35" s="1099"/>
      <c r="AP35" s="1096"/>
      <c r="AQ35" s="1096"/>
      <c r="AR35" s="1096"/>
      <c r="AS35" s="1091" t="s">
        <v>195</v>
      </c>
      <c r="AT35" s="1092"/>
      <c r="AW35" s="118">
        <f>(Q35+V35)*$AP$20*$AX$22*H35*365</f>
        <v>0</v>
      </c>
      <c r="AX35" s="517">
        <f t="shared" si="2"/>
        <v>0</v>
      </c>
    </row>
    <row r="36" spans="2:56" s="92" customFormat="1" ht="24.9" customHeight="1" thickTop="1" x14ac:dyDescent="0.2">
      <c r="B36" s="1133" t="s">
        <v>356</v>
      </c>
      <c r="C36" s="1133"/>
      <c r="D36" s="1133"/>
      <c r="E36" s="1133"/>
      <c r="F36" s="1133"/>
      <c r="G36" s="1133"/>
      <c r="H36" s="1149">
        <f>SUM(H29:J35)</f>
        <v>0</v>
      </c>
      <c r="I36" s="1150"/>
      <c r="J36" s="1150"/>
      <c r="K36" s="1151"/>
      <c r="L36" s="1137"/>
      <c r="M36" s="1138"/>
      <c r="N36" s="1138"/>
      <c r="O36" s="1138"/>
      <c r="P36" s="1139"/>
      <c r="Q36" s="1137"/>
      <c r="R36" s="1138"/>
      <c r="S36" s="1138"/>
      <c r="T36" s="1140"/>
      <c r="U36" s="1139"/>
      <c r="V36" s="1137"/>
      <c r="W36" s="1138"/>
      <c r="X36" s="1138"/>
      <c r="Y36" s="1140"/>
      <c r="Z36" s="1139"/>
      <c r="AA36" s="1137"/>
      <c r="AB36" s="1138"/>
      <c r="AC36" s="1138"/>
      <c r="AD36" s="1140"/>
      <c r="AE36" s="1140"/>
      <c r="AF36" s="1141"/>
      <c r="AG36" s="1138"/>
      <c r="AH36" s="1138"/>
      <c r="AI36" s="1140"/>
      <c r="AJ36" s="1142"/>
      <c r="AK36" s="1141"/>
      <c r="AL36" s="1138"/>
      <c r="AM36" s="1138"/>
      <c r="AN36" s="1140"/>
      <c r="AO36" s="1142"/>
      <c r="AP36" s="1138"/>
      <c r="AQ36" s="1138"/>
      <c r="AR36" s="1138"/>
      <c r="AS36" s="1140"/>
      <c r="AT36" s="1139"/>
      <c r="AW36" s="118">
        <f>SUM(AW29:AW35)</f>
        <v>0</v>
      </c>
      <c r="AX36" s="411"/>
    </row>
    <row r="37" spans="2:56" s="517" customFormat="1" ht="9.9" customHeight="1" thickBot="1" x14ac:dyDescent="0.25">
      <c r="B37" s="93"/>
      <c r="C37" s="93"/>
      <c r="D37" s="93"/>
      <c r="E37" s="93"/>
      <c r="F37" s="93"/>
      <c r="G37" s="93"/>
      <c r="H37" s="98"/>
      <c r="I37" s="98"/>
      <c r="J37" s="98"/>
      <c r="K37" s="95"/>
      <c r="L37" s="63"/>
      <c r="M37" s="63"/>
      <c r="N37" s="63"/>
      <c r="O37" s="63"/>
      <c r="P37" s="64"/>
      <c r="Q37" s="63"/>
      <c r="R37" s="63"/>
      <c r="S37" s="63"/>
      <c r="T37" s="64"/>
      <c r="U37" s="64"/>
      <c r="V37" s="63"/>
      <c r="W37" s="63"/>
      <c r="X37" s="63"/>
      <c r="Y37" s="64"/>
      <c r="Z37" s="64"/>
      <c r="AA37" s="63"/>
      <c r="AB37" s="63"/>
      <c r="AC37" s="63"/>
      <c r="AD37" s="64"/>
      <c r="AE37" s="64"/>
      <c r="AF37" s="63"/>
      <c r="AG37" s="63"/>
      <c r="AH37" s="63"/>
      <c r="AI37" s="64"/>
      <c r="AJ37" s="64"/>
      <c r="AK37" s="63"/>
      <c r="AL37" s="63"/>
      <c r="AM37" s="63"/>
      <c r="AN37" s="64"/>
      <c r="AO37" s="64"/>
      <c r="AP37" s="63"/>
      <c r="AQ37" s="63"/>
      <c r="AR37" s="63"/>
      <c r="AS37" s="64"/>
      <c r="AT37" s="64"/>
    </row>
    <row r="38" spans="2:56" ht="24.9" customHeight="1" thickBot="1" x14ac:dyDescent="0.2">
      <c r="B38" s="1121" t="s">
        <v>202</v>
      </c>
      <c r="C38" s="1122"/>
      <c r="D38" s="1122"/>
      <c r="E38" s="1122"/>
      <c r="F38" s="1122"/>
      <c r="G38" s="1122"/>
      <c r="H38" s="1152">
        <f>(H31*1+H32*2+H33*3+H34*4+H35*5)</f>
        <v>0</v>
      </c>
      <c r="I38" s="1153"/>
      <c r="J38" s="1153"/>
      <c r="K38" s="1154"/>
      <c r="N38" s="76"/>
      <c r="O38" s="76"/>
      <c r="P38" s="76"/>
      <c r="Q38" s="76"/>
      <c r="R38" s="76"/>
      <c r="S38" s="76"/>
      <c r="T38" s="76"/>
      <c r="U38" s="76"/>
      <c r="V38" s="76"/>
      <c r="W38" s="76"/>
      <c r="X38" s="76"/>
      <c r="Y38" s="76"/>
      <c r="Z38" s="76"/>
      <c r="AA38" s="76"/>
      <c r="AW38" s="80"/>
      <c r="AX38" s="315"/>
    </row>
    <row r="39" spans="2:56" ht="17.25" customHeight="1" x14ac:dyDescent="0.15">
      <c r="N39" s="76"/>
      <c r="O39" s="76"/>
      <c r="P39" s="76"/>
      <c r="Q39" s="76"/>
      <c r="R39" s="76"/>
      <c r="S39" s="76"/>
      <c r="T39" s="76"/>
      <c r="U39" s="76"/>
      <c r="V39" s="76"/>
      <c r="W39" s="76"/>
      <c r="X39" s="76"/>
      <c r="Y39" s="76"/>
      <c r="Z39" s="76"/>
      <c r="AA39" s="76"/>
    </row>
    <row r="40" spans="2:56" ht="17.25" customHeight="1" x14ac:dyDescent="0.15">
      <c r="N40" s="76"/>
      <c r="O40" s="76"/>
      <c r="P40" s="76"/>
      <c r="Q40" s="76"/>
      <c r="R40" s="76"/>
      <c r="S40" s="76"/>
      <c r="T40" s="76"/>
      <c r="U40" s="76"/>
      <c r="V40" s="76"/>
      <c r="W40" s="76"/>
      <c r="X40" s="76"/>
      <c r="Y40" s="76"/>
      <c r="Z40" s="76"/>
      <c r="AA40" s="76"/>
    </row>
    <row r="41" spans="2:56" s="76" customFormat="1" ht="33.75" customHeight="1" x14ac:dyDescent="0.2">
      <c r="B41" s="426"/>
      <c r="C41" s="426"/>
      <c r="D41" s="426"/>
      <c r="E41" s="426"/>
      <c r="F41" s="426"/>
      <c r="G41" s="426"/>
      <c r="H41" s="427"/>
      <c r="I41" s="427"/>
      <c r="K41" s="1063" t="s">
        <v>648</v>
      </c>
      <c r="L41" s="1063"/>
      <c r="M41" s="1063"/>
      <c r="N41" s="1063"/>
      <c r="O41" s="1063"/>
      <c r="P41" s="1063"/>
      <c r="Q41" s="1063"/>
      <c r="R41" s="1064">
        <v>29</v>
      </c>
      <c r="S41" s="1064"/>
      <c r="T41" s="1064"/>
      <c r="U41" s="1064"/>
      <c r="V41" s="1064"/>
      <c r="W41" s="1064"/>
      <c r="Y41" s="1063" t="s">
        <v>184</v>
      </c>
      <c r="Z41" s="1063"/>
      <c r="AA41" s="1063"/>
      <c r="AB41" s="1063"/>
      <c r="AC41" s="1063"/>
      <c r="AD41" s="1065">
        <v>3</v>
      </c>
      <c r="AE41" s="1066"/>
      <c r="AF41" s="1066"/>
      <c r="AG41" s="1066"/>
      <c r="AH41" s="1067"/>
      <c r="AI41" s="1068" t="s">
        <v>572</v>
      </c>
      <c r="AJ41" s="1069"/>
      <c r="AK41" s="1069"/>
      <c r="AL41" s="1069"/>
      <c r="AM41" s="1069"/>
      <c r="AN41" s="1069"/>
      <c r="AO41" s="1070"/>
      <c r="AP41" s="1071">
        <v>10.68</v>
      </c>
      <c r="AQ41" s="1071"/>
      <c r="AR41" s="1071"/>
      <c r="AS41" s="1071"/>
      <c r="AT41" s="1071"/>
      <c r="AW41" s="269"/>
    </row>
    <row r="42" spans="2:56" s="76" customFormat="1" ht="17.25" customHeight="1" x14ac:dyDescent="0.2">
      <c r="AW42" s="269"/>
      <c r="AX42" s="269"/>
      <c r="AY42" s="269"/>
      <c r="AZ42" s="269"/>
      <c r="BA42" s="269"/>
      <c r="BB42" s="269"/>
      <c r="BC42" s="269"/>
      <c r="BD42" s="269"/>
    </row>
    <row r="43" spans="2:56" s="76" customFormat="1" ht="37.5" customHeight="1" x14ac:dyDescent="0.2">
      <c r="B43" s="1072" t="s">
        <v>629</v>
      </c>
      <c r="C43" s="1072"/>
      <c r="D43" s="1072"/>
      <c r="E43" s="1072"/>
      <c r="F43" s="1072"/>
      <c r="G43" s="1072"/>
      <c r="H43" s="1072"/>
      <c r="I43" s="1072"/>
      <c r="J43" s="1072"/>
      <c r="K43" s="1073" t="s">
        <v>573</v>
      </c>
      <c r="L43" s="1074"/>
      <c r="M43" s="1074"/>
      <c r="N43" s="1074"/>
      <c r="O43" s="1075" t="s">
        <v>768</v>
      </c>
      <c r="P43" s="1075"/>
      <c r="Q43" s="1075"/>
      <c r="R43" s="1075"/>
      <c r="S43" s="520"/>
      <c r="T43" s="520"/>
      <c r="U43" s="520"/>
      <c r="V43" s="520"/>
      <c r="W43" s="271"/>
      <c r="X43" s="271" t="s">
        <v>649</v>
      </c>
      <c r="Y43" s="271"/>
      <c r="Z43" s="271"/>
      <c r="AA43" s="271"/>
      <c r="AB43" s="271"/>
      <c r="AC43" s="271"/>
      <c r="AD43" s="271"/>
      <c r="AE43" s="271"/>
      <c r="AF43" s="271"/>
      <c r="AG43" s="271"/>
      <c r="AH43" s="271"/>
      <c r="AI43" s="271"/>
      <c r="AJ43" s="271"/>
      <c r="AK43" s="271"/>
      <c r="AN43" s="269"/>
      <c r="AO43" s="269"/>
      <c r="AP43" s="269"/>
      <c r="AQ43" s="269"/>
      <c r="AR43" s="269"/>
      <c r="AS43" s="269"/>
      <c r="AT43" s="269"/>
      <c r="AU43" s="269"/>
    </row>
    <row r="44" spans="2:56" s="76" customFormat="1" ht="22.5" customHeight="1" x14ac:dyDescent="0.2">
      <c r="B44" s="1039" t="s">
        <v>769</v>
      </c>
      <c r="C44" s="1040"/>
      <c r="D44" s="1040"/>
      <c r="E44" s="1040"/>
      <c r="F44" s="1040"/>
      <c r="G44" s="1040"/>
      <c r="H44" s="1040"/>
      <c r="I44" s="1040"/>
      <c r="J44" s="1040"/>
      <c r="K44" s="1041"/>
      <c r="L44" s="1042"/>
      <c r="M44" s="1042"/>
      <c r="N44" s="1043"/>
      <c r="O44" s="1047"/>
      <c r="P44" s="1047"/>
      <c r="Q44" s="1047"/>
      <c r="R44" s="1047"/>
      <c r="S44" s="519"/>
      <c r="T44" s="519"/>
      <c r="U44" s="519"/>
      <c r="V44" s="519"/>
      <c r="W44" s="272"/>
      <c r="X44" s="272"/>
      <c r="Y44" s="272"/>
      <c r="Z44" s="272"/>
      <c r="AA44" s="272"/>
      <c r="AB44" s="272"/>
      <c r="AC44" s="270"/>
      <c r="AD44" s="271"/>
      <c r="AE44" s="271"/>
      <c r="AF44" s="271"/>
      <c r="AG44" s="271"/>
      <c r="AH44" s="271"/>
      <c r="AI44" s="272"/>
      <c r="AJ44" s="272"/>
      <c r="AK44" s="272"/>
      <c r="AN44" s="269"/>
      <c r="AO44" s="269"/>
      <c r="AP44" s="269"/>
      <c r="AQ44" s="269"/>
      <c r="AR44" s="269"/>
      <c r="AS44" s="269"/>
      <c r="AT44" s="269"/>
      <c r="AU44" s="269"/>
    </row>
    <row r="45" spans="2:56" s="76" customFormat="1" ht="22.5" customHeight="1" x14ac:dyDescent="0.2">
      <c r="B45" s="1040"/>
      <c r="C45" s="1040"/>
      <c r="D45" s="1040"/>
      <c r="E45" s="1040"/>
      <c r="F45" s="1040"/>
      <c r="G45" s="1040"/>
      <c r="H45" s="1040"/>
      <c r="I45" s="1040"/>
      <c r="J45" s="1040"/>
      <c r="K45" s="1044"/>
      <c r="L45" s="1045"/>
      <c r="M45" s="1045"/>
      <c r="N45" s="1046"/>
      <c r="O45" s="1047"/>
      <c r="P45" s="1047"/>
      <c r="Q45" s="1047"/>
      <c r="R45" s="1047"/>
      <c r="S45" s="519"/>
      <c r="T45" s="519"/>
      <c r="U45" s="519"/>
      <c r="V45" s="519"/>
      <c r="W45" s="313"/>
      <c r="X45" s="313"/>
      <c r="Y45" s="313"/>
      <c r="Z45" s="314"/>
      <c r="AA45" s="314"/>
      <c r="AB45" s="314"/>
      <c r="AC45" s="313"/>
      <c r="AD45" s="313"/>
      <c r="AE45" s="313"/>
      <c r="AF45" s="314"/>
      <c r="AG45" s="314"/>
      <c r="AH45" s="314"/>
      <c r="AI45" s="273"/>
      <c r="AJ45" s="273"/>
      <c r="AK45" s="273"/>
      <c r="AN45" s="483"/>
      <c r="AO45" s="269"/>
      <c r="AP45" s="269"/>
      <c r="AQ45" s="269"/>
      <c r="AR45" s="269"/>
      <c r="AS45" s="269"/>
      <c r="AT45" s="269"/>
      <c r="AU45" s="269"/>
    </row>
    <row r="46" spans="2:56" s="76" customFormat="1" ht="17.25" customHeight="1" x14ac:dyDescent="0.2">
      <c r="B46" s="84" t="s">
        <v>617</v>
      </c>
      <c r="AW46" s="269"/>
      <c r="AX46" s="269"/>
      <c r="AY46" s="269"/>
      <c r="AZ46" s="269"/>
      <c r="BA46" s="269"/>
      <c r="BB46" s="269"/>
      <c r="BC46" s="269"/>
      <c r="BD46" s="269"/>
    </row>
    <row r="47" spans="2:56" s="76" customFormat="1" ht="17.25" customHeight="1" x14ac:dyDescent="0.2">
      <c r="B47" s="84"/>
      <c r="AW47" s="269"/>
      <c r="AX47" s="269"/>
      <c r="AY47" s="269"/>
      <c r="AZ47" s="269"/>
      <c r="BA47" s="269"/>
      <c r="BB47" s="269"/>
      <c r="BC47" s="269"/>
      <c r="BD47" s="269"/>
    </row>
    <row r="48" spans="2:56" s="85" customFormat="1" ht="29.25" customHeight="1" x14ac:dyDescent="0.2">
      <c r="B48" s="1048" t="s">
        <v>187</v>
      </c>
      <c r="C48" s="1048"/>
      <c r="D48" s="1048"/>
      <c r="E48" s="1048"/>
      <c r="F48" s="1048"/>
      <c r="G48" s="1048"/>
      <c r="H48" s="1049" t="s">
        <v>190</v>
      </c>
      <c r="I48" s="1049"/>
      <c r="J48" s="1049"/>
      <c r="K48" s="1049"/>
      <c r="L48" s="1050" t="s">
        <v>676</v>
      </c>
      <c r="M48" s="1051"/>
      <c r="N48" s="1051"/>
      <c r="O48" s="1051"/>
      <c r="P48" s="1052"/>
      <c r="Q48" s="1050" t="s">
        <v>677</v>
      </c>
      <c r="R48" s="1051"/>
      <c r="S48" s="1051"/>
      <c r="T48" s="1051"/>
      <c r="U48" s="1052"/>
      <c r="V48" s="1048" t="s">
        <v>191</v>
      </c>
      <c r="W48" s="1048"/>
      <c r="X48" s="1048"/>
      <c r="Y48" s="1048"/>
      <c r="Z48" s="1048"/>
      <c r="AA48" s="1048"/>
      <c r="AB48" s="1048"/>
      <c r="AC48" s="1048"/>
      <c r="AD48" s="1048"/>
      <c r="AE48" s="1048"/>
      <c r="AF48" s="1048"/>
      <c r="AG48" s="1048"/>
      <c r="AH48" s="1048"/>
      <c r="AI48" s="1048"/>
      <c r="AJ48" s="1048"/>
      <c r="AK48" s="1048"/>
      <c r="AL48" s="1048"/>
      <c r="AM48" s="1048"/>
      <c r="AN48" s="1048"/>
      <c r="AO48" s="1048"/>
      <c r="AR48" s="514"/>
      <c r="AS48" s="514"/>
      <c r="AT48" s="514"/>
      <c r="AU48" s="514"/>
      <c r="AV48" s="514"/>
      <c r="AW48" s="514"/>
      <c r="AX48" s="514"/>
      <c r="AY48" s="514"/>
    </row>
    <row r="49" spans="2:56" s="85" customFormat="1" ht="18" customHeight="1" x14ac:dyDescent="0.2">
      <c r="B49" s="1048"/>
      <c r="C49" s="1048"/>
      <c r="D49" s="1048"/>
      <c r="E49" s="1048"/>
      <c r="F49" s="1048"/>
      <c r="G49" s="1048"/>
      <c r="H49" s="1049"/>
      <c r="I49" s="1049"/>
      <c r="J49" s="1049"/>
      <c r="K49" s="1049"/>
      <c r="L49" s="1053"/>
      <c r="M49" s="1054"/>
      <c r="N49" s="1054"/>
      <c r="O49" s="1054"/>
      <c r="P49" s="1055"/>
      <c r="Q49" s="1053"/>
      <c r="R49" s="1054"/>
      <c r="S49" s="1054"/>
      <c r="T49" s="1054"/>
      <c r="U49" s="1055"/>
      <c r="V49" s="86" t="s">
        <v>192</v>
      </c>
      <c r="W49" s="1056"/>
      <c r="X49" s="1056"/>
      <c r="Y49" s="1056"/>
      <c r="Z49" s="87" t="s">
        <v>247</v>
      </c>
      <c r="AA49" s="88" t="s">
        <v>192</v>
      </c>
      <c r="AB49" s="1056"/>
      <c r="AC49" s="1056"/>
      <c r="AD49" s="1056"/>
      <c r="AE49" s="89" t="s">
        <v>247</v>
      </c>
      <c r="AF49" s="88" t="s">
        <v>192</v>
      </c>
      <c r="AG49" s="1056"/>
      <c r="AH49" s="1056"/>
      <c r="AI49" s="1056"/>
      <c r="AJ49" s="89" t="s">
        <v>247</v>
      </c>
      <c r="AK49" s="90" t="s">
        <v>192</v>
      </c>
      <c r="AL49" s="1056"/>
      <c r="AM49" s="1056"/>
      <c r="AN49" s="1056"/>
      <c r="AO49" s="91" t="s">
        <v>247</v>
      </c>
      <c r="AR49" s="514"/>
      <c r="AS49" s="514"/>
      <c r="AT49" s="514"/>
      <c r="AU49" s="514"/>
      <c r="AV49" s="514"/>
      <c r="AW49" s="85" t="s">
        <v>646</v>
      </c>
      <c r="AX49" s="514"/>
      <c r="AY49" s="514"/>
    </row>
    <row r="50" spans="2:56" s="85" customFormat="1" ht="18" customHeight="1" x14ac:dyDescent="0.2">
      <c r="B50" s="1144" t="s">
        <v>193</v>
      </c>
      <c r="C50" s="1144"/>
      <c r="D50" s="1144"/>
      <c r="E50" s="1144"/>
      <c r="F50" s="1144"/>
      <c r="G50" s="1144"/>
      <c r="H50" s="1145"/>
      <c r="I50" s="1146"/>
      <c r="J50" s="1146"/>
      <c r="K50" s="1147"/>
      <c r="L50" s="1148">
        <v>183</v>
      </c>
      <c r="M50" s="1148"/>
      <c r="N50" s="1148"/>
      <c r="O50" s="1057" t="s">
        <v>195</v>
      </c>
      <c r="P50" s="1061"/>
      <c r="Q50" s="1093">
        <f>SUM(V50,AA50,AF50,AK50)</f>
        <v>0</v>
      </c>
      <c r="R50" s="1094"/>
      <c r="S50" s="1094"/>
      <c r="T50" s="1057" t="s">
        <v>195</v>
      </c>
      <c r="U50" s="1061"/>
      <c r="V50" s="1143"/>
      <c r="W50" s="1059"/>
      <c r="X50" s="1059"/>
      <c r="Y50" s="1057" t="s">
        <v>195</v>
      </c>
      <c r="Z50" s="1057"/>
      <c r="AA50" s="1058"/>
      <c r="AB50" s="1059"/>
      <c r="AC50" s="1059"/>
      <c r="AD50" s="1057" t="s">
        <v>195</v>
      </c>
      <c r="AE50" s="1060"/>
      <c r="AF50" s="1058"/>
      <c r="AG50" s="1059"/>
      <c r="AH50" s="1059"/>
      <c r="AI50" s="1057" t="s">
        <v>195</v>
      </c>
      <c r="AJ50" s="1060"/>
      <c r="AK50" s="1059"/>
      <c r="AL50" s="1059"/>
      <c r="AM50" s="1059"/>
      <c r="AN50" s="1057" t="s">
        <v>195</v>
      </c>
      <c r="AO50" s="1061"/>
      <c r="AR50" s="514"/>
      <c r="AS50" s="514"/>
      <c r="AT50" s="514"/>
      <c r="AU50" s="514"/>
      <c r="AV50" s="514"/>
      <c r="AW50" s="118">
        <f>(Q50+V50)*$AP$41*$K$44*$O$44*H50*365</f>
        <v>0</v>
      </c>
      <c r="AX50" s="514"/>
      <c r="AY50" s="514"/>
    </row>
    <row r="51" spans="2:56" s="85" customFormat="1" ht="18" customHeight="1" x14ac:dyDescent="0.2">
      <c r="B51" s="1024" t="s">
        <v>196</v>
      </c>
      <c r="C51" s="1024"/>
      <c r="D51" s="1024"/>
      <c r="E51" s="1024"/>
      <c r="F51" s="1024"/>
      <c r="G51" s="1024"/>
      <c r="H51" s="1032"/>
      <c r="I51" s="1033"/>
      <c r="J51" s="1033"/>
      <c r="K51" s="1034"/>
      <c r="L51" s="1025">
        <v>313</v>
      </c>
      <c r="M51" s="1025"/>
      <c r="N51" s="1025"/>
      <c r="O51" s="1022" t="s">
        <v>195</v>
      </c>
      <c r="P51" s="1023"/>
      <c r="Q51" s="1026">
        <f t="shared" ref="Q51:Q56" si="3">SUM(V51,AA51,AF51,AK51)</f>
        <v>0</v>
      </c>
      <c r="R51" s="1027"/>
      <c r="S51" s="1027"/>
      <c r="T51" s="1022" t="s">
        <v>195</v>
      </c>
      <c r="U51" s="1023"/>
      <c r="V51" s="1028"/>
      <c r="W51" s="1029"/>
      <c r="X51" s="1029"/>
      <c r="Y51" s="1022" t="s">
        <v>195</v>
      </c>
      <c r="Z51" s="1022"/>
      <c r="AA51" s="1030"/>
      <c r="AB51" s="1029"/>
      <c r="AC51" s="1029"/>
      <c r="AD51" s="1022" t="s">
        <v>195</v>
      </c>
      <c r="AE51" s="1031"/>
      <c r="AF51" s="1030"/>
      <c r="AG51" s="1029"/>
      <c r="AH51" s="1029"/>
      <c r="AI51" s="1022" t="s">
        <v>195</v>
      </c>
      <c r="AJ51" s="1031"/>
      <c r="AK51" s="1029"/>
      <c r="AL51" s="1029"/>
      <c r="AM51" s="1029"/>
      <c r="AN51" s="1022" t="s">
        <v>195</v>
      </c>
      <c r="AO51" s="1023"/>
      <c r="AR51" s="514"/>
      <c r="AS51" s="514"/>
      <c r="AT51" s="514"/>
      <c r="AU51" s="514"/>
      <c r="AV51" s="514"/>
      <c r="AW51" s="407">
        <f>(Q51+V51)*$AP$20*$AX$22*H51*365</f>
        <v>0</v>
      </c>
      <c r="AX51" s="514"/>
      <c r="AY51" s="514"/>
    </row>
    <row r="52" spans="2:56" s="85" customFormat="1" ht="18" customHeight="1" x14ac:dyDescent="0.2">
      <c r="B52" s="1024" t="s">
        <v>197</v>
      </c>
      <c r="C52" s="1024"/>
      <c r="D52" s="1024"/>
      <c r="E52" s="1024"/>
      <c r="F52" s="1024"/>
      <c r="G52" s="1024"/>
      <c r="H52" s="1032"/>
      <c r="I52" s="1033"/>
      <c r="J52" s="1033"/>
      <c r="K52" s="1034"/>
      <c r="L52" s="1025">
        <v>542</v>
      </c>
      <c r="M52" s="1025"/>
      <c r="N52" s="1025"/>
      <c r="O52" s="1022" t="s">
        <v>195</v>
      </c>
      <c r="P52" s="1023"/>
      <c r="Q52" s="1026">
        <f t="shared" si="3"/>
        <v>0</v>
      </c>
      <c r="R52" s="1027"/>
      <c r="S52" s="1027"/>
      <c r="T52" s="1022" t="s">
        <v>195</v>
      </c>
      <c r="U52" s="1023"/>
      <c r="V52" s="1028"/>
      <c r="W52" s="1029"/>
      <c r="X52" s="1029"/>
      <c r="Y52" s="1022" t="s">
        <v>195</v>
      </c>
      <c r="Z52" s="1022"/>
      <c r="AA52" s="1030"/>
      <c r="AB52" s="1029"/>
      <c r="AC52" s="1029"/>
      <c r="AD52" s="1022" t="s">
        <v>195</v>
      </c>
      <c r="AE52" s="1031"/>
      <c r="AF52" s="1030"/>
      <c r="AG52" s="1029"/>
      <c r="AH52" s="1029"/>
      <c r="AI52" s="1022" t="s">
        <v>195</v>
      </c>
      <c r="AJ52" s="1031"/>
      <c r="AK52" s="1029"/>
      <c r="AL52" s="1029"/>
      <c r="AM52" s="1029"/>
      <c r="AN52" s="1022" t="s">
        <v>195</v>
      </c>
      <c r="AO52" s="1023"/>
      <c r="AR52" s="514"/>
      <c r="AS52" s="514"/>
      <c r="AT52" s="514"/>
      <c r="AU52" s="514"/>
      <c r="AV52" s="514"/>
      <c r="AW52" s="118">
        <f>(Q52+V52)*$AP$20*$AX$22*H52*365</f>
        <v>0</v>
      </c>
      <c r="AX52" s="514"/>
      <c r="AY52" s="514"/>
    </row>
    <row r="53" spans="2:56" s="92" customFormat="1" ht="18" customHeight="1" x14ac:dyDescent="0.2">
      <c r="B53" s="1024" t="s">
        <v>198</v>
      </c>
      <c r="C53" s="1024"/>
      <c r="D53" s="1024"/>
      <c r="E53" s="1024"/>
      <c r="F53" s="1024"/>
      <c r="G53" s="1024"/>
      <c r="H53" s="1032"/>
      <c r="I53" s="1033"/>
      <c r="J53" s="1033"/>
      <c r="K53" s="1034"/>
      <c r="L53" s="1025">
        <v>609</v>
      </c>
      <c r="M53" s="1025"/>
      <c r="N53" s="1025"/>
      <c r="O53" s="1022" t="s">
        <v>195</v>
      </c>
      <c r="P53" s="1023"/>
      <c r="Q53" s="1026">
        <f t="shared" si="3"/>
        <v>0</v>
      </c>
      <c r="R53" s="1027"/>
      <c r="S53" s="1027"/>
      <c r="T53" s="1022" t="s">
        <v>195</v>
      </c>
      <c r="U53" s="1023"/>
      <c r="V53" s="1028"/>
      <c r="W53" s="1029"/>
      <c r="X53" s="1029"/>
      <c r="Y53" s="1022" t="s">
        <v>195</v>
      </c>
      <c r="Z53" s="1022"/>
      <c r="AA53" s="1030"/>
      <c r="AB53" s="1029"/>
      <c r="AC53" s="1029"/>
      <c r="AD53" s="1022" t="s">
        <v>195</v>
      </c>
      <c r="AE53" s="1031"/>
      <c r="AF53" s="1030"/>
      <c r="AG53" s="1029"/>
      <c r="AH53" s="1029"/>
      <c r="AI53" s="1022" t="s">
        <v>195</v>
      </c>
      <c r="AJ53" s="1031"/>
      <c r="AK53" s="1029"/>
      <c r="AL53" s="1029"/>
      <c r="AM53" s="1029"/>
      <c r="AN53" s="1022" t="s">
        <v>195</v>
      </c>
      <c r="AO53" s="1023"/>
      <c r="AR53" s="411"/>
      <c r="AS53" s="517"/>
      <c r="AT53" s="517"/>
      <c r="AU53" s="517"/>
      <c r="AV53" s="517"/>
      <c r="AW53" s="408">
        <f t="shared" ref="AW53:AW55" si="4">(Q53+V53)*$AP$20*$AX$22*H53*365</f>
        <v>0</v>
      </c>
      <c r="AX53" s="517"/>
      <c r="AY53" s="517"/>
    </row>
    <row r="54" spans="2:56" s="92" customFormat="1" ht="18" customHeight="1" x14ac:dyDescent="0.2">
      <c r="B54" s="1024" t="s">
        <v>199</v>
      </c>
      <c r="C54" s="1024"/>
      <c r="D54" s="1024"/>
      <c r="E54" s="1024"/>
      <c r="F54" s="1024"/>
      <c r="G54" s="1024"/>
      <c r="H54" s="1032"/>
      <c r="I54" s="1033"/>
      <c r="J54" s="1033"/>
      <c r="K54" s="1034"/>
      <c r="L54" s="1025">
        <v>679</v>
      </c>
      <c r="M54" s="1025"/>
      <c r="N54" s="1025"/>
      <c r="O54" s="1022" t="s">
        <v>195</v>
      </c>
      <c r="P54" s="1023"/>
      <c r="Q54" s="1026">
        <f t="shared" si="3"/>
        <v>0</v>
      </c>
      <c r="R54" s="1027"/>
      <c r="S54" s="1027"/>
      <c r="T54" s="1022" t="s">
        <v>195</v>
      </c>
      <c r="U54" s="1023"/>
      <c r="V54" s="1028"/>
      <c r="W54" s="1029"/>
      <c r="X54" s="1029"/>
      <c r="Y54" s="1022" t="s">
        <v>195</v>
      </c>
      <c r="Z54" s="1022"/>
      <c r="AA54" s="1030"/>
      <c r="AB54" s="1029"/>
      <c r="AC54" s="1029"/>
      <c r="AD54" s="1022" t="s">
        <v>195</v>
      </c>
      <c r="AE54" s="1031"/>
      <c r="AF54" s="1030"/>
      <c r="AG54" s="1029"/>
      <c r="AH54" s="1029"/>
      <c r="AI54" s="1022" t="s">
        <v>195</v>
      </c>
      <c r="AJ54" s="1031"/>
      <c r="AK54" s="1029"/>
      <c r="AL54" s="1029"/>
      <c r="AM54" s="1029"/>
      <c r="AN54" s="1022" t="s">
        <v>195</v>
      </c>
      <c r="AO54" s="1023"/>
      <c r="AR54" s="411"/>
      <c r="AS54" s="517"/>
      <c r="AT54" s="517"/>
      <c r="AU54" s="517"/>
      <c r="AV54" s="517"/>
      <c r="AW54" s="118">
        <f t="shared" si="4"/>
        <v>0</v>
      </c>
      <c r="AX54" s="517"/>
      <c r="AY54" s="517"/>
    </row>
    <row r="55" spans="2:56" s="92" customFormat="1" ht="18" customHeight="1" x14ac:dyDescent="0.2">
      <c r="B55" s="1024" t="s">
        <v>200</v>
      </c>
      <c r="C55" s="1024"/>
      <c r="D55" s="1024"/>
      <c r="E55" s="1024"/>
      <c r="F55" s="1024"/>
      <c r="G55" s="1024"/>
      <c r="H55" s="1032"/>
      <c r="I55" s="1033"/>
      <c r="J55" s="1033"/>
      <c r="K55" s="1034"/>
      <c r="L55" s="1025">
        <v>744</v>
      </c>
      <c r="M55" s="1025"/>
      <c r="N55" s="1025"/>
      <c r="O55" s="1022" t="s">
        <v>195</v>
      </c>
      <c r="P55" s="1023"/>
      <c r="Q55" s="1026">
        <f t="shared" si="3"/>
        <v>0</v>
      </c>
      <c r="R55" s="1027"/>
      <c r="S55" s="1027"/>
      <c r="T55" s="1022" t="s">
        <v>195</v>
      </c>
      <c r="U55" s="1023"/>
      <c r="V55" s="1028"/>
      <c r="W55" s="1029"/>
      <c r="X55" s="1029"/>
      <c r="Y55" s="1022" t="s">
        <v>195</v>
      </c>
      <c r="Z55" s="1022"/>
      <c r="AA55" s="1030"/>
      <c r="AB55" s="1029"/>
      <c r="AC55" s="1029"/>
      <c r="AD55" s="1022" t="s">
        <v>195</v>
      </c>
      <c r="AE55" s="1031"/>
      <c r="AF55" s="1030"/>
      <c r="AG55" s="1029"/>
      <c r="AH55" s="1029"/>
      <c r="AI55" s="1022" t="s">
        <v>195</v>
      </c>
      <c r="AJ55" s="1031"/>
      <c r="AK55" s="1029"/>
      <c r="AL55" s="1029"/>
      <c r="AM55" s="1029"/>
      <c r="AN55" s="1022" t="s">
        <v>195</v>
      </c>
      <c r="AO55" s="1023"/>
      <c r="AR55" s="411"/>
      <c r="AS55" s="516"/>
      <c r="AT55" s="515"/>
      <c r="AU55" s="515"/>
      <c r="AV55" s="515"/>
      <c r="AW55" s="118">
        <f t="shared" si="4"/>
        <v>0</v>
      </c>
      <c r="AX55" s="515"/>
      <c r="AY55" s="515"/>
    </row>
    <row r="56" spans="2:56" s="92" customFormat="1" ht="24.9" customHeight="1" thickBot="1" x14ac:dyDescent="0.25">
      <c r="B56" s="1035" t="s">
        <v>201</v>
      </c>
      <c r="C56" s="1035"/>
      <c r="D56" s="1035"/>
      <c r="E56" s="1035"/>
      <c r="F56" s="1035"/>
      <c r="G56" s="1035"/>
      <c r="H56" s="1036"/>
      <c r="I56" s="1037"/>
      <c r="J56" s="1037"/>
      <c r="K56" s="1038"/>
      <c r="L56" s="1120">
        <v>813</v>
      </c>
      <c r="M56" s="1120"/>
      <c r="N56" s="1120"/>
      <c r="O56" s="1091" t="s">
        <v>195</v>
      </c>
      <c r="P56" s="1092"/>
      <c r="Q56" s="1100">
        <f t="shared" si="3"/>
        <v>0</v>
      </c>
      <c r="R56" s="1101"/>
      <c r="S56" s="1101"/>
      <c r="T56" s="1091" t="s">
        <v>195</v>
      </c>
      <c r="U56" s="1092"/>
      <c r="V56" s="1097"/>
      <c r="W56" s="1096"/>
      <c r="X56" s="1096"/>
      <c r="Y56" s="1091" t="s">
        <v>195</v>
      </c>
      <c r="Z56" s="1091"/>
      <c r="AA56" s="1098"/>
      <c r="AB56" s="1096"/>
      <c r="AC56" s="1096"/>
      <c r="AD56" s="1091" t="s">
        <v>195</v>
      </c>
      <c r="AE56" s="1099"/>
      <c r="AF56" s="1098"/>
      <c r="AG56" s="1096"/>
      <c r="AH56" s="1096"/>
      <c r="AI56" s="1091" t="s">
        <v>195</v>
      </c>
      <c r="AJ56" s="1099"/>
      <c r="AK56" s="1096"/>
      <c r="AL56" s="1096"/>
      <c r="AM56" s="1096"/>
      <c r="AN56" s="1091" t="s">
        <v>195</v>
      </c>
      <c r="AO56" s="1092"/>
      <c r="AR56" s="411"/>
      <c r="AS56" s="485"/>
      <c r="AT56" s="516"/>
      <c r="AU56" s="517"/>
      <c r="AV56" s="517"/>
      <c r="AW56" s="118">
        <f>(Q56+V56)*$AP$20*$AX$22*H56*365</f>
        <v>0</v>
      </c>
      <c r="AX56" s="517"/>
      <c r="AY56" s="517"/>
    </row>
    <row r="57" spans="2:56" ht="17.25" customHeight="1" thickTop="1" x14ac:dyDescent="0.15">
      <c r="B57" s="1133" t="s">
        <v>356</v>
      </c>
      <c r="C57" s="1133"/>
      <c r="D57" s="1133"/>
      <c r="E57" s="1133"/>
      <c r="F57" s="1133"/>
      <c r="G57" s="1133"/>
      <c r="H57" s="1149">
        <f>SUM(H50:J56)</f>
        <v>0</v>
      </c>
      <c r="I57" s="1150"/>
      <c r="J57" s="1150"/>
      <c r="K57" s="1151"/>
      <c r="L57" s="1137"/>
      <c r="M57" s="1138"/>
      <c r="N57" s="1138"/>
      <c r="O57" s="1140"/>
      <c r="P57" s="1139"/>
      <c r="Q57" s="1137"/>
      <c r="R57" s="1138"/>
      <c r="S57" s="1138"/>
      <c r="T57" s="1140"/>
      <c r="U57" s="1139"/>
      <c r="V57" s="1137"/>
      <c r="W57" s="1138"/>
      <c r="X57" s="1138"/>
      <c r="Y57" s="1140"/>
      <c r="Z57" s="1140"/>
      <c r="AA57" s="1141"/>
      <c r="AB57" s="1138"/>
      <c r="AC57" s="1138"/>
      <c r="AD57" s="1140"/>
      <c r="AE57" s="1142"/>
      <c r="AF57" s="1141"/>
      <c r="AG57" s="1138"/>
      <c r="AH57" s="1138"/>
      <c r="AI57" s="1140"/>
      <c r="AJ57" s="1142"/>
      <c r="AK57" s="1138"/>
      <c r="AL57" s="1138"/>
      <c r="AM57" s="1138"/>
      <c r="AN57" s="1140"/>
      <c r="AO57" s="1139"/>
      <c r="AR57" s="80"/>
      <c r="AS57" s="80"/>
      <c r="AT57" s="80"/>
      <c r="AU57" s="80"/>
      <c r="AV57" s="80"/>
      <c r="AW57" s="118">
        <f>SUM(AW50:AW56)</f>
        <v>0</v>
      </c>
      <c r="AX57" s="80"/>
      <c r="AY57" s="80"/>
    </row>
    <row r="58" spans="2:56" ht="17.25" customHeight="1" x14ac:dyDescent="0.15">
      <c r="AW58" s="80"/>
      <c r="AX58" s="80"/>
      <c r="AY58" s="80"/>
      <c r="AZ58" s="80"/>
      <c r="BA58" s="80"/>
      <c r="BB58" s="80"/>
      <c r="BC58" s="80"/>
      <c r="BD58" s="80"/>
    </row>
    <row r="59" spans="2:56" ht="17.25" customHeight="1" x14ac:dyDescent="0.15"/>
    <row r="60" spans="2:56" ht="17.25" customHeight="1" x14ac:dyDescent="0.15"/>
    <row r="61" spans="2:56" ht="17.25" customHeight="1" x14ac:dyDescent="0.15"/>
  </sheetData>
  <mergeCells count="351">
    <mergeCell ref="AD56:AE56"/>
    <mergeCell ref="AF56:AH56"/>
    <mergeCell ref="AI56:AJ56"/>
    <mergeCell ref="AK56:AM56"/>
    <mergeCell ref="AN56:AO56"/>
    <mergeCell ref="B57:G57"/>
    <mergeCell ref="H57:K57"/>
    <mergeCell ref="L57:P57"/>
    <mergeCell ref="Q57:U57"/>
    <mergeCell ref="V57:Z57"/>
    <mergeCell ref="AA57:AE57"/>
    <mergeCell ref="AF57:AJ57"/>
    <mergeCell ref="AK57:AO57"/>
    <mergeCell ref="B56:G56"/>
    <mergeCell ref="H56:K56"/>
    <mergeCell ref="L56:N56"/>
    <mergeCell ref="O56:P56"/>
    <mergeCell ref="Q56:S56"/>
    <mergeCell ref="T56:U56"/>
    <mergeCell ref="V56:X56"/>
    <mergeCell ref="Y56:Z56"/>
    <mergeCell ref="AA56:AC56"/>
    <mergeCell ref="AD55:AE55"/>
    <mergeCell ref="AF55:AH55"/>
    <mergeCell ref="AI55:AJ55"/>
    <mergeCell ref="AK55:AM55"/>
    <mergeCell ref="AN55:AO55"/>
    <mergeCell ref="B54:G54"/>
    <mergeCell ref="H54:K54"/>
    <mergeCell ref="L54:N54"/>
    <mergeCell ref="O54:P54"/>
    <mergeCell ref="Q54:S54"/>
    <mergeCell ref="B55:G55"/>
    <mergeCell ref="H55:K55"/>
    <mergeCell ref="L55:N55"/>
    <mergeCell ref="O55:P55"/>
    <mergeCell ref="Q55:S55"/>
    <mergeCell ref="T55:U55"/>
    <mergeCell ref="V55:X55"/>
    <mergeCell ref="Y55:Z55"/>
    <mergeCell ref="AA55:AC55"/>
    <mergeCell ref="T54:U54"/>
    <mergeCell ref="V54:X54"/>
    <mergeCell ref="Y54:Z54"/>
    <mergeCell ref="AA54:AC54"/>
    <mergeCell ref="AD54:AE54"/>
    <mergeCell ref="AD52:AE52"/>
    <mergeCell ref="AF52:AH52"/>
    <mergeCell ref="AI52:AJ52"/>
    <mergeCell ref="AK52:AM52"/>
    <mergeCell ref="AN52:AO52"/>
    <mergeCell ref="AD53:AE53"/>
    <mergeCell ref="AF53:AH53"/>
    <mergeCell ref="AI53:AJ53"/>
    <mergeCell ref="AK53:AM53"/>
    <mergeCell ref="AN53:AO53"/>
    <mergeCell ref="AF54:AH54"/>
    <mergeCell ref="AI54:AJ54"/>
    <mergeCell ref="AK54:AM54"/>
    <mergeCell ref="AN54:AO54"/>
    <mergeCell ref="B53:G53"/>
    <mergeCell ref="H53:K53"/>
    <mergeCell ref="L53:N53"/>
    <mergeCell ref="O53:P53"/>
    <mergeCell ref="Q53:S53"/>
    <mergeCell ref="T53:U53"/>
    <mergeCell ref="V53:X53"/>
    <mergeCell ref="Y53:Z53"/>
    <mergeCell ref="AA53:AC53"/>
    <mergeCell ref="B52:G52"/>
    <mergeCell ref="H52:K52"/>
    <mergeCell ref="L52:N52"/>
    <mergeCell ref="O52:P52"/>
    <mergeCell ref="Q52:S52"/>
    <mergeCell ref="T52:U52"/>
    <mergeCell ref="V52:X52"/>
    <mergeCell ref="Y52:Z52"/>
    <mergeCell ref="AA52:AC52"/>
    <mergeCell ref="AD51:AE51"/>
    <mergeCell ref="AF51:AH51"/>
    <mergeCell ref="AI51:AJ51"/>
    <mergeCell ref="AK51:AM51"/>
    <mergeCell ref="AN51:AO51"/>
    <mergeCell ref="B50:G50"/>
    <mergeCell ref="H50:K50"/>
    <mergeCell ref="L50:N50"/>
    <mergeCell ref="O50:P50"/>
    <mergeCell ref="Q50:S50"/>
    <mergeCell ref="B51:G51"/>
    <mergeCell ref="H51:K51"/>
    <mergeCell ref="L51:N51"/>
    <mergeCell ref="O51:P51"/>
    <mergeCell ref="Q51:S51"/>
    <mergeCell ref="T51:U51"/>
    <mergeCell ref="V51:X51"/>
    <mergeCell ref="Y51:Z51"/>
    <mergeCell ref="AA51:AC51"/>
    <mergeCell ref="T50:U50"/>
    <mergeCell ref="V50:X50"/>
    <mergeCell ref="Y50:Z50"/>
    <mergeCell ref="AA50:AC50"/>
    <mergeCell ref="AD50:AE50"/>
    <mergeCell ref="B44:J45"/>
    <mergeCell ref="K44:N45"/>
    <mergeCell ref="O44:R45"/>
    <mergeCell ref="B48:G49"/>
    <mergeCell ref="H48:K49"/>
    <mergeCell ref="L48:P49"/>
    <mergeCell ref="Q48:U49"/>
    <mergeCell ref="V48:AO48"/>
    <mergeCell ref="W49:Y49"/>
    <mergeCell ref="AB49:AD49"/>
    <mergeCell ref="AG49:AI49"/>
    <mergeCell ref="AL49:AN49"/>
    <mergeCell ref="AF50:AH50"/>
    <mergeCell ref="AI50:AJ50"/>
    <mergeCell ref="AK50:AM50"/>
    <mergeCell ref="AN50:AO50"/>
    <mergeCell ref="R41:W41"/>
    <mergeCell ref="Y41:AC41"/>
    <mergeCell ref="AD41:AH41"/>
    <mergeCell ref="AI41:AO41"/>
    <mergeCell ref="AA36:AE36"/>
    <mergeCell ref="AF36:AJ36"/>
    <mergeCell ref="AP41:AT41"/>
    <mergeCell ref="B43:J43"/>
    <mergeCell ref="K43:N43"/>
    <mergeCell ref="O43:R43"/>
    <mergeCell ref="V35:X35"/>
    <mergeCell ref="V36:Z36"/>
    <mergeCell ref="B38:G38"/>
    <mergeCell ref="H38:K38"/>
    <mergeCell ref="K41:Q41"/>
    <mergeCell ref="AP36:AT36"/>
    <mergeCell ref="Y35:Z35"/>
    <mergeCell ref="AA35:AC35"/>
    <mergeCell ref="AD35:AE35"/>
    <mergeCell ref="AD33:AE33"/>
    <mergeCell ref="B36:G36"/>
    <mergeCell ref="H36:K36"/>
    <mergeCell ref="B35:G35"/>
    <mergeCell ref="H35:K35"/>
    <mergeCell ref="Q35:S35"/>
    <mergeCell ref="V34:X34"/>
    <mergeCell ref="Y34:Z34"/>
    <mergeCell ref="AA34:AC34"/>
    <mergeCell ref="AD34:AE34"/>
    <mergeCell ref="V33:X33"/>
    <mergeCell ref="B23:J24"/>
    <mergeCell ref="K23:S24"/>
    <mergeCell ref="T23:W24"/>
    <mergeCell ref="X23:AA24"/>
    <mergeCell ref="AB23:AE24"/>
    <mergeCell ref="B27:G28"/>
    <mergeCell ref="H27:K28"/>
    <mergeCell ref="L27:P28"/>
    <mergeCell ref="Q27:U28"/>
    <mergeCell ref="V27:Z28"/>
    <mergeCell ref="AA27:AT27"/>
    <mergeCell ref="AB28:AD28"/>
    <mergeCell ref="AG28:AI28"/>
    <mergeCell ref="AL28:AN28"/>
    <mergeCell ref="AQ28:AS28"/>
    <mergeCell ref="B31:G31"/>
    <mergeCell ref="H31:K31"/>
    <mergeCell ref="Q31:S31"/>
    <mergeCell ref="T31:U31"/>
    <mergeCell ref="B34:G34"/>
    <mergeCell ref="H34:K34"/>
    <mergeCell ref="L36:P36"/>
    <mergeCell ref="Q36:U36"/>
    <mergeCell ref="Q34:S34"/>
    <mergeCell ref="T35:U35"/>
    <mergeCell ref="T34:U34"/>
    <mergeCell ref="H32:K32"/>
    <mergeCell ref="Q32:S32"/>
    <mergeCell ref="T32:U32"/>
    <mergeCell ref="T33:U33"/>
    <mergeCell ref="V32:X32"/>
    <mergeCell ref="Y32:Z32"/>
    <mergeCell ref="Y31:Z31"/>
    <mergeCell ref="AA31:AC31"/>
    <mergeCell ref="AD31:AE31"/>
    <mergeCell ref="AF31:AH31"/>
    <mergeCell ref="K20:Q20"/>
    <mergeCell ref="R20:W20"/>
    <mergeCell ref="Y20:AC20"/>
    <mergeCell ref="AD20:AH20"/>
    <mergeCell ref="AD32:AE32"/>
    <mergeCell ref="AD30:AE30"/>
    <mergeCell ref="B22:J22"/>
    <mergeCell ref="K22:S22"/>
    <mergeCell ref="T22:W22"/>
    <mergeCell ref="X22:AA22"/>
    <mergeCell ref="AB22:AE22"/>
    <mergeCell ref="B15:G15"/>
    <mergeCell ref="H15:K15"/>
    <mergeCell ref="Y14:Z14"/>
    <mergeCell ref="AA14:AC14"/>
    <mergeCell ref="AD14:AE14"/>
    <mergeCell ref="L15:P15"/>
    <mergeCell ref="Q15:U15"/>
    <mergeCell ref="V15:Z15"/>
    <mergeCell ref="AA15:AE15"/>
    <mergeCell ref="B17:G17"/>
    <mergeCell ref="H17:K17"/>
    <mergeCell ref="B14:G14"/>
    <mergeCell ref="H14:K14"/>
    <mergeCell ref="Q14:S14"/>
    <mergeCell ref="T14:U14"/>
    <mergeCell ref="V14:X14"/>
    <mergeCell ref="Q10:U11"/>
    <mergeCell ref="V10:Z11"/>
    <mergeCell ref="AA10:AT10"/>
    <mergeCell ref="AB11:AD11"/>
    <mergeCell ref="AG11:AI11"/>
    <mergeCell ref="AL11:AN11"/>
    <mergeCell ref="AQ11:AS11"/>
    <mergeCell ref="AD12:AE12"/>
    <mergeCell ref="AF12:AH12"/>
    <mergeCell ref="AI12:AJ12"/>
    <mergeCell ref="AK12:AM12"/>
    <mergeCell ref="AN12:AO12"/>
    <mergeCell ref="B12:G12"/>
    <mergeCell ref="H12:K12"/>
    <mergeCell ref="L12:O14"/>
    <mergeCell ref="K3:Q3"/>
    <mergeCell ref="R3:W3"/>
    <mergeCell ref="Y3:AC3"/>
    <mergeCell ref="AD3:AH3"/>
    <mergeCell ref="AI3:AO3"/>
    <mergeCell ref="AP3:AT3"/>
    <mergeCell ref="B5:J5"/>
    <mergeCell ref="K5:S5"/>
    <mergeCell ref="T5:W5"/>
    <mergeCell ref="B6:J7"/>
    <mergeCell ref="K6:S7"/>
    <mergeCell ref="T6:W7"/>
    <mergeCell ref="X5:AA5"/>
    <mergeCell ref="AB5:AE5"/>
    <mergeCell ref="X6:AA7"/>
    <mergeCell ref="AB6:AE7"/>
    <mergeCell ref="AN14:AO14"/>
    <mergeCell ref="AP14:AR14"/>
    <mergeCell ref="B10:G11"/>
    <mergeCell ref="H10:K11"/>
    <mergeCell ref="L10:P11"/>
    <mergeCell ref="B13:G13"/>
    <mergeCell ref="H13:K13"/>
    <mergeCell ref="Q13:S13"/>
    <mergeCell ref="T13:U13"/>
    <mergeCell ref="V13:X13"/>
    <mergeCell ref="Y13:Z13"/>
    <mergeCell ref="AA13:AC13"/>
    <mergeCell ref="AD13:AE13"/>
    <mergeCell ref="AF13:AH13"/>
    <mergeCell ref="AF14:AH14"/>
    <mergeCell ref="AI14:AJ14"/>
    <mergeCell ref="AK14:AM14"/>
    <mergeCell ref="AF15:AJ15"/>
    <mergeCell ref="AK15:AO15"/>
    <mergeCell ref="AP15:AT15"/>
    <mergeCell ref="AY15:BD15"/>
    <mergeCell ref="P12:P14"/>
    <mergeCell ref="Q12:S12"/>
    <mergeCell ref="T12:U12"/>
    <mergeCell ref="V12:X12"/>
    <mergeCell ref="Y12:Z12"/>
    <mergeCell ref="AA12:AC12"/>
    <mergeCell ref="AS14:AT14"/>
    <mergeCell ref="AP12:AR12"/>
    <mergeCell ref="AS12:AT12"/>
    <mergeCell ref="AI13:AJ13"/>
    <mergeCell ref="AK13:AM13"/>
    <mergeCell ref="AY14:BD14"/>
    <mergeCell ref="B29:G29"/>
    <mergeCell ref="H29:K29"/>
    <mergeCell ref="L29:O35"/>
    <mergeCell ref="P29:P35"/>
    <mergeCell ref="Q29:S29"/>
    <mergeCell ref="T29:U29"/>
    <mergeCell ref="V29:X29"/>
    <mergeCell ref="Y29:Z29"/>
    <mergeCell ref="AA29:AC29"/>
    <mergeCell ref="V31:X31"/>
    <mergeCell ref="Y33:Z33"/>
    <mergeCell ref="AA33:AC33"/>
    <mergeCell ref="AA32:AC32"/>
    <mergeCell ref="B30:G30"/>
    <mergeCell ref="H30:K30"/>
    <mergeCell ref="Q30:S30"/>
    <mergeCell ref="T30:U30"/>
    <mergeCell ref="V30:X30"/>
    <mergeCell ref="Y30:Z30"/>
    <mergeCell ref="AA30:AC30"/>
    <mergeCell ref="B33:G33"/>
    <mergeCell ref="H33:K33"/>
    <mergeCell ref="Q33:S33"/>
    <mergeCell ref="B32:G32"/>
    <mergeCell ref="AI31:AJ31"/>
    <mergeCell ref="AK31:AM31"/>
    <mergeCell ref="AI33:AJ33"/>
    <mergeCell ref="AK33:AM33"/>
    <mergeCell ref="AN33:AO33"/>
    <mergeCell ref="AP33:AR33"/>
    <mergeCell ref="AI34:AJ34"/>
    <mergeCell ref="AK34:AM34"/>
    <mergeCell ref="AP32:AR32"/>
    <mergeCell ref="AI32:AJ32"/>
    <mergeCell ref="AN31:AO31"/>
    <mergeCell ref="AN34:AO34"/>
    <mergeCell ref="AP34:AR34"/>
    <mergeCell ref="AF33:AH33"/>
    <mergeCell ref="AS35:AT35"/>
    <mergeCell ref="AF35:AH35"/>
    <mergeCell ref="AI35:AJ35"/>
    <mergeCell ref="AK35:AM35"/>
    <mergeCell ref="AK36:AO36"/>
    <mergeCell ref="AP35:AR35"/>
    <mergeCell ref="AF32:AH32"/>
    <mergeCell ref="AN35:AO35"/>
    <mergeCell ref="AK32:AM32"/>
    <mergeCell ref="AN32:AO32"/>
    <mergeCell ref="AS34:AT34"/>
    <mergeCell ref="AS33:AT33"/>
    <mergeCell ref="AS32:AT32"/>
    <mergeCell ref="AF34:AH34"/>
    <mergeCell ref="Y2:AU2"/>
    <mergeCell ref="AY29:BD29"/>
    <mergeCell ref="AI30:AJ30"/>
    <mergeCell ref="AK30:AM30"/>
    <mergeCell ref="AN30:AO30"/>
    <mergeCell ref="AP30:AR30"/>
    <mergeCell ref="AS30:AT30"/>
    <mergeCell ref="AY30:BD30"/>
    <mergeCell ref="AY31:BD31"/>
    <mergeCell ref="AI20:AO20"/>
    <mergeCell ref="AP20:AT20"/>
    <mergeCell ref="AN13:AO13"/>
    <mergeCell ref="AP13:AR13"/>
    <mergeCell ref="AS13:AT13"/>
    <mergeCell ref="AD29:AE29"/>
    <mergeCell ref="AF29:AH29"/>
    <mergeCell ref="AI29:AJ29"/>
    <mergeCell ref="AK29:AM29"/>
    <mergeCell ref="AN29:AO29"/>
    <mergeCell ref="AP29:AR29"/>
    <mergeCell ref="AS29:AT29"/>
    <mergeCell ref="AF30:AH30"/>
    <mergeCell ref="AP31:AR31"/>
    <mergeCell ref="AS31:AT31"/>
  </mergeCells>
  <phoneticPr fontId="2"/>
  <printOptions horizontalCentered="1" verticalCentered="1"/>
  <pageMargins left="0.55118110236220474" right="0.27559055118110237" top="0.78740157480314965" bottom="0.78740157480314965" header="0.51181102362204722" footer="0.51181102362204722"/>
  <pageSetup paperSize="9" scale="6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810</v>
      </c>
      <c r="B2" s="1161"/>
      <c r="C2" s="1161"/>
      <c r="D2" s="1161"/>
      <c r="E2" s="1161"/>
      <c r="F2" s="1161"/>
      <c r="G2" s="1161"/>
      <c r="H2" s="1161"/>
      <c r="I2" s="1161"/>
      <c r="J2" s="1161"/>
      <c r="K2" s="1161"/>
    </row>
    <row r="4" spans="1:11" x14ac:dyDescent="0.2">
      <c r="A4" s="1162" t="s">
        <v>567</v>
      </c>
      <c r="B4" s="1162"/>
      <c r="C4" s="1162"/>
      <c r="D4" s="1162"/>
      <c r="E4" s="1162"/>
      <c r="F4" s="1162"/>
      <c r="G4" s="1162"/>
      <c r="H4" s="1162"/>
      <c r="I4" s="1162"/>
      <c r="J4" s="1162"/>
      <c r="K4" s="1162"/>
    </row>
    <row r="6" spans="1:11" x14ac:dyDescent="0.2">
      <c r="A6" s="1163" t="s">
        <v>414</v>
      </c>
      <c r="B6" s="101" t="s">
        <v>250</v>
      </c>
      <c r="C6" s="1166" t="s">
        <v>95</v>
      </c>
      <c r="D6" s="1167"/>
      <c r="E6" s="1166" t="s">
        <v>96</v>
      </c>
      <c r="F6" s="1167"/>
      <c r="G6" s="1166" t="s">
        <v>97</v>
      </c>
      <c r="H6" s="1168"/>
      <c r="I6" s="1167"/>
      <c r="J6" s="1166" t="s">
        <v>98</v>
      </c>
      <c r="K6" s="1167"/>
    </row>
    <row r="7" spans="1:11" x14ac:dyDescent="0.2">
      <c r="A7" s="1164"/>
      <c r="B7" s="102" t="s">
        <v>249</v>
      </c>
      <c r="C7" s="1169" t="s">
        <v>99</v>
      </c>
      <c r="D7" s="1170"/>
      <c r="E7" s="1169" t="s">
        <v>99</v>
      </c>
      <c r="F7" s="1170"/>
      <c r="G7" s="1169" t="s">
        <v>100</v>
      </c>
      <c r="H7" s="1173"/>
      <c r="I7" s="1170"/>
      <c r="J7" s="1169"/>
      <c r="K7" s="1170"/>
    </row>
    <row r="8" spans="1:11" x14ac:dyDescent="0.2">
      <c r="A8" s="1165"/>
      <c r="B8" s="103" t="s">
        <v>101</v>
      </c>
      <c r="C8" s="1171" t="s">
        <v>102</v>
      </c>
      <c r="D8" s="1172"/>
      <c r="E8" s="1171" t="s">
        <v>112</v>
      </c>
      <c r="F8" s="1172"/>
      <c r="G8" s="1171" t="s">
        <v>113</v>
      </c>
      <c r="H8" s="1174"/>
      <c r="I8" s="1172"/>
      <c r="J8" s="1171"/>
      <c r="K8" s="1172"/>
    </row>
    <row r="9" spans="1:11" ht="20.100000000000001" customHeight="1" x14ac:dyDescent="0.2">
      <c r="A9" s="104" t="s">
        <v>114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115</v>
      </c>
      <c r="B11" s="340"/>
      <c r="C11" s="1178"/>
      <c r="D11" s="1178"/>
      <c r="E11" s="1178"/>
      <c r="F11" s="1178"/>
      <c r="G11" s="1175" t="str">
        <f t="shared" si="0"/>
        <v xml:space="preserve"> </v>
      </c>
      <c r="H11" s="1176"/>
      <c r="I11" s="1177"/>
      <c r="J11" s="1179"/>
      <c r="K11" s="1179"/>
    </row>
    <row r="12" spans="1:11" ht="20.100000000000001" customHeight="1" x14ac:dyDescent="0.2">
      <c r="A12" s="104" t="s">
        <v>561</v>
      </c>
      <c r="B12" s="340"/>
      <c r="C12" s="1178"/>
      <c r="D12" s="1178"/>
      <c r="E12" s="1178"/>
      <c r="F12" s="1178"/>
      <c r="G12" s="1175" t="str">
        <f t="shared" si="0"/>
        <v xml:space="preserve"> </v>
      </c>
      <c r="H12" s="1176"/>
      <c r="I12" s="1177"/>
      <c r="J12" s="1179"/>
      <c r="K12" s="1179"/>
    </row>
    <row r="13" spans="1:11" ht="20.100000000000001" customHeight="1" x14ac:dyDescent="0.2">
      <c r="A13" s="104" t="s">
        <v>110</v>
      </c>
      <c r="B13" s="340"/>
      <c r="C13" s="1178"/>
      <c r="D13" s="1178"/>
      <c r="E13" s="1178"/>
      <c r="F13" s="1178"/>
      <c r="G13" s="1175" t="str">
        <f t="shared" si="0"/>
        <v xml:space="preserve"> </v>
      </c>
      <c r="H13" s="1176"/>
      <c r="I13" s="1177"/>
      <c r="J13" s="1179"/>
      <c r="K13" s="1179"/>
    </row>
    <row r="14" spans="1:11" ht="20.100000000000001" customHeight="1" x14ac:dyDescent="0.2">
      <c r="A14" s="104" t="s">
        <v>109</v>
      </c>
      <c r="B14" s="340"/>
      <c r="C14" s="1178"/>
      <c r="D14" s="1178"/>
      <c r="E14" s="1178"/>
      <c r="F14" s="1178"/>
      <c r="G14" s="1175" t="str">
        <f t="shared" si="0"/>
        <v xml:space="preserve"> </v>
      </c>
      <c r="H14" s="1176"/>
      <c r="I14" s="1177"/>
      <c r="J14" s="1179"/>
      <c r="K14" s="1179"/>
    </row>
    <row r="15" spans="1:11" ht="20.100000000000001" customHeight="1" x14ac:dyDescent="0.2">
      <c r="A15" s="104" t="s">
        <v>108</v>
      </c>
      <c r="B15" s="340"/>
      <c r="C15" s="1178"/>
      <c r="D15" s="1178"/>
      <c r="E15" s="1178"/>
      <c r="F15" s="1178"/>
      <c r="G15" s="1175" t="str">
        <f t="shared" si="0"/>
        <v xml:space="preserve"> </v>
      </c>
      <c r="H15" s="1176"/>
      <c r="I15" s="1177"/>
      <c r="J15" s="1179"/>
      <c r="K15" s="1179"/>
    </row>
    <row r="16" spans="1:11" ht="20.100000000000001" customHeight="1" x14ac:dyDescent="0.2">
      <c r="A16" s="104" t="s">
        <v>421</v>
      </c>
      <c r="B16" s="340"/>
      <c r="C16" s="1178"/>
      <c r="D16" s="1178"/>
      <c r="E16" s="1178"/>
      <c r="F16" s="1178"/>
      <c r="G16" s="1175" t="str">
        <f t="shared" si="0"/>
        <v xml:space="preserve"> </v>
      </c>
      <c r="H16" s="1176"/>
      <c r="I16" s="1177"/>
      <c r="J16" s="1179"/>
      <c r="K16" s="1179"/>
    </row>
    <row r="17" spans="1:11" ht="20.100000000000001" customHeight="1" x14ac:dyDescent="0.2">
      <c r="A17" s="104" t="s">
        <v>116</v>
      </c>
      <c r="B17" s="340"/>
      <c r="C17" s="1178"/>
      <c r="D17" s="1178"/>
      <c r="E17" s="1178"/>
      <c r="F17" s="1178"/>
      <c r="G17" s="1175" t="str">
        <f t="shared" si="0"/>
        <v xml:space="preserve"> </v>
      </c>
      <c r="H17" s="1176"/>
      <c r="I17" s="1177"/>
      <c r="J17" s="1179"/>
      <c r="K17" s="1179"/>
    </row>
    <row r="18" spans="1:11" ht="20.100000000000001" customHeight="1" x14ac:dyDescent="0.2">
      <c r="A18" s="104" t="s">
        <v>422</v>
      </c>
      <c r="B18" s="340"/>
      <c r="C18" s="1178"/>
      <c r="D18" s="1178"/>
      <c r="E18" s="1178"/>
      <c r="F18" s="1178"/>
      <c r="G18" s="1175" t="str">
        <f t="shared" si="0"/>
        <v xml:space="preserve"> </v>
      </c>
      <c r="H18" s="1176"/>
      <c r="I18" s="1177"/>
      <c r="J18" s="1179"/>
      <c r="K18" s="1179"/>
    </row>
    <row r="19" spans="1:11" ht="20.100000000000001" customHeight="1" x14ac:dyDescent="0.2">
      <c r="A19" s="104" t="s">
        <v>117</v>
      </c>
      <c r="B19" s="340"/>
      <c r="C19" s="1178"/>
      <c r="D19" s="1178"/>
      <c r="E19" s="1178"/>
      <c r="F19" s="1178"/>
      <c r="G19" s="1175" t="str">
        <f t="shared" si="0"/>
        <v xml:space="preserve"> </v>
      </c>
      <c r="H19" s="1176"/>
      <c r="I19" s="1177"/>
      <c r="J19" s="1179"/>
      <c r="K19" s="1179"/>
    </row>
    <row r="20" spans="1:11" ht="20.100000000000001" customHeight="1" x14ac:dyDescent="0.2">
      <c r="A20" s="104" t="s">
        <v>423</v>
      </c>
      <c r="B20" s="340"/>
      <c r="C20" s="1178"/>
      <c r="D20" s="1178"/>
      <c r="E20" s="1178"/>
      <c r="F20" s="1178"/>
      <c r="G20" s="1175" t="str">
        <f t="shared" si="0"/>
        <v xml:space="preserve"> </v>
      </c>
      <c r="H20" s="1176"/>
      <c r="I20" s="1177"/>
      <c r="J20" s="1179"/>
      <c r="K20" s="1179"/>
    </row>
    <row r="21" spans="1:11" ht="20.100000000000001" customHeight="1" x14ac:dyDescent="0.2">
      <c r="A21" s="104" t="s">
        <v>357</v>
      </c>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30" t="s">
        <v>120</v>
      </c>
      <c r="E28" s="29">
        <v>12</v>
      </c>
      <c r="F28" s="30" t="s">
        <v>121</v>
      </c>
      <c r="G28" s="1175">
        <f>C28*E28</f>
        <v>0</v>
      </c>
      <c r="H28" s="1176"/>
      <c r="I28" s="1177"/>
      <c r="J28" s="1199" t="s">
        <v>384</v>
      </c>
      <c r="K28" s="1200"/>
    </row>
    <row r="29" spans="1:11" ht="20.100000000000001" customHeight="1" x14ac:dyDescent="0.2">
      <c r="A29" s="105" t="s">
        <v>122</v>
      </c>
      <c r="B29" s="107" t="s">
        <v>123</v>
      </c>
      <c r="C29" s="106">
        <f>C28</f>
        <v>0</v>
      </c>
      <c r="D29" s="30" t="s">
        <v>120</v>
      </c>
      <c r="E29" s="341"/>
      <c r="F29" s="30"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32:A40"/>
    <mergeCell ref="G29:I29"/>
    <mergeCell ref="C26:D26"/>
    <mergeCell ref="E26:F26"/>
    <mergeCell ref="G26:I26"/>
    <mergeCell ref="B30:I30"/>
    <mergeCell ref="B31:I31"/>
    <mergeCell ref="B32:K40"/>
    <mergeCell ref="J28:K28"/>
    <mergeCell ref="J29:K29"/>
    <mergeCell ref="J30:K30"/>
    <mergeCell ref="J31:K31"/>
    <mergeCell ref="A27:A28"/>
    <mergeCell ref="C27:D27"/>
    <mergeCell ref="E27:F27"/>
    <mergeCell ref="H27:I27"/>
    <mergeCell ref="J27:K27"/>
    <mergeCell ref="G28:I28"/>
    <mergeCell ref="C25:D25"/>
    <mergeCell ref="E25:F25"/>
    <mergeCell ref="G25:I25"/>
    <mergeCell ref="J25:K25"/>
    <mergeCell ref="J26:K26"/>
    <mergeCell ref="C23:D23"/>
    <mergeCell ref="E23:F23"/>
    <mergeCell ref="G23:I23"/>
    <mergeCell ref="J23:K23"/>
    <mergeCell ref="C24:D24"/>
    <mergeCell ref="E24:F24"/>
    <mergeCell ref="G24:I24"/>
    <mergeCell ref="J24:K24"/>
    <mergeCell ref="C21:D21"/>
    <mergeCell ref="E21:F21"/>
    <mergeCell ref="G21:I21"/>
    <mergeCell ref="J21:K21"/>
    <mergeCell ref="C22:D22"/>
    <mergeCell ref="E22:F22"/>
    <mergeCell ref="G22:I22"/>
    <mergeCell ref="J22:K22"/>
    <mergeCell ref="C19:D19"/>
    <mergeCell ref="E19:F19"/>
    <mergeCell ref="G19:I19"/>
    <mergeCell ref="J19:K19"/>
    <mergeCell ref="C20:D20"/>
    <mergeCell ref="E20:F20"/>
    <mergeCell ref="G20:I20"/>
    <mergeCell ref="J20:K20"/>
    <mergeCell ref="C17:D17"/>
    <mergeCell ref="E17:F17"/>
    <mergeCell ref="G17:I17"/>
    <mergeCell ref="J17:K17"/>
    <mergeCell ref="C18:D18"/>
    <mergeCell ref="E18:F18"/>
    <mergeCell ref="G18:I18"/>
    <mergeCell ref="J18:K18"/>
    <mergeCell ref="C14:D14"/>
    <mergeCell ref="E14:F14"/>
    <mergeCell ref="G14:I14"/>
    <mergeCell ref="J14:K14"/>
    <mergeCell ref="C16:D16"/>
    <mergeCell ref="E16:F16"/>
    <mergeCell ref="G16:I16"/>
    <mergeCell ref="J16:K16"/>
    <mergeCell ref="C11:D11"/>
    <mergeCell ref="E11:F11"/>
    <mergeCell ref="G11:I11"/>
    <mergeCell ref="J11:K11"/>
    <mergeCell ref="C15:D15"/>
    <mergeCell ref="E15:F15"/>
    <mergeCell ref="G15:I15"/>
    <mergeCell ref="J15:K15"/>
    <mergeCell ref="C12:D12"/>
    <mergeCell ref="E12:F12"/>
    <mergeCell ref="G12:I12"/>
    <mergeCell ref="J12:K12"/>
    <mergeCell ref="C13:D13"/>
    <mergeCell ref="E13:F13"/>
    <mergeCell ref="G13:I13"/>
    <mergeCell ref="J13:K13"/>
    <mergeCell ref="G9:I9"/>
    <mergeCell ref="C10:D10"/>
    <mergeCell ref="E10:F10"/>
    <mergeCell ref="G10:I10"/>
    <mergeCell ref="J10:K10"/>
    <mergeCell ref="J9:K9"/>
    <mergeCell ref="C9:D9"/>
    <mergeCell ref="E9:F9"/>
    <mergeCell ref="A2:K2"/>
    <mergeCell ref="A4:K4"/>
    <mergeCell ref="A6:A8"/>
    <mergeCell ref="C6:D6"/>
    <mergeCell ref="E6:F6"/>
    <mergeCell ref="G6:I6"/>
    <mergeCell ref="J6:K8"/>
    <mergeCell ref="C7:D7"/>
    <mergeCell ref="E7:F7"/>
    <mergeCell ref="G7:I7"/>
    <mergeCell ref="C8:D8"/>
    <mergeCell ref="E8:F8"/>
    <mergeCell ref="G8:I8"/>
  </mergeCells>
  <phoneticPr fontId="2"/>
  <pageMargins left="0.75" right="0.42" top="0.82" bottom="0.61" header="0.51200000000000001" footer="0.51200000000000001"/>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A42" sqref="A42"/>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811</v>
      </c>
      <c r="B2" s="1161"/>
      <c r="C2" s="1161"/>
      <c r="D2" s="1161"/>
      <c r="E2" s="1161"/>
      <c r="F2" s="1161"/>
      <c r="G2" s="1161"/>
      <c r="H2" s="1161"/>
      <c r="I2" s="1161"/>
      <c r="J2" s="1161"/>
      <c r="K2" s="1161"/>
    </row>
    <row r="4" spans="1:11" x14ac:dyDescent="0.2">
      <c r="A4" s="1162" t="s">
        <v>567</v>
      </c>
      <c r="B4" s="1162"/>
      <c r="C4" s="1162"/>
      <c r="D4" s="1162"/>
      <c r="E4" s="1162"/>
      <c r="F4" s="1162"/>
      <c r="G4" s="1162"/>
      <c r="H4" s="1162"/>
      <c r="I4" s="1162"/>
      <c r="J4" s="1162"/>
      <c r="K4" s="1162"/>
    </row>
    <row r="6" spans="1:11" x14ac:dyDescent="0.2">
      <c r="A6" s="1163" t="s">
        <v>414</v>
      </c>
      <c r="B6" s="404" t="s">
        <v>250</v>
      </c>
      <c r="C6" s="1166" t="s">
        <v>95</v>
      </c>
      <c r="D6" s="1167"/>
      <c r="E6" s="1166" t="s">
        <v>96</v>
      </c>
      <c r="F6" s="1167"/>
      <c r="G6" s="1166" t="s">
        <v>97</v>
      </c>
      <c r="H6" s="1168"/>
      <c r="I6" s="1167"/>
      <c r="J6" s="1166" t="s">
        <v>98</v>
      </c>
      <c r="K6" s="1167"/>
    </row>
    <row r="7" spans="1:11" x14ac:dyDescent="0.2">
      <c r="A7" s="1164"/>
      <c r="B7" s="406" t="s">
        <v>249</v>
      </c>
      <c r="C7" s="1169" t="s">
        <v>99</v>
      </c>
      <c r="D7" s="1170"/>
      <c r="E7" s="1169" t="s">
        <v>99</v>
      </c>
      <c r="F7" s="1170"/>
      <c r="G7" s="1169" t="s">
        <v>100</v>
      </c>
      <c r="H7" s="1173"/>
      <c r="I7" s="1170"/>
      <c r="J7" s="1169"/>
      <c r="K7" s="1170"/>
    </row>
    <row r="8" spans="1:11" x14ac:dyDescent="0.2">
      <c r="A8" s="1165"/>
      <c r="B8" s="405" t="s">
        <v>101</v>
      </c>
      <c r="C8" s="1171" t="s">
        <v>102</v>
      </c>
      <c r="D8" s="1172"/>
      <c r="E8" s="1171" t="s">
        <v>112</v>
      </c>
      <c r="F8" s="1172"/>
      <c r="G8" s="1171" t="s">
        <v>113</v>
      </c>
      <c r="H8" s="1174"/>
      <c r="I8" s="1172"/>
      <c r="J8" s="1171"/>
      <c r="K8" s="1172"/>
    </row>
    <row r="9" spans="1:11" ht="20.100000000000001" customHeight="1" x14ac:dyDescent="0.2">
      <c r="A9" s="104" t="s">
        <v>114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115</v>
      </c>
      <c r="B11" s="340"/>
      <c r="C11" s="1178"/>
      <c r="D11" s="1178"/>
      <c r="E11" s="1178"/>
      <c r="F11" s="1178"/>
      <c r="G11" s="1175" t="str">
        <f t="shared" si="0"/>
        <v xml:space="preserve"> </v>
      </c>
      <c r="H11" s="1176"/>
      <c r="I11" s="1177"/>
      <c r="J11" s="1179"/>
      <c r="K11" s="1179"/>
    </row>
    <row r="12" spans="1:11" ht="20.100000000000001" customHeight="1" x14ac:dyDescent="0.2">
      <c r="A12" s="104" t="s">
        <v>561</v>
      </c>
      <c r="B12" s="340"/>
      <c r="C12" s="1178"/>
      <c r="D12" s="1178"/>
      <c r="E12" s="1178"/>
      <c r="F12" s="1178"/>
      <c r="G12" s="1175" t="str">
        <f t="shared" si="0"/>
        <v xml:space="preserve"> </v>
      </c>
      <c r="H12" s="1176"/>
      <c r="I12" s="1177"/>
      <c r="J12" s="1179"/>
      <c r="K12" s="1179"/>
    </row>
    <row r="13" spans="1:11" ht="20.100000000000001" customHeight="1" x14ac:dyDescent="0.2">
      <c r="A13" s="104" t="s">
        <v>110</v>
      </c>
      <c r="B13" s="340"/>
      <c r="C13" s="1178"/>
      <c r="D13" s="1178"/>
      <c r="E13" s="1178"/>
      <c r="F13" s="1178"/>
      <c r="G13" s="1175" t="str">
        <f t="shared" si="0"/>
        <v xml:space="preserve"> </v>
      </c>
      <c r="H13" s="1176"/>
      <c r="I13" s="1177"/>
      <c r="J13" s="1179"/>
      <c r="K13" s="1179"/>
    </row>
    <row r="14" spans="1:11" ht="20.100000000000001" customHeight="1" x14ac:dyDescent="0.2">
      <c r="A14" s="104" t="s">
        <v>109</v>
      </c>
      <c r="B14" s="340"/>
      <c r="C14" s="1178"/>
      <c r="D14" s="1178"/>
      <c r="E14" s="1178"/>
      <c r="F14" s="1178"/>
      <c r="G14" s="1175" t="str">
        <f t="shared" si="0"/>
        <v xml:space="preserve"> </v>
      </c>
      <c r="H14" s="1176"/>
      <c r="I14" s="1177"/>
      <c r="J14" s="1179"/>
      <c r="K14" s="1179"/>
    </row>
    <row r="15" spans="1:11" ht="20.100000000000001" customHeight="1" x14ac:dyDescent="0.2">
      <c r="A15" s="104" t="s">
        <v>108</v>
      </c>
      <c r="B15" s="340"/>
      <c r="C15" s="1178"/>
      <c r="D15" s="1178"/>
      <c r="E15" s="1178"/>
      <c r="F15" s="1178"/>
      <c r="G15" s="1175" t="str">
        <f t="shared" si="0"/>
        <v xml:space="preserve"> </v>
      </c>
      <c r="H15" s="1176"/>
      <c r="I15" s="1177"/>
      <c r="J15" s="1179"/>
      <c r="K15" s="1179"/>
    </row>
    <row r="16" spans="1:11" ht="20.100000000000001" customHeight="1" x14ac:dyDescent="0.2">
      <c r="A16" s="104" t="s">
        <v>421</v>
      </c>
      <c r="B16" s="340"/>
      <c r="C16" s="1178"/>
      <c r="D16" s="1178"/>
      <c r="E16" s="1178"/>
      <c r="F16" s="1178"/>
      <c r="G16" s="1175" t="str">
        <f t="shared" si="0"/>
        <v xml:space="preserve"> </v>
      </c>
      <c r="H16" s="1176"/>
      <c r="I16" s="1177"/>
      <c r="J16" s="1179"/>
      <c r="K16" s="1179"/>
    </row>
    <row r="17" spans="1:11" ht="20.100000000000001" customHeight="1" x14ac:dyDescent="0.2">
      <c r="A17" s="104" t="s">
        <v>116</v>
      </c>
      <c r="B17" s="340"/>
      <c r="C17" s="1178"/>
      <c r="D17" s="1178"/>
      <c r="E17" s="1178"/>
      <c r="F17" s="1178"/>
      <c r="G17" s="1175" t="str">
        <f t="shared" si="0"/>
        <v xml:space="preserve"> </v>
      </c>
      <c r="H17" s="1176"/>
      <c r="I17" s="1177"/>
      <c r="J17" s="1179"/>
      <c r="K17" s="1179"/>
    </row>
    <row r="18" spans="1:11" ht="20.100000000000001" customHeight="1" x14ac:dyDescent="0.2">
      <c r="A18" s="104" t="s">
        <v>422</v>
      </c>
      <c r="B18" s="340"/>
      <c r="C18" s="1178"/>
      <c r="D18" s="1178"/>
      <c r="E18" s="1178"/>
      <c r="F18" s="1178"/>
      <c r="G18" s="1175" t="str">
        <f t="shared" si="0"/>
        <v xml:space="preserve"> </v>
      </c>
      <c r="H18" s="1176"/>
      <c r="I18" s="1177"/>
      <c r="J18" s="1179"/>
      <c r="K18" s="1179"/>
    </row>
    <row r="19" spans="1:11" ht="20.100000000000001" customHeight="1" x14ac:dyDescent="0.2">
      <c r="A19" s="104" t="s">
        <v>117</v>
      </c>
      <c r="B19" s="340"/>
      <c r="C19" s="1178"/>
      <c r="D19" s="1178"/>
      <c r="E19" s="1178"/>
      <c r="F19" s="1178"/>
      <c r="G19" s="1175" t="str">
        <f t="shared" si="0"/>
        <v xml:space="preserve"> </v>
      </c>
      <c r="H19" s="1176"/>
      <c r="I19" s="1177"/>
      <c r="J19" s="1179"/>
      <c r="K19" s="1179"/>
    </row>
    <row r="20" spans="1:11" ht="20.100000000000001" customHeight="1" x14ac:dyDescent="0.2">
      <c r="A20" s="104" t="s">
        <v>423</v>
      </c>
      <c r="B20" s="340"/>
      <c r="C20" s="1178"/>
      <c r="D20" s="1178"/>
      <c r="E20" s="1178"/>
      <c r="F20" s="1178"/>
      <c r="G20" s="1175" t="str">
        <f t="shared" si="0"/>
        <v xml:space="preserve"> </v>
      </c>
      <c r="H20" s="1176"/>
      <c r="I20" s="1177"/>
      <c r="J20" s="1179"/>
      <c r="K20" s="1179"/>
    </row>
    <row r="21" spans="1:11" ht="20.100000000000001" customHeight="1" x14ac:dyDescent="0.2">
      <c r="A21" s="104" t="s">
        <v>357</v>
      </c>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403" t="s">
        <v>120</v>
      </c>
      <c r="E28" s="402">
        <v>12</v>
      </c>
      <c r="F28" s="403" t="s">
        <v>121</v>
      </c>
      <c r="G28" s="1175">
        <f>C28*E28</f>
        <v>0</v>
      </c>
      <c r="H28" s="1176"/>
      <c r="I28" s="1177"/>
      <c r="J28" s="1199" t="s">
        <v>384</v>
      </c>
      <c r="K28" s="1200"/>
    </row>
    <row r="29" spans="1:11" ht="20.100000000000001" customHeight="1" x14ac:dyDescent="0.2">
      <c r="A29" s="105" t="s">
        <v>122</v>
      </c>
      <c r="B29" s="107" t="s">
        <v>123</v>
      </c>
      <c r="C29" s="106">
        <f>C28</f>
        <v>0</v>
      </c>
      <c r="D29" s="403" t="s">
        <v>120</v>
      </c>
      <c r="E29" s="341"/>
      <c r="F29" s="403"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32:A40"/>
    <mergeCell ref="B32:K40"/>
    <mergeCell ref="J28:K28"/>
    <mergeCell ref="G29:I29"/>
    <mergeCell ref="J29:K29"/>
    <mergeCell ref="B30:I30"/>
    <mergeCell ref="J30:K30"/>
    <mergeCell ref="B31:I31"/>
    <mergeCell ref="J31:K31"/>
    <mergeCell ref="C26:D26"/>
    <mergeCell ref="E26:F26"/>
    <mergeCell ref="G26:I26"/>
    <mergeCell ref="J26:K26"/>
    <mergeCell ref="A27:A28"/>
    <mergeCell ref="C27:D27"/>
    <mergeCell ref="E27:F27"/>
    <mergeCell ref="H27:I27"/>
    <mergeCell ref="J27:K27"/>
    <mergeCell ref="G28:I28"/>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B31" sqref="B31:I31"/>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812</v>
      </c>
      <c r="B2" s="1161"/>
      <c r="C2" s="1161"/>
      <c r="D2" s="1161"/>
      <c r="E2" s="1161"/>
      <c r="F2" s="1161"/>
      <c r="G2" s="1161"/>
      <c r="H2" s="1161"/>
      <c r="I2" s="1161"/>
      <c r="J2" s="1161"/>
      <c r="K2" s="1161"/>
    </row>
    <row r="4" spans="1:11" x14ac:dyDescent="0.2">
      <c r="A4" s="1162" t="s">
        <v>567</v>
      </c>
      <c r="B4" s="1162"/>
      <c r="C4" s="1162"/>
      <c r="D4" s="1162"/>
      <c r="E4" s="1162"/>
      <c r="F4" s="1162"/>
      <c r="G4" s="1162"/>
      <c r="H4" s="1162"/>
      <c r="I4" s="1162"/>
      <c r="J4" s="1162"/>
      <c r="K4" s="1162"/>
    </row>
    <row r="6" spans="1:11" x14ac:dyDescent="0.2">
      <c r="A6" s="1163" t="s">
        <v>414</v>
      </c>
      <c r="B6" s="421" t="s">
        <v>250</v>
      </c>
      <c r="C6" s="1166" t="s">
        <v>95</v>
      </c>
      <c r="D6" s="1167"/>
      <c r="E6" s="1166" t="s">
        <v>96</v>
      </c>
      <c r="F6" s="1167"/>
      <c r="G6" s="1166" t="s">
        <v>97</v>
      </c>
      <c r="H6" s="1168"/>
      <c r="I6" s="1167"/>
      <c r="J6" s="1166" t="s">
        <v>98</v>
      </c>
      <c r="K6" s="1167"/>
    </row>
    <row r="7" spans="1:11" x14ac:dyDescent="0.2">
      <c r="A7" s="1164"/>
      <c r="B7" s="422" t="s">
        <v>249</v>
      </c>
      <c r="C7" s="1169" t="s">
        <v>99</v>
      </c>
      <c r="D7" s="1170"/>
      <c r="E7" s="1169" t="s">
        <v>99</v>
      </c>
      <c r="F7" s="1170"/>
      <c r="G7" s="1169" t="s">
        <v>100</v>
      </c>
      <c r="H7" s="1173"/>
      <c r="I7" s="1170"/>
      <c r="J7" s="1169"/>
      <c r="K7" s="1170"/>
    </row>
    <row r="8" spans="1:11" x14ac:dyDescent="0.2">
      <c r="A8" s="1165"/>
      <c r="B8" s="423" t="s">
        <v>101</v>
      </c>
      <c r="C8" s="1171" t="s">
        <v>102</v>
      </c>
      <c r="D8" s="1172"/>
      <c r="E8" s="1171" t="s">
        <v>112</v>
      </c>
      <c r="F8" s="1172"/>
      <c r="G8" s="1171" t="s">
        <v>113</v>
      </c>
      <c r="H8" s="1174"/>
      <c r="I8" s="1172"/>
      <c r="J8" s="1171"/>
      <c r="K8" s="1172"/>
    </row>
    <row r="9" spans="1:11" ht="20.100000000000001" customHeight="1" x14ac:dyDescent="0.2">
      <c r="A9" s="104" t="s">
        <v>114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115</v>
      </c>
      <c r="B11" s="340"/>
      <c r="C11" s="1178"/>
      <c r="D11" s="1178"/>
      <c r="E11" s="1178"/>
      <c r="F11" s="1178"/>
      <c r="G11" s="1175" t="str">
        <f t="shared" si="0"/>
        <v xml:space="preserve"> </v>
      </c>
      <c r="H11" s="1176"/>
      <c r="I11" s="1177"/>
      <c r="J11" s="1179"/>
      <c r="K11" s="1179"/>
    </row>
    <row r="12" spans="1:11" ht="20.100000000000001" customHeight="1" x14ac:dyDescent="0.2">
      <c r="A12" s="104" t="s">
        <v>561</v>
      </c>
      <c r="B12" s="340"/>
      <c r="C12" s="1178"/>
      <c r="D12" s="1178"/>
      <c r="E12" s="1178"/>
      <c r="F12" s="1178"/>
      <c r="G12" s="1175" t="str">
        <f t="shared" si="0"/>
        <v xml:space="preserve"> </v>
      </c>
      <c r="H12" s="1176"/>
      <c r="I12" s="1177"/>
      <c r="J12" s="1179"/>
      <c r="K12" s="1179"/>
    </row>
    <row r="13" spans="1:11" ht="20.100000000000001" customHeight="1" x14ac:dyDescent="0.2">
      <c r="A13" s="104" t="s">
        <v>110</v>
      </c>
      <c r="B13" s="340"/>
      <c r="C13" s="1178"/>
      <c r="D13" s="1178"/>
      <c r="E13" s="1178"/>
      <c r="F13" s="1178"/>
      <c r="G13" s="1175" t="str">
        <f t="shared" si="0"/>
        <v xml:space="preserve"> </v>
      </c>
      <c r="H13" s="1176"/>
      <c r="I13" s="1177"/>
      <c r="J13" s="1179"/>
      <c r="K13" s="1179"/>
    </row>
    <row r="14" spans="1:11" ht="20.100000000000001" customHeight="1" x14ac:dyDescent="0.2">
      <c r="A14" s="104" t="s">
        <v>109</v>
      </c>
      <c r="B14" s="340"/>
      <c r="C14" s="1178"/>
      <c r="D14" s="1178"/>
      <c r="E14" s="1178"/>
      <c r="F14" s="1178"/>
      <c r="G14" s="1175" t="str">
        <f t="shared" si="0"/>
        <v xml:space="preserve"> </v>
      </c>
      <c r="H14" s="1176"/>
      <c r="I14" s="1177"/>
      <c r="J14" s="1179"/>
      <c r="K14" s="1179"/>
    </row>
    <row r="15" spans="1:11" ht="20.100000000000001" customHeight="1" x14ac:dyDescent="0.2">
      <c r="A15" s="104" t="s">
        <v>108</v>
      </c>
      <c r="B15" s="340"/>
      <c r="C15" s="1178"/>
      <c r="D15" s="1178"/>
      <c r="E15" s="1178"/>
      <c r="F15" s="1178"/>
      <c r="G15" s="1175" t="str">
        <f t="shared" si="0"/>
        <v xml:space="preserve"> </v>
      </c>
      <c r="H15" s="1176"/>
      <c r="I15" s="1177"/>
      <c r="J15" s="1179"/>
      <c r="K15" s="1179"/>
    </row>
    <row r="16" spans="1:11" ht="20.100000000000001" customHeight="1" x14ac:dyDescent="0.2">
      <c r="A16" s="104" t="s">
        <v>421</v>
      </c>
      <c r="B16" s="340"/>
      <c r="C16" s="1178"/>
      <c r="D16" s="1178"/>
      <c r="E16" s="1178"/>
      <c r="F16" s="1178"/>
      <c r="G16" s="1175" t="str">
        <f t="shared" si="0"/>
        <v xml:space="preserve"> </v>
      </c>
      <c r="H16" s="1176"/>
      <c r="I16" s="1177"/>
      <c r="J16" s="1179"/>
      <c r="K16" s="1179"/>
    </row>
    <row r="17" spans="1:11" ht="20.100000000000001" customHeight="1" x14ac:dyDescent="0.2">
      <c r="A17" s="104" t="s">
        <v>116</v>
      </c>
      <c r="B17" s="340"/>
      <c r="C17" s="1178"/>
      <c r="D17" s="1178"/>
      <c r="E17" s="1178"/>
      <c r="F17" s="1178"/>
      <c r="G17" s="1175" t="str">
        <f t="shared" si="0"/>
        <v xml:space="preserve"> </v>
      </c>
      <c r="H17" s="1176"/>
      <c r="I17" s="1177"/>
      <c r="J17" s="1179"/>
      <c r="K17" s="1179"/>
    </row>
    <row r="18" spans="1:11" ht="20.100000000000001" customHeight="1" x14ac:dyDescent="0.2">
      <c r="A18" s="104" t="s">
        <v>422</v>
      </c>
      <c r="B18" s="340"/>
      <c r="C18" s="1178"/>
      <c r="D18" s="1178"/>
      <c r="E18" s="1178"/>
      <c r="F18" s="1178"/>
      <c r="G18" s="1175" t="str">
        <f t="shared" si="0"/>
        <v xml:space="preserve"> </v>
      </c>
      <c r="H18" s="1176"/>
      <c r="I18" s="1177"/>
      <c r="J18" s="1179"/>
      <c r="K18" s="1179"/>
    </row>
    <row r="19" spans="1:11" ht="20.100000000000001" customHeight="1" x14ac:dyDescent="0.2">
      <c r="A19" s="104" t="s">
        <v>117</v>
      </c>
      <c r="B19" s="340"/>
      <c r="C19" s="1178"/>
      <c r="D19" s="1178"/>
      <c r="E19" s="1178"/>
      <c r="F19" s="1178"/>
      <c r="G19" s="1175" t="str">
        <f t="shared" si="0"/>
        <v xml:space="preserve"> </v>
      </c>
      <c r="H19" s="1176"/>
      <c r="I19" s="1177"/>
      <c r="J19" s="1179"/>
      <c r="K19" s="1179"/>
    </row>
    <row r="20" spans="1:11" ht="20.100000000000001" customHeight="1" x14ac:dyDescent="0.2">
      <c r="A20" s="104" t="s">
        <v>423</v>
      </c>
      <c r="B20" s="340"/>
      <c r="C20" s="1178"/>
      <c r="D20" s="1178"/>
      <c r="E20" s="1178"/>
      <c r="F20" s="1178"/>
      <c r="G20" s="1175" t="str">
        <f t="shared" si="0"/>
        <v xml:space="preserve"> </v>
      </c>
      <c r="H20" s="1176"/>
      <c r="I20" s="1177"/>
      <c r="J20" s="1179"/>
      <c r="K20" s="1179"/>
    </row>
    <row r="21" spans="1:11" ht="20.100000000000001" customHeight="1" x14ac:dyDescent="0.2">
      <c r="A21" s="104" t="s">
        <v>357</v>
      </c>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425" t="s">
        <v>120</v>
      </c>
      <c r="E28" s="424">
        <v>12</v>
      </c>
      <c r="F28" s="425" t="s">
        <v>121</v>
      </c>
      <c r="G28" s="1175">
        <f>C28*E28</f>
        <v>0</v>
      </c>
      <c r="H28" s="1176"/>
      <c r="I28" s="1177"/>
      <c r="J28" s="1199" t="s">
        <v>384</v>
      </c>
      <c r="K28" s="1200"/>
    </row>
    <row r="29" spans="1:11" ht="20.100000000000001" customHeight="1" x14ac:dyDescent="0.2">
      <c r="A29" s="105" t="s">
        <v>122</v>
      </c>
      <c r="B29" s="107" t="s">
        <v>123</v>
      </c>
      <c r="C29" s="106">
        <f>C28</f>
        <v>0</v>
      </c>
      <c r="D29" s="425" t="s">
        <v>120</v>
      </c>
      <c r="E29" s="341"/>
      <c r="F29" s="425"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2:K2"/>
    <mergeCell ref="A4:K4"/>
    <mergeCell ref="A6:A8"/>
    <mergeCell ref="C6:D6"/>
    <mergeCell ref="E6:F6"/>
    <mergeCell ref="G6:I6"/>
    <mergeCell ref="J6:K8"/>
    <mergeCell ref="C7:D7"/>
    <mergeCell ref="E7:F7"/>
    <mergeCell ref="G7:I7"/>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C12:D12"/>
    <mergeCell ref="E12:F12"/>
    <mergeCell ref="G12:I12"/>
    <mergeCell ref="J12:K12"/>
    <mergeCell ref="C13:D13"/>
    <mergeCell ref="E13:F13"/>
    <mergeCell ref="G13:I13"/>
    <mergeCell ref="J13:K13"/>
    <mergeCell ref="C14:D14"/>
    <mergeCell ref="E14:F14"/>
    <mergeCell ref="G14:I14"/>
    <mergeCell ref="J14:K14"/>
    <mergeCell ref="C15:D15"/>
    <mergeCell ref="E15:F15"/>
    <mergeCell ref="G15:I15"/>
    <mergeCell ref="J15:K15"/>
    <mergeCell ref="C16:D16"/>
    <mergeCell ref="E16:F16"/>
    <mergeCell ref="G16:I16"/>
    <mergeCell ref="J16:K16"/>
    <mergeCell ref="C17:D17"/>
    <mergeCell ref="E17:F17"/>
    <mergeCell ref="G17:I17"/>
    <mergeCell ref="J17:K17"/>
    <mergeCell ref="C18:D18"/>
    <mergeCell ref="E18:F18"/>
    <mergeCell ref="G18:I18"/>
    <mergeCell ref="J18:K18"/>
    <mergeCell ref="C19:D19"/>
    <mergeCell ref="E19:F19"/>
    <mergeCell ref="G19:I19"/>
    <mergeCell ref="J19:K19"/>
    <mergeCell ref="C20:D20"/>
    <mergeCell ref="E20:F20"/>
    <mergeCell ref="G20:I20"/>
    <mergeCell ref="J20:K20"/>
    <mergeCell ref="C21:D21"/>
    <mergeCell ref="E21:F21"/>
    <mergeCell ref="G21:I21"/>
    <mergeCell ref="J21:K21"/>
    <mergeCell ref="C22:D22"/>
    <mergeCell ref="E22:F22"/>
    <mergeCell ref="G22:I22"/>
    <mergeCell ref="J22:K22"/>
    <mergeCell ref="C23:D23"/>
    <mergeCell ref="E23:F23"/>
    <mergeCell ref="G23:I23"/>
    <mergeCell ref="J23:K23"/>
    <mergeCell ref="C24:D24"/>
    <mergeCell ref="E24:F24"/>
    <mergeCell ref="G24:I24"/>
    <mergeCell ref="J24:K24"/>
    <mergeCell ref="C25:D25"/>
    <mergeCell ref="E25:F25"/>
    <mergeCell ref="G25:I25"/>
    <mergeCell ref="J25:K25"/>
    <mergeCell ref="C26:D26"/>
    <mergeCell ref="E26:F26"/>
    <mergeCell ref="G26:I26"/>
    <mergeCell ref="J26:K26"/>
    <mergeCell ref="A27:A28"/>
    <mergeCell ref="C27:D27"/>
    <mergeCell ref="E27:F27"/>
    <mergeCell ref="H27:I27"/>
    <mergeCell ref="J27:K27"/>
    <mergeCell ref="G28:I28"/>
    <mergeCell ref="A32:A40"/>
    <mergeCell ref="B32:K40"/>
    <mergeCell ref="J28:K28"/>
    <mergeCell ref="G29:I29"/>
    <mergeCell ref="J29:K29"/>
    <mergeCell ref="B30:I30"/>
    <mergeCell ref="J30:K30"/>
    <mergeCell ref="B31:I31"/>
    <mergeCell ref="J31:K31"/>
  </mergeCells>
  <phoneticPr fontId="2"/>
  <pageMargins left="0.75" right="0.42" top="0.82" bottom="0.6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B31" sqref="B31:I31"/>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810</v>
      </c>
      <c r="B2" s="1161"/>
      <c r="C2" s="1161"/>
      <c r="D2" s="1161"/>
      <c r="E2" s="1161"/>
      <c r="F2" s="1161"/>
      <c r="G2" s="1161"/>
      <c r="H2" s="1161"/>
      <c r="I2" s="1161"/>
      <c r="J2" s="1161"/>
      <c r="K2" s="1161"/>
    </row>
    <row r="4" spans="1:11" x14ac:dyDescent="0.2">
      <c r="A4" s="1162" t="s">
        <v>684</v>
      </c>
      <c r="B4" s="1162"/>
      <c r="C4" s="1162"/>
      <c r="D4" s="1162"/>
      <c r="E4" s="1162"/>
      <c r="F4" s="1162"/>
      <c r="G4" s="1162"/>
      <c r="H4" s="1162"/>
      <c r="I4" s="1162"/>
      <c r="J4" s="1162"/>
      <c r="K4" s="1162"/>
    </row>
    <row r="6" spans="1:11" x14ac:dyDescent="0.2">
      <c r="A6" s="1163" t="s">
        <v>414</v>
      </c>
      <c r="B6" s="397" t="s">
        <v>250</v>
      </c>
      <c r="C6" s="1166" t="s">
        <v>95</v>
      </c>
      <c r="D6" s="1167"/>
      <c r="E6" s="1166" t="s">
        <v>96</v>
      </c>
      <c r="F6" s="1167"/>
      <c r="G6" s="1166" t="s">
        <v>97</v>
      </c>
      <c r="H6" s="1168"/>
      <c r="I6" s="1167"/>
      <c r="J6" s="1166" t="s">
        <v>98</v>
      </c>
      <c r="K6" s="1167"/>
    </row>
    <row r="7" spans="1:11" x14ac:dyDescent="0.2">
      <c r="A7" s="1164"/>
      <c r="B7" s="398" t="s">
        <v>249</v>
      </c>
      <c r="C7" s="1169" t="s">
        <v>99</v>
      </c>
      <c r="D7" s="1170"/>
      <c r="E7" s="1169" t="s">
        <v>99</v>
      </c>
      <c r="F7" s="1170"/>
      <c r="G7" s="1169" t="s">
        <v>100</v>
      </c>
      <c r="H7" s="1173"/>
      <c r="I7" s="1170"/>
      <c r="J7" s="1169"/>
      <c r="K7" s="1170"/>
    </row>
    <row r="8" spans="1:11" x14ac:dyDescent="0.2">
      <c r="A8" s="1165"/>
      <c r="B8" s="399" t="s">
        <v>101</v>
      </c>
      <c r="C8" s="1171" t="s">
        <v>102</v>
      </c>
      <c r="D8" s="1172"/>
      <c r="E8" s="1171" t="s">
        <v>112</v>
      </c>
      <c r="F8" s="1172"/>
      <c r="G8" s="1171" t="s">
        <v>113</v>
      </c>
      <c r="H8" s="1174"/>
      <c r="I8" s="1172"/>
      <c r="J8" s="1171"/>
      <c r="K8" s="1172"/>
    </row>
    <row r="9" spans="1:11" ht="20.100000000000001" customHeight="1" x14ac:dyDescent="0.2">
      <c r="A9" s="104" t="s">
        <v>74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116</v>
      </c>
      <c r="B11" s="340"/>
      <c r="C11" s="1178"/>
      <c r="D11" s="1178"/>
      <c r="E11" s="1178"/>
      <c r="F11" s="1178"/>
      <c r="G11" s="1175" t="str">
        <f t="shared" si="0"/>
        <v xml:space="preserve"> </v>
      </c>
      <c r="H11" s="1176"/>
      <c r="I11" s="1177"/>
      <c r="J11" s="1179"/>
      <c r="K11" s="1179"/>
    </row>
    <row r="12" spans="1:11" ht="20.100000000000001" customHeight="1" x14ac:dyDescent="0.2">
      <c r="A12" s="104" t="s">
        <v>115</v>
      </c>
      <c r="B12" s="340"/>
      <c r="C12" s="1178"/>
      <c r="D12" s="1178"/>
      <c r="E12" s="1178"/>
      <c r="F12" s="1178"/>
      <c r="G12" s="1175" t="str">
        <f t="shared" si="0"/>
        <v xml:space="preserve"> </v>
      </c>
      <c r="H12" s="1176"/>
      <c r="I12" s="1177"/>
      <c r="J12" s="1179"/>
      <c r="K12" s="1179"/>
    </row>
    <row r="13" spans="1:11" ht="20.100000000000001" customHeight="1" x14ac:dyDescent="0.2">
      <c r="A13" s="104" t="s">
        <v>561</v>
      </c>
      <c r="B13" s="340"/>
      <c r="C13" s="1178"/>
      <c r="D13" s="1178"/>
      <c r="E13" s="1178"/>
      <c r="F13" s="1178"/>
      <c r="G13" s="1175" t="str">
        <f t="shared" si="0"/>
        <v xml:space="preserve"> </v>
      </c>
      <c r="H13" s="1176"/>
      <c r="I13" s="1177"/>
      <c r="J13" s="1179"/>
      <c r="K13" s="1179"/>
    </row>
    <row r="14" spans="1:11" ht="20.100000000000001" customHeight="1" x14ac:dyDescent="0.2">
      <c r="A14" s="104" t="s">
        <v>110</v>
      </c>
      <c r="B14" s="340"/>
      <c r="C14" s="1178"/>
      <c r="D14" s="1178"/>
      <c r="E14" s="1178"/>
      <c r="F14" s="1178"/>
      <c r="G14" s="1175" t="str">
        <f t="shared" si="0"/>
        <v xml:space="preserve"> </v>
      </c>
      <c r="H14" s="1176"/>
      <c r="I14" s="1177"/>
      <c r="J14" s="1179"/>
      <c r="K14" s="1179"/>
    </row>
    <row r="15" spans="1:11" ht="20.100000000000001" customHeight="1" x14ac:dyDescent="0.2">
      <c r="A15" s="104" t="s">
        <v>109</v>
      </c>
      <c r="B15" s="340"/>
      <c r="C15" s="1178"/>
      <c r="D15" s="1178"/>
      <c r="E15" s="1178"/>
      <c r="F15" s="1178"/>
      <c r="G15" s="1175" t="str">
        <f t="shared" si="0"/>
        <v xml:space="preserve"> </v>
      </c>
      <c r="H15" s="1176"/>
      <c r="I15" s="1177"/>
      <c r="J15" s="1179"/>
      <c r="K15" s="1179"/>
    </row>
    <row r="16" spans="1:11" ht="20.100000000000001" customHeight="1" x14ac:dyDescent="0.2">
      <c r="A16" s="104" t="s">
        <v>108</v>
      </c>
      <c r="B16" s="340"/>
      <c r="C16" s="1178"/>
      <c r="D16" s="1178"/>
      <c r="E16" s="1178"/>
      <c r="F16" s="1178"/>
      <c r="G16" s="1175" t="str">
        <f t="shared" si="0"/>
        <v xml:space="preserve"> </v>
      </c>
      <c r="H16" s="1176"/>
      <c r="I16" s="1177"/>
      <c r="J16" s="1179"/>
      <c r="K16" s="1179"/>
    </row>
    <row r="17" spans="1:11" ht="20.100000000000001" customHeight="1" x14ac:dyDescent="0.2">
      <c r="A17" s="104" t="s">
        <v>422</v>
      </c>
      <c r="B17" s="340"/>
      <c r="C17" s="1178"/>
      <c r="D17" s="1178"/>
      <c r="E17" s="1178"/>
      <c r="F17" s="1178"/>
      <c r="G17" s="1175" t="str">
        <f t="shared" si="0"/>
        <v xml:space="preserve"> </v>
      </c>
      <c r="H17" s="1176"/>
      <c r="I17" s="1177"/>
      <c r="J17" s="1179"/>
      <c r="K17" s="1179"/>
    </row>
    <row r="18" spans="1:11" ht="20.100000000000001" customHeight="1" x14ac:dyDescent="0.2">
      <c r="A18" s="104" t="s">
        <v>117</v>
      </c>
      <c r="B18" s="340"/>
      <c r="C18" s="1178"/>
      <c r="D18" s="1178"/>
      <c r="E18" s="1178"/>
      <c r="F18" s="1178"/>
      <c r="G18" s="1175" t="str">
        <f t="shared" si="0"/>
        <v xml:space="preserve"> </v>
      </c>
      <c r="H18" s="1176"/>
      <c r="I18" s="1177"/>
      <c r="J18" s="1179"/>
      <c r="K18" s="1179"/>
    </row>
    <row r="19" spans="1:11" ht="20.100000000000001" customHeight="1" x14ac:dyDescent="0.2">
      <c r="A19" s="104" t="s">
        <v>423</v>
      </c>
      <c r="B19" s="340"/>
      <c r="C19" s="1178"/>
      <c r="D19" s="1178"/>
      <c r="E19" s="1178"/>
      <c r="F19" s="1178"/>
      <c r="G19" s="1175" t="str">
        <f t="shared" si="0"/>
        <v xml:space="preserve"> </v>
      </c>
      <c r="H19" s="1176"/>
      <c r="I19" s="1177"/>
      <c r="J19" s="1179"/>
      <c r="K19" s="1179"/>
    </row>
    <row r="20" spans="1:11" ht="20.100000000000001" customHeight="1" x14ac:dyDescent="0.2">
      <c r="A20" s="104" t="s">
        <v>357</v>
      </c>
      <c r="B20" s="340"/>
      <c r="C20" s="1178"/>
      <c r="D20" s="1178"/>
      <c r="E20" s="1178"/>
      <c r="F20" s="1178"/>
      <c r="G20" s="1175" t="str">
        <f t="shared" si="0"/>
        <v xml:space="preserve"> </v>
      </c>
      <c r="H20" s="1176"/>
      <c r="I20" s="1177"/>
      <c r="J20" s="1179"/>
      <c r="K20" s="1179"/>
    </row>
    <row r="21" spans="1:11" ht="20.100000000000001" customHeight="1" x14ac:dyDescent="0.2">
      <c r="A21" s="104"/>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401" t="s">
        <v>120</v>
      </c>
      <c r="E28" s="400">
        <v>12</v>
      </c>
      <c r="F28" s="401" t="s">
        <v>121</v>
      </c>
      <c r="G28" s="1175">
        <f>C28*E28</f>
        <v>0</v>
      </c>
      <c r="H28" s="1176"/>
      <c r="I28" s="1177"/>
      <c r="J28" s="1199" t="s">
        <v>384</v>
      </c>
      <c r="K28" s="1200"/>
    </row>
    <row r="29" spans="1:11" ht="20.100000000000001" customHeight="1" x14ac:dyDescent="0.2">
      <c r="A29" s="105" t="s">
        <v>122</v>
      </c>
      <c r="B29" s="107" t="s">
        <v>123</v>
      </c>
      <c r="C29" s="106">
        <f>C28</f>
        <v>0</v>
      </c>
      <c r="D29" s="401" t="s">
        <v>120</v>
      </c>
      <c r="E29" s="341"/>
      <c r="F29" s="401"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2:K2"/>
    <mergeCell ref="A4:K4"/>
    <mergeCell ref="A6:A8"/>
    <mergeCell ref="C6:D6"/>
    <mergeCell ref="E6:F6"/>
    <mergeCell ref="G6:I6"/>
    <mergeCell ref="J6:K8"/>
    <mergeCell ref="C7:D7"/>
    <mergeCell ref="E7:F7"/>
    <mergeCell ref="G7:I7"/>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C12:D12"/>
    <mergeCell ref="E12:F12"/>
    <mergeCell ref="G12:I12"/>
    <mergeCell ref="J12:K12"/>
    <mergeCell ref="C13:D13"/>
    <mergeCell ref="E13:F13"/>
    <mergeCell ref="G13:I13"/>
    <mergeCell ref="J13:K13"/>
    <mergeCell ref="C14:D14"/>
    <mergeCell ref="E14:F14"/>
    <mergeCell ref="G14:I14"/>
    <mergeCell ref="J14:K14"/>
    <mergeCell ref="C15:D15"/>
    <mergeCell ref="E15:F15"/>
    <mergeCell ref="G15:I15"/>
    <mergeCell ref="J15:K15"/>
    <mergeCell ref="C16:D16"/>
    <mergeCell ref="E16:F16"/>
    <mergeCell ref="G16:I16"/>
    <mergeCell ref="J16:K16"/>
    <mergeCell ref="C17:D17"/>
    <mergeCell ref="E17:F17"/>
    <mergeCell ref="G17:I17"/>
    <mergeCell ref="J17:K17"/>
    <mergeCell ref="C18:D18"/>
    <mergeCell ref="E18:F18"/>
    <mergeCell ref="G18:I18"/>
    <mergeCell ref="J18:K18"/>
    <mergeCell ref="C19:D19"/>
    <mergeCell ref="E19:F19"/>
    <mergeCell ref="G19:I19"/>
    <mergeCell ref="J19:K19"/>
    <mergeCell ref="C20:D20"/>
    <mergeCell ref="E20:F20"/>
    <mergeCell ref="G20:I20"/>
    <mergeCell ref="J20:K20"/>
    <mergeCell ref="C21:D21"/>
    <mergeCell ref="E21:F21"/>
    <mergeCell ref="G21:I21"/>
    <mergeCell ref="J21:K21"/>
    <mergeCell ref="C22:D22"/>
    <mergeCell ref="E22:F22"/>
    <mergeCell ref="G22:I22"/>
    <mergeCell ref="J22:K22"/>
    <mergeCell ref="C23:D23"/>
    <mergeCell ref="E23:F23"/>
    <mergeCell ref="G23:I23"/>
    <mergeCell ref="J23:K23"/>
    <mergeCell ref="C24:D24"/>
    <mergeCell ref="E24:F24"/>
    <mergeCell ref="G24:I24"/>
    <mergeCell ref="J24:K24"/>
    <mergeCell ref="C25:D25"/>
    <mergeCell ref="E25:F25"/>
    <mergeCell ref="G25:I25"/>
    <mergeCell ref="J25:K25"/>
    <mergeCell ref="C26:D26"/>
    <mergeCell ref="E26:F26"/>
    <mergeCell ref="G26:I26"/>
    <mergeCell ref="J26:K26"/>
    <mergeCell ref="A27:A28"/>
    <mergeCell ref="C27:D27"/>
    <mergeCell ref="E27:F27"/>
    <mergeCell ref="H27:I27"/>
    <mergeCell ref="J27:K27"/>
    <mergeCell ref="G28:I28"/>
    <mergeCell ref="A32:A40"/>
    <mergeCell ref="B32:K40"/>
    <mergeCell ref="J28:K28"/>
    <mergeCell ref="G29:I29"/>
    <mergeCell ref="J29:K29"/>
    <mergeCell ref="B30:I30"/>
    <mergeCell ref="J30:K30"/>
    <mergeCell ref="B31:I31"/>
    <mergeCell ref="J31:K31"/>
  </mergeCells>
  <phoneticPr fontId="2"/>
  <pageMargins left="0.75" right="0.42" top="0.82" bottom="0.6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A42" sqref="A42"/>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811</v>
      </c>
      <c r="B2" s="1161"/>
      <c r="C2" s="1161"/>
      <c r="D2" s="1161"/>
      <c r="E2" s="1161"/>
      <c r="F2" s="1161"/>
      <c r="G2" s="1161"/>
      <c r="H2" s="1161"/>
      <c r="I2" s="1161"/>
      <c r="J2" s="1161"/>
      <c r="K2" s="1161"/>
    </row>
    <row r="4" spans="1:11" x14ac:dyDescent="0.2">
      <c r="A4" s="1162" t="s">
        <v>684</v>
      </c>
      <c r="B4" s="1162"/>
      <c r="C4" s="1162"/>
      <c r="D4" s="1162"/>
      <c r="E4" s="1162"/>
      <c r="F4" s="1162"/>
      <c r="G4" s="1162"/>
      <c r="H4" s="1162"/>
      <c r="I4" s="1162"/>
      <c r="J4" s="1162"/>
      <c r="K4" s="1162"/>
    </row>
    <row r="6" spans="1:11" x14ac:dyDescent="0.2">
      <c r="A6" s="1163" t="s">
        <v>414</v>
      </c>
      <c r="B6" s="404" t="s">
        <v>250</v>
      </c>
      <c r="C6" s="1166" t="s">
        <v>95</v>
      </c>
      <c r="D6" s="1167"/>
      <c r="E6" s="1166" t="s">
        <v>96</v>
      </c>
      <c r="F6" s="1167"/>
      <c r="G6" s="1166" t="s">
        <v>97</v>
      </c>
      <c r="H6" s="1168"/>
      <c r="I6" s="1167"/>
      <c r="J6" s="1166" t="s">
        <v>98</v>
      </c>
      <c r="K6" s="1167"/>
    </row>
    <row r="7" spans="1:11" x14ac:dyDescent="0.2">
      <c r="A7" s="1164"/>
      <c r="B7" s="406" t="s">
        <v>249</v>
      </c>
      <c r="C7" s="1169" t="s">
        <v>99</v>
      </c>
      <c r="D7" s="1170"/>
      <c r="E7" s="1169" t="s">
        <v>99</v>
      </c>
      <c r="F7" s="1170"/>
      <c r="G7" s="1169" t="s">
        <v>100</v>
      </c>
      <c r="H7" s="1173"/>
      <c r="I7" s="1170"/>
      <c r="J7" s="1169"/>
      <c r="K7" s="1170"/>
    </row>
    <row r="8" spans="1:11" x14ac:dyDescent="0.2">
      <c r="A8" s="1165"/>
      <c r="B8" s="405" t="s">
        <v>101</v>
      </c>
      <c r="C8" s="1171" t="s">
        <v>102</v>
      </c>
      <c r="D8" s="1172"/>
      <c r="E8" s="1171" t="s">
        <v>112</v>
      </c>
      <c r="F8" s="1172"/>
      <c r="G8" s="1171" t="s">
        <v>113</v>
      </c>
      <c r="H8" s="1174"/>
      <c r="I8" s="1172"/>
      <c r="J8" s="1171"/>
      <c r="K8" s="1172"/>
    </row>
    <row r="9" spans="1:11" ht="20.100000000000001" customHeight="1" x14ac:dyDescent="0.2">
      <c r="A9" s="104" t="s">
        <v>74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116</v>
      </c>
      <c r="B11" s="340"/>
      <c r="C11" s="1178"/>
      <c r="D11" s="1178"/>
      <c r="E11" s="1178"/>
      <c r="F11" s="1178"/>
      <c r="G11" s="1175" t="str">
        <f t="shared" si="0"/>
        <v xml:space="preserve"> </v>
      </c>
      <c r="H11" s="1176"/>
      <c r="I11" s="1177"/>
      <c r="J11" s="1179"/>
      <c r="K11" s="1179"/>
    </row>
    <row r="12" spans="1:11" ht="20.100000000000001" customHeight="1" x14ac:dyDescent="0.2">
      <c r="A12" s="104" t="s">
        <v>115</v>
      </c>
      <c r="B12" s="340"/>
      <c r="C12" s="1178"/>
      <c r="D12" s="1178"/>
      <c r="E12" s="1178"/>
      <c r="F12" s="1178"/>
      <c r="G12" s="1175" t="str">
        <f t="shared" si="0"/>
        <v xml:space="preserve"> </v>
      </c>
      <c r="H12" s="1176"/>
      <c r="I12" s="1177"/>
      <c r="J12" s="1179"/>
      <c r="K12" s="1179"/>
    </row>
    <row r="13" spans="1:11" ht="20.100000000000001" customHeight="1" x14ac:dyDescent="0.2">
      <c r="A13" s="104" t="s">
        <v>561</v>
      </c>
      <c r="B13" s="340"/>
      <c r="C13" s="1178"/>
      <c r="D13" s="1178"/>
      <c r="E13" s="1178"/>
      <c r="F13" s="1178"/>
      <c r="G13" s="1175" t="str">
        <f t="shared" si="0"/>
        <v xml:space="preserve"> </v>
      </c>
      <c r="H13" s="1176"/>
      <c r="I13" s="1177"/>
      <c r="J13" s="1179"/>
      <c r="K13" s="1179"/>
    </row>
    <row r="14" spans="1:11" ht="20.100000000000001" customHeight="1" x14ac:dyDescent="0.2">
      <c r="A14" s="104" t="s">
        <v>110</v>
      </c>
      <c r="B14" s="340"/>
      <c r="C14" s="1178"/>
      <c r="D14" s="1178"/>
      <c r="E14" s="1178"/>
      <c r="F14" s="1178"/>
      <c r="G14" s="1175" t="str">
        <f t="shared" si="0"/>
        <v xml:space="preserve"> </v>
      </c>
      <c r="H14" s="1176"/>
      <c r="I14" s="1177"/>
      <c r="J14" s="1179"/>
      <c r="K14" s="1179"/>
    </row>
    <row r="15" spans="1:11" ht="20.100000000000001" customHeight="1" x14ac:dyDescent="0.2">
      <c r="A15" s="104" t="s">
        <v>109</v>
      </c>
      <c r="B15" s="340"/>
      <c r="C15" s="1178"/>
      <c r="D15" s="1178"/>
      <c r="E15" s="1178"/>
      <c r="F15" s="1178"/>
      <c r="G15" s="1175" t="str">
        <f t="shared" si="0"/>
        <v xml:space="preserve"> </v>
      </c>
      <c r="H15" s="1176"/>
      <c r="I15" s="1177"/>
      <c r="J15" s="1179"/>
      <c r="K15" s="1179"/>
    </row>
    <row r="16" spans="1:11" ht="20.100000000000001" customHeight="1" x14ac:dyDescent="0.2">
      <c r="A16" s="104" t="s">
        <v>108</v>
      </c>
      <c r="B16" s="340"/>
      <c r="C16" s="1178"/>
      <c r="D16" s="1178"/>
      <c r="E16" s="1178"/>
      <c r="F16" s="1178"/>
      <c r="G16" s="1175" t="str">
        <f t="shared" si="0"/>
        <v xml:space="preserve"> </v>
      </c>
      <c r="H16" s="1176"/>
      <c r="I16" s="1177"/>
      <c r="J16" s="1179"/>
      <c r="K16" s="1179"/>
    </row>
    <row r="17" spans="1:11" ht="20.100000000000001" customHeight="1" x14ac:dyDescent="0.2">
      <c r="A17" s="104" t="s">
        <v>422</v>
      </c>
      <c r="B17" s="340"/>
      <c r="C17" s="1178"/>
      <c r="D17" s="1178"/>
      <c r="E17" s="1178"/>
      <c r="F17" s="1178"/>
      <c r="G17" s="1175" t="str">
        <f t="shared" si="0"/>
        <v xml:space="preserve"> </v>
      </c>
      <c r="H17" s="1176"/>
      <c r="I17" s="1177"/>
      <c r="J17" s="1179"/>
      <c r="K17" s="1179"/>
    </row>
    <row r="18" spans="1:11" ht="20.100000000000001" customHeight="1" x14ac:dyDescent="0.2">
      <c r="A18" s="104" t="s">
        <v>117</v>
      </c>
      <c r="B18" s="340"/>
      <c r="C18" s="1178"/>
      <c r="D18" s="1178"/>
      <c r="E18" s="1178"/>
      <c r="F18" s="1178"/>
      <c r="G18" s="1175" t="str">
        <f t="shared" si="0"/>
        <v xml:space="preserve"> </v>
      </c>
      <c r="H18" s="1176"/>
      <c r="I18" s="1177"/>
      <c r="J18" s="1179"/>
      <c r="K18" s="1179"/>
    </row>
    <row r="19" spans="1:11" ht="20.100000000000001" customHeight="1" x14ac:dyDescent="0.2">
      <c r="A19" s="104" t="s">
        <v>423</v>
      </c>
      <c r="B19" s="340"/>
      <c r="C19" s="1178"/>
      <c r="D19" s="1178"/>
      <c r="E19" s="1178"/>
      <c r="F19" s="1178"/>
      <c r="G19" s="1175" t="str">
        <f t="shared" si="0"/>
        <v xml:space="preserve"> </v>
      </c>
      <c r="H19" s="1176"/>
      <c r="I19" s="1177"/>
      <c r="J19" s="1179"/>
      <c r="K19" s="1179"/>
    </row>
    <row r="20" spans="1:11" ht="20.100000000000001" customHeight="1" x14ac:dyDescent="0.2">
      <c r="A20" s="104" t="s">
        <v>357</v>
      </c>
      <c r="B20" s="340"/>
      <c r="C20" s="1178"/>
      <c r="D20" s="1178"/>
      <c r="E20" s="1178"/>
      <c r="F20" s="1178"/>
      <c r="G20" s="1175" t="str">
        <f t="shared" si="0"/>
        <v xml:space="preserve"> </v>
      </c>
      <c r="H20" s="1176"/>
      <c r="I20" s="1177"/>
      <c r="J20" s="1179"/>
      <c r="K20" s="1179"/>
    </row>
    <row r="21" spans="1:11" ht="20.100000000000001" customHeight="1" x14ac:dyDescent="0.2">
      <c r="A21" s="104"/>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403" t="s">
        <v>120</v>
      </c>
      <c r="E28" s="402">
        <v>12</v>
      </c>
      <c r="F28" s="403" t="s">
        <v>121</v>
      </c>
      <c r="G28" s="1175">
        <f>C28*E28</f>
        <v>0</v>
      </c>
      <c r="H28" s="1176"/>
      <c r="I28" s="1177"/>
      <c r="J28" s="1199" t="s">
        <v>384</v>
      </c>
      <c r="K28" s="1200"/>
    </row>
    <row r="29" spans="1:11" ht="20.100000000000001" customHeight="1" x14ac:dyDescent="0.2">
      <c r="A29" s="105" t="s">
        <v>122</v>
      </c>
      <c r="B29" s="107" t="s">
        <v>123</v>
      </c>
      <c r="C29" s="106">
        <f>C28</f>
        <v>0</v>
      </c>
      <c r="D29" s="403" t="s">
        <v>120</v>
      </c>
      <c r="E29" s="341"/>
      <c r="F29" s="403"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32:A40"/>
    <mergeCell ref="B32:K40"/>
    <mergeCell ref="J28:K28"/>
    <mergeCell ref="G29:I29"/>
    <mergeCell ref="J29:K29"/>
    <mergeCell ref="B30:I30"/>
    <mergeCell ref="J30:K30"/>
    <mergeCell ref="B31:I31"/>
    <mergeCell ref="J31:K31"/>
    <mergeCell ref="C26:D26"/>
    <mergeCell ref="E26:F26"/>
    <mergeCell ref="G26:I26"/>
    <mergeCell ref="J26:K26"/>
    <mergeCell ref="A27:A28"/>
    <mergeCell ref="C27:D27"/>
    <mergeCell ref="E27:F27"/>
    <mergeCell ref="H27:I27"/>
    <mergeCell ref="J27:K27"/>
    <mergeCell ref="G28:I28"/>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N15" sqref="N15"/>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812</v>
      </c>
      <c r="B2" s="1161"/>
      <c r="C2" s="1161"/>
      <c r="D2" s="1161"/>
      <c r="E2" s="1161"/>
      <c r="F2" s="1161"/>
      <c r="G2" s="1161"/>
      <c r="H2" s="1161"/>
      <c r="I2" s="1161"/>
      <c r="J2" s="1161"/>
      <c r="K2" s="1161"/>
    </row>
    <row r="4" spans="1:11" x14ac:dyDescent="0.2">
      <c r="A4" s="1162" t="s">
        <v>684</v>
      </c>
      <c r="B4" s="1162"/>
      <c r="C4" s="1162"/>
      <c r="D4" s="1162"/>
      <c r="E4" s="1162"/>
      <c r="F4" s="1162"/>
      <c r="G4" s="1162"/>
      <c r="H4" s="1162"/>
      <c r="I4" s="1162"/>
      <c r="J4" s="1162"/>
      <c r="K4" s="1162"/>
    </row>
    <row r="6" spans="1:11" x14ac:dyDescent="0.2">
      <c r="A6" s="1163" t="s">
        <v>414</v>
      </c>
      <c r="B6" s="421" t="s">
        <v>250</v>
      </c>
      <c r="C6" s="1166" t="s">
        <v>95</v>
      </c>
      <c r="D6" s="1167"/>
      <c r="E6" s="1166" t="s">
        <v>96</v>
      </c>
      <c r="F6" s="1167"/>
      <c r="G6" s="1166" t="s">
        <v>97</v>
      </c>
      <c r="H6" s="1168"/>
      <c r="I6" s="1167"/>
      <c r="J6" s="1166" t="s">
        <v>98</v>
      </c>
      <c r="K6" s="1167"/>
    </row>
    <row r="7" spans="1:11" x14ac:dyDescent="0.2">
      <c r="A7" s="1164"/>
      <c r="B7" s="422" t="s">
        <v>249</v>
      </c>
      <c r="C7" s="1169" t="s">
        <v>99</v>
      </c>
      <c r="D7" s="1170"/>
      <c r="E7" s="1169" t="s">
        <v>99</v>
      </c>
      <c r="F7" s="1170"/>
      <c r="G7" s="1169" t="s">
        <v>100</v>
      </c>
      <c r="H7" s="1173"/>
      <c r="I7" s="1170"/>
      <c r="J7" s="1169"/>
      <c r="K7" s="1170"/>
    </row>
    <row r="8" spans="1:11" x14ac:dyDescent="0.2">
      <c r="A8" s="1165"/>
      <c r="B8" s="423" t="s">
        <v>101</v>
      </c>
      <c r="C8" s="1171" t="s">
        <v>102</v>
      </c>
      <c r="D8" s="1172"/>
      <c r="E8" s="1171" t="s">
        <v>112</v>
      </c>
      <c r="F8" s="1172"/>
      <c r="G8" s="1171" t="s">
        <v>113</v>
      </c>
      <c r="H8" s="1174"/>
      <c r="I8" s="1172"/>
      <c r="J8" s="1171"/>
      <c r="K8" s="1172"/>
    </row>
    <row r="9" spans="1:11" ht="20.100000000000001" customHeight="1" x14ac:dyDescent="0.2">
      <c r="A9" s="104" t="s">
        <v>74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116</v>
      </c>
      <c r="B11" s="340"/>
      <c r="C11" s="1178"/>
      <c r="D11" s="1178"/>
      <c r="E11" s="1178"/>
      <c r="F11" s="1178"/>
      <c r="G11" s="1175" t="str">
        <f t="shared" si="0"/>
        <v xml:space="preserve"> </v>
      </c>
      <c r="H11" s="1176"/>
      <c r="I11" s="1177"/>
      <c r="J11" s="1179"/>
      <c r="K11" s="1179"/>
    </row>
    <row r="12" spans="1:11" ht="20.100000000000001" customHeight="1" x14ac:dyDescent="0.2">
      <c r="A12" s="104" t="s">
        <v>115</v>
      </c>
      <c r="B12" s="340"/>
      <c r="C12" s="1178"/>
      <c r="D12" s="1178"/>
      <c r="E12" s="1178"/>
      <c r="F12" s="1178"/>
      <c r="G12" s="1175" t="str">
        <f t="shared" si="0"/>
        <v xml:space="preserve"> </v>
      </c>
      <c r="H12" s="1176"/>
      <c r="I12" s="1177"/>
      <c r="J12" s="1179"/>
      <c r="K12" s="1179"/>
    </row>
    <row r="13" spans="1:11" ht="20.100000000000001" customHeight="1" x14ac:dyDescent="0.2">
      <c r="A13" s="104" t="s">
        <v>561</v>
      </c>
      <c r="B13" s="340"/>
      <c r="C13" s="1178"/>
      <c r="D13" s="1178"/>
      <c r="E13" s="1178"/>
      <c r="F13" s="1178"/>
      <c r="G13" s="1175" t="str">
        <f t="shared" si="0"/>
        <v xml:space="preserve"> </v>
      </c>
      <c r="H13" s="1176"/>
      <c r="I13" s="1177"/>
      <c r="J13" s="1179"/>
      <c r="K13" s="1179"/>
    </row>
    <row r="14" spans="1:11" ht="20.100000000000001" customHeight="1" x14ac:dyDescent="0.2">
      <c r="A14" s="104" t="s">
        <v>110</v>
      </c>
      <c r="B14" s="340"/>
      <c r="C14" s="1178"/>
      <c r="D14" s="1178"/>
      <c r="E14" s="1178"/>
      <c r="F14" s="1178"/>
      <c r="G14" s="1175" t="str">
        <f t="shared" si="0"/>
        <v xml:space="preserve"> </v>
      </c>
      <c r="H14" s="1176"/>
      <c r="I14" s="1177"/>
      <c r="J14" s="1179"/>
      <c r="K14" s="1179"/>
    </row>
    <row r="15" spans="1:11" ht="20.100000000000001" customHeight="1" x14ac:dyDescent="0.2">
      <c r="A15" s="104" t="s">
        <v>109</v>
      </c>
      <c r="B15" s="340"/>
      <c r="C15" s="1178"/>
      <c r="D15" s="1178"/>
      <c r="E15" s="1178"/>
      <c r="F15" s="1178"/>
      <c r="G15" s="1175" t="str">
        <f t="shared" si="0"/>
        <v xml:space="preserve"> </v>
      </c>
      <c r="H15" s="1176"/>
      <c r="I15" s="1177"/>
      <c r="J15" s="1179"/>
      <c r="K15" s="1179"/>
    </row>
    <row r="16" spans="1:11" ht="20.100000000000001" customHeight="1" x14ac:dyDescent="0.2">
      <c r="A16" s="104" t="s">
        <v>108</v>
      </c>
      <c r="B16" s="340"/>
      <c r="C16" s="1178"/>
      <c r="D16" s="1178"/>
      <c r="E16" s="1178"/>
      <c r="F16" s="1178"/>
      <c r="G16" s="1175" t="str">
        <f t="shared" si="0"/>
        <v xml:space="preserve"> </v>
      </c>
      <c r="H16" s="1176"/>
      <c r="I16" s="1177"/>
      <c r="J16" s="1179"/>
      <c r="K16" s="1179"/>
    </row>
    <row r="17" spans="1:11" ht="20.100000000000001" customHeight="1" x14ac:dyDescent="0.2">
      <c r="A17" s="104" t="s">
        <v>422</v>
      </c>
      <c r="B17" s="340"/>
      <c r="C17" s="1178"/>
      <c r="D17" s="1178"/>
      <c r="E17" s="1178"/>
      <c r="F17" s="1178"/>
      <c r="G17" s="1175" t="str">
        <f t="shared" si="0"/>
        <v xml:space="preserve"> </v>
      </c>
      <c r="H17" s="1176"/>
      <c r="I17" s="1177"/>
      <c r="J17" s="1179"/>
      <c r="K17" s="1179"/>
    </row>
    <row r="18" spans="1:11" ht="20.100000000000001" customHeight="1" x14ac:dyDescent="0.2">
      <c r="A18" s="104" t="s">
        <v>117</v>
      </c>
      <c r="B18" s="340"/>
      <c r="C18" s="1178"/>
      <c r="D18" s="1178"/>
      <c r="E18" s="1178"/>
      <c r="F18" s="1178"/>
      <c r="G18" s="1175" t="str">
        <f t="shared" si="0"/>
        <v xml:space="preserve"> </v>
      </c>
      <c r="H18" s="1176"/>
      <c r="I18" s="1177"/>
      <c r="J18" s="1179"/>
      <c r="K18" s="1179"/>
    </row>
    <row r="19" spans="1:11" ht="20.100000000000001" customHeight="1" x14ac:dyDescent="0.2">
      <c r="A19" s="104" t="s">
        <v>423</v>
      </c>
      <c r="B19" s="340"/>
      <c r="C19" s="1178"/>
      <c r="D19" s="1178"/>
      <c r="E19" s="1178"/>
      <c r="F19" s="1178"/>
      <c r="G19" s="1175" t="str">
        <f t="shared" si="0"/>
        <v xml:space="preserve"> </v>
      </c>
      <c r="H19" s="1176"/>
      <c r="I19" s="1177"/>
      <c r="J19" s="1179"/>
      <c r="K19" s="1179"/>
    </row>
    <row r="20" spans="1:11" ht="20.100000000000001" customHeight="1" x14ac:dyDescent="0.2">
      <c r="A20" s="104" t="s">
        <v>357</v>
      </c>
      <c r="B20" s="340"/>
      <c r="C20" s="1178"/>
      <c r="D20" s="1178"/>
      <c r="E20" s="1178"/>
      <c r="F20" s="1178"/>
      <c r="G20" s="1175" t="str">
        <f t="shared" si="0"/>
        <v xml:space="preserve"> </v>
      </c>
      <c r="H20" s="1176"/>
      <c r="I20" s="1177"/>
      <c r="J20" s="1179"/>
      <c r="K20" s="1179"/>
    </row>
    <row r="21" spans="1:11" ht="20.100000000000001" customHeight="1" x14ac:dyDescent="0.2">
      <c r="A21" s="104"/>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425" t="s">
        <v>120</v>
      </c>
      <c r="E28" s="424">
        <v>12</v>
      </c>
      <c r="F28" s="425" t="s">
        <v>121</v>
      </c>
      <c r="G28" s="1175">
        <f>C28*E28</f>
        <v>0</v>
      </c>
      <c r="H28" s="1176"/>
      <c r="I28" s="1177"/>
      <c r="J28" s="1199" t="s">
        <v>384</v>
      </c>
      <c r="K28" s="1200"/>
    </row>
    <row r="29" spans="1:11" ht="20.100000000000001" customHeight="1" x14ac:dyDescent="0.2">
      <c r="A29" s="105" t="s">
        <v>122</v>
      </c>
      <c r="B29" s="107" t="s">
        <v>123</v>
      </c>
      <c r="C29" s="106">
        <f>C28</f>
        <v>0</v>
      </c>
      <c r="D29" s="425" t="s">
        <v>120</v>
      </c>
      <c r="E29" s="341"/>
      <c r="F29" s="425"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2:K2"/>
    <mergeCell ref="A4:K4"/>
    <mergeCell ref="A6:A8"/>
    <mergeCell ref="C6:D6"/>
    <mergeCell ref="E6:F6"/>
    <mergeCell ref="G6:I6"/>
    <mergeCell ref="J6:K8"/>
    <mergeCell ref="C7:D7"/>
    <mergeCell ref="E7:F7"/>
    <mergeCell ref="G7:I7"/>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C12:D12"/>
    <mergeCell ref="E12:F12"/>
    <mergeCell ref="G12:I12"/>
    <mergeCell ref="J12:K12"/>
    <mergeCell ref="C13:D13"/>
    <mergeCell ref="E13:F13"/>
    <mergeCell ref="G13:I13"/>
    <mergeCell ref="J13:K13"/>
    <mergeCell ref="C14:D14"/>
    <mergeCell ref="E14:F14"/>
    <mergeCell ref="G14:I14"/>
    <mergeCell ref="J14:K14"/>
    <mergeCell ref="C15:D15"/>
    <mergeCell ref="E15:F15"/>
    <mergeCell ref="G15:I15"/>
    <mergeCell ref="J15:K15"/>
    <mergeCell ref="C16:D16"/>
    <mergeCell ref="E16:F16"/>
    <mergeCell ref="G16:I16"/>
    <mergeCell ref="J16:K16"/>
    <mergeCell ref="C17:D17"/>
    <mergeCell ref="E17:F17"/>
    <mergeCell ref="G17:I17"/>
    <mergeCell ref="J17:K17"/>
    <mergeCell ref="C18:D18"/>
    <mergeCell ref="E18:F18"/>
    <mergeCell ref="G18:I18"/>
    <mergeCell ref="J18:K18"/>
    <mergeCell ref="C19:D19"/>
    <mergeCell ref="E19:F19"/>
    <mergeCell ref="G19:I19"/>
    <mergeCell ref="J19:K19"/>
    <mergeCell ref="C20:D20"/>
    <mergeCell ref="E20:F20"/>
    <mergeCell ref="G20:I20"/>
    <mergeCell ref="J20:K20"/>
    <mergeCell ref="C21:D21"/>
    <mergeCell ref="E21:F21"/>
    <mergeCell ref="G21:I21"/>
    <mergeCell ref="J21:K21"/>
    <mergeCell ref="C22:D22"/>
    <mergeCell ref="E22:F22"/>
    <mergeCell ref="G22:I22"/>
    <mergeCell ref="J22:K22"/>
    <mergeCell ref="C23:D23"/>
    <mergeCell ref="E23:F23"/>
    <mergeCell ref="G23:I23"/>
    <mergeCell ref="J23:K23"/>
    <mergeCell ref="C24:D24"/>
    <mergeCell ref="E24:F24"/>
    <mergeCell ref="G24:I24"/>
    <mergeCell ref="J24:K24"/>
    <mergeCell ref="C25:D25"/>
    <mergeCell ref="E25:F25"/>
    <mergeCell ref="G25:I25"/>
    <mergeCell ref="J25:K25"/>
    <mergeCell ref="C26:D26"/>
    <mergeCell ref="E26:F26"/>
    <mergeCell ref="G26:I26"/>
    <mergeCell ref="J26:K26"/>
    <mergeCell ref="A27:A28"/>
    <mergeCell ref="C27:D27"/>
    <mergeCell ref="E27:F27"/>
    <mergeCell ref="H27:I27"/>
    <mergeCell ref="J27:K27"/>
    <mergeCell ref="G28:I28"/>
    <mergeCell ref="A32:A40"/>
    <mergeCell ref="B32:K40"/>
    <mergeCell ref="J28:K28"/>
    <mergeCell ref="G29:I29"/>
    <mergeCell ref="J29:K29"/>
    <mergeCell ref="B30:I30"/>
    <mergeCell ref="J30:K30"/>
    <mergeCell ref="B31:I31"/>
    <mergeCell ref="J31:K31"/>
  </mergeCells>
  <phoneticPr fontId="2"/>
  <pageMargins left="0.75" right="0.42" top="0.82" bottom="0.6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B31" sqref="B31:I31"/>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810</v>
      </c>
      <c r="B2" s="1161"/>
      <c r="C2" s="1161"/>
      <c r="D2" s="1161"/>
      <c r="E2" s="1161"/>
      <c r="F2" s="1161"/>
      <c r="G2" s="1161"/>
      <c r="H2" s="1161"/>
      <c r="I2" s="1161"/>
      <c r="J2" s="1161"/>
      <c r="K2" s="1161"/>
    </row>
    <row r="4" spans="1:11" x14ac:dyDescent="0.2">
      <c r="A4" s="1162" t="s">
        <v>828</v>
      </c>
      <c r="B4" s="1162"/>
      <c r="C4" s="1162"/>
      <c r="D4" s="1162"/>
      <c r="E4" s="1162"/>
      <c r="F4" s="1162"/>
      <c r="G4" s="1162"/>
      <c r="H4" s="1162"/>
      <c r="I4" s="1162"/>
      <c r="J4" s="1162"/>
      <c r="K4" s="1162"/>
    </row>
    <row r="6" spans="1:11" x14ac:dyDescent="0.2">
      <c r="A6" s="1163" t="s">
        <v>414</v>
      </c>
      <c r="B6" s="502" t="s">
        <v>250</v>
      </c>
      <c r="C6" s="1166" t="s">
        <v>95</v>
      </c>
      <c r="D6" s="1167"/>
      <c r="E6" s="1166" t="s">
        <v>96</v>
      </c>
      <c r="F6" s="1167"/>
      <c r="G6" s="1166" t="s">
        <v>97</v>
      </c>
      <c r="H6" s="1168"/>
      <c r="I6" s="1167"/>
      <c r="J6" s="1166" t="s">
        <v>98</v>
      </c>
      <c r="K6" s="1167"/>
    </row>
    <row r="7" spans="1:11" x14ac:dyDescent="0.2">
      <c r="A7" s="1164"/>
      <c r="B7" s="504" t="s">
        <v>249</v>
      </c>
      <c r="C7" s="1169" t="s">
        <v>99</v>
      </c>
      <c r="D7" s="1170"/>
      <c r="E7" s="1169" t="s">
        <v>99</v>
      </c>
      <c r="F7" s="1170"/>
      <c r="G7" s="1169" t="s">
        <v>100</v>
      </c>
      <c r="H7" s="1173"/>
      <c r="I7" s="1170"/>
      <c r="J7" s="1169"/>
      <c r="K7" s="1170"/>
    </row>
    <row r="8" spans="1:11" x14ac:dyDescent="0.2">
      <c r="A8" s="1165"/>
      <c r="B8" s="503" t="s">
        <v>101</v>
      </c>
      <c r="C8" s="1171" t="s">
        <v>102</v>
      </c>
      <c r="D8" s="1172"/>
      <c r="E8" s="1171" t="s">
        <v>112</v>
      </c>
      <c r="F8" s="1172"/>
      <c r="G8" s="1171" t="s">
        <v>113</v>
      </c>
      <c r="H8" s="1174"/>
      <c r="I8" s="1172"/>
      <c r="J8" s="1171"/>
      <c r="K8" s="1172"/>
    </row>
    <row r="9" spans="1:11" ht="20.100000000000001" customHeight="1" x14ac:dyDescent="0.2">
      <c r="A9" s="104" t="s">
        <v>74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116</v>
      </c>
      <c r="B11" s="340"/>
      <c r="C11" s="1178"/>
      <c r="D11" s="1178"/>
      <c r="E11" s="1178"/>
      <c r="F11" s="1178"/>
      <c r="G11" s="1175" t="str">
        <f t="shared" si="0"/>
        <v xml:space="preserve"> </v>
      </c>
      <c r="H11" s="1176"/>
      <c r="I11" s="1177"/>
      <c r="J11" s="1179"/>
      <c r="K11" s="1179"/>
    </row>
    <row r="12" spans="1:11" ht="20.100000000000001" customHeight="1" x14ac:dyDescent="0.2">
      <c r="A12" s="104" t="s">
        <v>829</v>
      </c>
      <c r="B12" s="340"/>
      <c r="C12" s="1178"/>
      <c r="D12" s="1178"/>
      <c r="E12" s="1178"/>
      <c r="F12" s="1178"/>
      <c r="G12" s="1175" t="str">
        <f t="shared" si="0"/>
        <v xml:space="preserve"> </v>
      </c>
      <c r="H12" s="1176"/>
      <c r="I12" s="1177"/>
      <c r="J12" s="1179"/>
      <c r="K12" s="1179"/>
    </row>
    <row r="13" spans="1:11" ht="20.100000000000001" customHeight="1" x14ac:dyDescent="0.2">
      <c r="A13" s="104" t="s">
        <v>115</v>
      </c>
      <c r="B13" s="340"/>
      <c r="C13" s="1178"/>
      <c r="D13" s="1178"/>
      <c r="E13" s="1178"/>
      <c r="F13" s="1178"/>
      <c r="G13" s="1175" t="str">
        <f t="shared" si="0"/>
        <v xml:space="preserve"> </v>
      </c>
      <c r="H13" s="1176"/>
      <c r="I13" s="1177"/>
      <c r="J13" s="1179"/>
      <c r="K13" s="1179"/>
    </row>
    <row r="14" spans="1:11" ht="20.100000000000001" customHeight="1" x14ac:dyDescent="0.2">
      <c r="A14" s="104" t="s">
        <v>561</v>
      </c>
      <c r="B14" s="340"/>
      <c r="C14" s="1178"/>
      <c r="D14" s="1178"/>
      <c r="E14" s="1178"/>
      <c r="F14" s="1178"/>
      <c r="G14" s="1175" t="str">
        <f t="shared" si="0"/>
        <v xml:space="preserve"> </v>
      </c>
      <c r="H14" s="1176"/>
      <c r="I14" s="1177"/>
      <c r="J14" s="1179"/>
      <c r="K14" s="1179"/>
    </row>
    <row r="15" spans="1:11" ht="20.100000000000001" customHeight="1" x14ac:dyDescent="0.2">
      <c r="A15" s="104" t="s">
        <v>110</v>
      </c>
      <c r="B15" s="340"/>
      <c r="C15" s="1178"/>
      <c r="D15" s="1178"/>
      <c r="E15" s="1178"/>
      <c r="F15" s="1178"/>
      <c r="G15" s="1175" t="str">
        <f t="shared" si="0"/>
        <v xml:space="preserve"> </v>
      </c>
      <c r="H15" s="1176"/>
      <c r="I15" s="1177"/>
      <c r="J15" s="1179"/>
      <c r="K15" s="1179"/>
    </row>
    <row r="16" spans="1:11" ht="20.100000000000001" customHeight="1" x14ac:dyDescent="0.2">
      <c r="A16" s="104" t="s">
        <v>109</v>
      </c>
      <c r="B16" s="340"/>
      <c r="C16" s="1178"/>
      <c r="D16" s="1178"/>
      <c r="E16" s="1178"/>
      <c r="F16" s="1178"/>
      <c r="G16" s="1175" t="str">
        <f t="shared" si="0"/>
        <v xml:space="preserve"> </v>
      </c>
      <c r="H16" s="1176"/>
      <c r="I16" s="1177"/>
      <c r="J16" s="1179"/>
      <c r="K16" s="1179"/>
    </row>
    <row r="17" spans="1:11" ht="20.100000000000001" customHeight="1" x14ac:dyDescent="0.2">
      <c r="A17" s="104" t="s">
        <v>108</v>
      </c>
      <c r="B17" s="340"/>
      <c r="C17" s="1178"/>
      <c r="D17" s="1178"/>
      <c r="E17" s="1178"/>
      <c r="F17" s="1178"/>
      <c r="G17" s="1175" t="str">
        <f t="shared" si="0"/>
        <v xml:space="preserve"> </v>
      </c>
      <c r="H17" s="1176"/>
      <c r="I17" s="1177"/>
      <c r="J17" s="1179"/>
      <c r="K17" s="1179"/>
    </row>
    <row r="18" spans="1:11" ht="20.100000000000001" customHeight="1" x14ac:dyDescent="0.2">
      <c r="A18" s="104" t="s">
        <v>422</v>
      </c>
      <c r="B18" s="340"/>
      <c r="C18" s="1178"/>
      <c r="D18" s="1178"/>
      <c r="E18" s="1178"/>
      <c r="F18" s="1178"/>
      <c r="G18" s="1175" t="str">
        <f t="shared" si="0"/>
        <v xml:space="preserve"> </v>
      </c>
      <c r="H18" s="1176"/>
      <c r="I18" s="1177"/>
      <c r="J18" s="1179"/>
      <c r="K18" s="1179"/>
    </row>
    <row r="19" spans="1:11" ht="20.100000000000001" customHeight="1" x14ac:dyDescent="0.2">
      <c r="A19" s="104" t="s">
        <v>117</v>
      </c>
      <c r="B19" s="340"/>
      <c r="C19" s="1178"/>
      <c r="D19" s="1178"/>
      <c r="E19" s="1178"/>
      <c r="F19" s="1178"/>
      <c r="G19" s="1175" t="str">
        <f t="shared" si="0"/>
        <v xml:space="preserve"> </v>
      </c>
      <c r="H19" s="1176"/>
      <c r="I19" s="1177"/>
      <c r="J19" s="1179"/>
      <c r="K19" s="1179"/>
    </row>
    <row r="20" spans="1:11" ht="20.100000000000001" customHeight="1" x14ac:dyDescent="0.2">
      <c r="A20" s="104" t="s">
        <v>423</v>
      </c>
      <c r="B20" s="340"/>
      <c r="C20" s="1178"/>
      <c r="D20" s="1178"/>
      <c r="E20" s="1178"/>
      <c r="F20" s="1178"/>
      <c r="G20" s="1175" t="str">
        <f t="shared" si="0"/>
        <v xml:space="preserve"> </v>
      </c>
      <c r="H20" s="1176"/>
      <c r="I20" s="1177"/>
      <c r="J20" s="1179"/>
      <c r="K20" s="1179"/>
    </row>
    <row r="21" spans="1:11" ht="20.100000000000001" customHeight="1" x14ac:dyDescent="0.2">
      <c r="A21" s="104" t="s">
        <v>357</v>
      </c>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501" t="s">
        <v>120</v>
      </c>
      <c r="E28" s="500">
        <v>12</v>
      </c>
      <c r="F28" s="501" t="s">
        <v>121</v>
      </c>
      <c r="G28" s="1175">
        <f>C28*E28</f>
        <v>0</v>
      </c>
      <c r="H28" s="1176"/>
      <c r="I28" s="1177"/>
      <c r="J28" s="1199" t="s">
        <v>384</v>
      </c>
      <c r="K28" s="1200"/>
    </row>
    <row r="29" spans="1:11" ht="20.100000000000001" customHeight="1" x14ac:dyDescent="0.2">
      <c r="A29" s="105" t="s">
        <v>122</v>
      </c>
      <c r="B29" s="107" t="s">
        <v>123</v>
      </c>
      <c r="C29" s="106">
        <f>C28</f>
        <v>0</v>
      </c>
      <c r="D29" s="501" t="s">
        <v>120</v>
      </c>
      <c r="E29" s="341"/>
      <c r="F29" s="501"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32:A40"/>
    <mergeCell ref="B32:K40"/>
    <mergeCell ref="J28:K28"/>
    <mergeCell ref="G29:I29"/>
    <mergeCell ref="J29:K29"/>
    <mergeCell ref="B30:I30"/>
    <mergeCell ref="J30:K30"/>
    <mergeCell ref="B31:I31"/>
    <mergeCell ref="J31:K31"/>
    <mergeCell ref="C26:D26"/>
    <mergeCell ref="E26:F26"/>
    <mergeCell ref="G26:I26"/>
    <mergeCell ref="J26:K26"/>
    <mergeCell ref="A27:A28"/>
    <mergeCell ref="C27:D27"/>
    <mergeCell ref="E27:F27"/>
    <mergeCell ref="H27:I27"/>
    <mergeCell ref="J27:K27"/>
    <mergeCell ref="G28:I28"/>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Normal="100" workbookViewId="0">
      <selection sqref="A1:J1"/>
    </sheetView>
  </sheetViews>
  <sheetFormatPr defaultRowHeight="13.2" x14ac:dyDescent="0.2"/>
  <sheetData>
    <row r="1" spans="1:10" x14ac:dyDescent="0.2">
      <c r="A1" s="581" t="s">
        <v>858</v>
      </c>
      <c r="B1" s="581"/>
      <c r="C1" s="581"/>
      <c r="D1" s="581"/>
      <c r="E1" s="581"/>
      <c r="F1" s="581"/>
      <c r="G1" s="581"/>
      <c r="H1" s="581"/>
      <c r="I1" s="581"/>
      <c r="J1" s="581"/>
    </row>
    <row r="2" spans="1:10" ht="33" customHeight="1" x14ac:dyDescent="0.2">
      <c r="A2" s="579" t="s">
        <v>774</v>
      </c>
      <c r="B2" s="580"/>
      <c r="C2" s="580"/>
      <c r="D2" s="580"/>
      <c r="E2" s="580"/>
      <c r="F2" s="580"/>
      <c r="G2" s="580"/>
      <c r="H2" s="580"/>
      <c r="I2" s="580"/>
      <c r="J2" s="580"/>
    </row>
    <row r="3" spans="1:10" ht="33" customHeight="1" x14ac:dyDescent="0.2">
      <c r="A3" s="580"/>
      <c r="B3" s="580"/>
      <c r="C3" s="580"/>
      <c r="D3" s="580"/>
      <c r="E3" s="580"/>
      <c r="F3" s="580"/>
      <c r="G3" s="580"/>
      <c r="H3" s="580"/>
      <c r="I3" s="580"/>
      <c r="J3" s="580"/>
    </row>
    <row r="4" spans="1:10" ht="24.6" customHeight="1" x14ac:dyDescent="0.2">
      <c r="A4" s="581" t="s">
        <v>775</v>
      </c>
      <c r="B4" s="581"/>
      <c r="C4" s="581"/>
      <c r="D4" s="581"/>
      <c r="E4" s="581"/>
      <c r="F4" s="581"/>
      <c r="G4" s="581"/>
      <c r="H4" s="581"/>
      <c r="I4" s="581"/>
      <c r="J4" s="581"/>
    </row>
    <row r="5" spans="1:10" ht="24.6" customHeight="1" x14ac:dyDescent="0.2">
      <c r="A5" s="584" t="s">
        <v>776</v>
      </c>
      <c r="B5" s="584"/>
      <c r="C5" s="584"/>
      <c r="D5" s="584"/>
      <c r="E5" s="584"/>
      <c r="F5" s="584"/>
      <c r="G5" s="584"/>
      <c r="H5" s="584"/>
      <c r="I5" s="584"/>
      <c r="J5" s="584"/>
    </row>
    <row r="6" spans="1:10" ht="125.4" customHeight="1" x14ac:dyDescent="0.2">
      <c r="A6" s="582" t="s">
        <v>789</v>
      </c>
      <c r="B6" s="583"/>
      <c r="C6" s="583"/>
      <c r="D6" s="583"/>
      <c r="E6" s="583"/>
      <c r="F6" s="583"/>
      <c r="G6" s="583"/>
      <c r="H6" s="583"/>
      <c r="I6" s="583"/>
      <c r="J6" s="583"/>
    </row>
    <row r="7" spans="1:10" ht="30" customHeight="1" x14ac:dyDescent="0.2">
      <c r="A7" s="585" t="s">
        <v>778</v>
      </c>
      <c r="B7" s="586"/>
      <c r="C7" s="591" t="s">
        <v>787</v>
      </c>
      <c r="D7" s="592"/>
      <c r="E7" s="592"/>
      <c r="F7" s="592"/>
      <c r="G7" s="592"/>
      <c r="H7" s="592"/>
      <c r="I7" s="592"/>
      <c r="J7" s="593"/>
    </row>
    <row r="8" spans="1:10" ht="30" customHeight="1" x14ac:dyDescent="0.2">
      <c r="A8" s="587"/>
      <c r="B8" s="588"/>
      <c r="C8" s="591" t="s">
        <v>788</v>
      </c>
      <c r="D8" s="592"/>
      <c r="E8" s="592"/>
      <c r="F8" s="592"/>
      <c r="G8" s="592"/>
      <c r="H8" s="592"/>
      <c r="I8" s="592"/>
      <c r="J8" s="593"/>
    </row>
    <row r="9" spans="1:10" ht="30" customHeight="1" x14ac:dyDescent="0.2">
      <c r="A9" s="589"/>
      <c r="B9" s="590"/>
      <c r="C9" s="591" t="s">
        <v>782</v>
      </c>
      <c r="D9" s="592"/>
      <c r="E9" s="592"/>
      <c r="F9" s="592"/>
      <c r="G9" s="592"/>
      <c r="H9" s="592"/>
      <c r="I9" s="592"/>
      <c r="J9" s="593"/>
    </row>
    <row r="10" spans="1:10" ht="21.6" customHeight="1" x14ac:dyDescent="0.2">
      <c r="A10" t="s">
        <v>777</v>
      </c>
    </row>
    <row r="12" spans="1:10" ht="24" customHeight="1" x14ac:dyDescent="0.2">
      <c r="A12" s="594" t="s">
        <v>779</v>
      </c>
      <c r="B12" s="586"/>
      <c r="C12" s="591" t="s">
        <v>780</v>
      </c>
      <c r="D12" s="592"/>
      <c r="E12" s="592"/>
      <c r="F12" s="592"/>
      <c r="G12" s="592"/>
      <c r="H12" s="592"/>
      <c r="I12" s="592"/>
      <c r="J12" s="593"/>
    </row>
    <row r="13" spans="1:10" ht="24" customHeight="1" x14ac:dyDescent="0.2">
      <c r="A13" s="587"/>
      <c r="B13" s="588"/>
      <c r="C13" s="591" t="s">
        <v>781</v>
      </c>
      <c r="D13" s="592"/>
      <c r="E13" s="592"/>
      <c r="F13" s="593"/>
      <c r="G13" s="591" t="s">
        <v>783</v>
      </c>
      <c r="H13" s="592"/>
      <c r="I13" s="592"/>
      <c r="J13" s="593"/>
    </row>
    <row r="14" spans="1:10" ht="24" customHeight="1" x14ac:dyDescent="0.2">
      <c r="A14" s="587"/>
      <c r="B14" s="588"/>
      <c r="C14" s="591" t="s">
        <v>782</v>
      </c>
      <c r="D14" s="592"/>
      <c r="E14" s="592"/>
      <c r="F14" s="592"/>
      <c r="G14" s="592"/>
      <c r="H14" s="592"/>
      <c r="I14" s="592"/>
      <c r="J14" s="593"/>
    </row>
    <row r="15" spans="1:10" ht="24" customHeight="1" x14ac:dyDescent="0.2">
      <c r="A15" s="587"/>
      <c r="B15" s="588"/>
      <c r="C15" s="591" t="s">
        <v>784</v>
      </c>
      <c r="D15" s="592"/>
      <c r="E15" s="592"/>
      <c r="F15" s="593"/>
      <c r="G15" s="591" t="s">
        <v>785</v>
      </c>
      <c r="H15" s="592"/>
      <c r="I15" s="592"/>
      <c r="J15" s="593"/>
    </row>
    <row r="16" spans="1:10" ht="24" customHeight="1" x14ac:dyDescent="0.2">
      <c r="A16" s="589"/>
      <c r="B16" s="590"/>
      <c r="C16" s="591" t="s">
        <v>786</v>
      </c>
      <c r="D16" s="592"/>
      <c r="E16" s="592"/>
      <c r="F16" s="592"/>
      <c r="G16" s="592"/>
      <c r="H16" s="592"/>
      <c r="I16" s="592"/>
      <c r="J16" s="593"/>
    </row>
  </sheetData>
  <mergeCells count="17">
    <mergeCell ref="A7:B9"/>
    <mergeCell ref="C7:J7"/>
    <mergeCell ref="C8:J8"/>
    <mergeCell ref="C9:J9"/>
    <mergeCell ref="A12:B16"/>
    <mergeCell ref="C12:J12"/>
    <mergeCell ref="C14:J14"/>
    <mergeCell ref="C16:J16"/>
    <mergeCell ref="C15:F15"/>
    <mergeCell ref="G15:J15"/>
    <mergeCell ref="C13:F13"/>
    <mergeCell ref="G13:J13"/>
    <mergeCell ref="A2:J3"/>
    <mergeCell ref="A1:J1"/>
    <mergeCell ref="A6:J6"/>
    <mergeCell ref="A4:J4"/>
    <mergeCell ref="A5:J5"/>
  </mergeCells>
  <phoneticPr fontId="2"/>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M16" sqref="M16"/>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811</v>
      </c>
      <c r="B2" s="1161"/>
      <c r="C2" s="1161"/>
      <c r="D2" s="1161"/>
      <c r="E2" s="1161"/>
      <c r="F2" s="1161"/>
      <c r="G2" s="1161"/>
      <c r="H2" s="1161"/>
      <c r="I2" s="1161"/>
      <c r="J2" s="1161"/>
      <c r="K2" s="1161"/>
    </row>
    <row r="4" spans="1:11" x14ac:dyDescent="0.2">
      <c r="A4" s="1162" t="s">
        <v>828</v>
      </c>
      <c r="B4" s="1162"/>
      <c r="C4" s="1162"/>
      <c r="D4" s="1162"/>
      <c r="E4" s="1162"/>
      <c r="F4" s="1162"/>
      <c r="G4" s="1162"/>
      <c r="H4" s="1162"/>
      <c r="I4" s="1162"/>
      <c r="J4" s="1162"/>
      <c r="K4" s="1162"/>
    </row>
    <row r="6" spans="1:11" x14ac:dyDescent="0.2">
      <c r="A6" s="1163" t="s">
        <v>414</v>
      </c>
      <c r="B6" s="502" t="s">
        <v>250</v>
      </c>
      <c r="C6" s="1166" t="s">
        <v>95</v>
      </c>
      <c r="D6" s="1167"/>
      <c r="E6" s="1166" t="s">
        <v>96</v>
      </c>
      <c r="F6" s="1167"/>
      <c r="G6" s="1166" t="s">
        <v>97</v>
      </c>
      <c r="H6" s="1168"/>
      <c r="I6" s="1167"/>
      <c r="J6" s="1166" t="s">
        <v>98</v>
      </c>
      <c r="K6" s="1167"/>
    </row>
    <row r="7" spans="1:11" x14ac:dyDescent="0.2">
      <c r="A7" s="1164"/>
      <c r="B7" s="504" t="s">
        <v>249</v>
      </c>
      <c r="C7" s="1169" t="s">
        <v>99</v>
      </c>
      <c r="D7" s="1170"/>
      <c r="E7" s="1169" t="s">
        <v>99</v>
      </c>
      <c r="F7" s="1170"/>
      <c r="G7" s="1169" t="s">
        <v>100</v>
      </c>
      <c r="H7" s="1173"/>
      <c r="I7" s="1170"/>
      <c r="J7" s="1169"/>
      <c r="K7" s="1170"/>
    </row>
    <row r="8" spans="1:11" x14ac:dyDescent="0.2">
      <c r="A8" s="1165"/>
      <c r="B8" s="503" t="s">
        <v>101</v>
      </c>
      <c r="C8" s="1171" t="s">
        <v>102</v>
      </c>
      <c r="D8" s="1172"/>
      <c r="E8" s="1171" t="s">
        <v>112</v>
      </c>
      <c r="F8" s="1172"/>
      <c r="G8" s="1171" t="s">
        <v>113</v>
      </c>
      <c r="H8" s="1174"/>
      <c r="I8" s="1172"/>
      <c r="J8" s="1171"/>
      <c r="K8" s="1172"/>
    </row>
    <row r="9" spans="1:11" ht="20.100000000000001" customHeight="1" x14ac:dyDescent="0.2">
      <c r="A9" s="104" t="s">
        <v>74</v>
      </c>
      <c r="B9" s="340"/>
      <c r="C9" s="1178"/>
      <c r="D9" s="1178"/>
      <c r="E9" s="1178"/>
      <c r="F9" s="1178"/>
      <c r="G9" s="1175" t="str">
        <f t="shared" ref="G9:G21"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116</v>
      </c>
      <c r="B11" s="340"/>
      <c r="C11" s="1178"/>
      <c r="D11" s="1178"/>
      <c r="E11" s="1178"/>
      <c r="F11" s="1178"/>
      <c r="G11" s="1175" t="str">
        <f t="shared" si="0"/>
        <v xml:space="preserve"> </v>
      </c>
      <c r="H11" s="1176"/>
      <c r="I11" s="1177"/>
      <c r="J11" s="1179"/>
      <c r="K11" s="1179"/>
    </row>
    <row r="12" spans="1:11" ht="20.100000000000001" customHeight="1" x14ac:dyDescent="0.2">
      <c r="A12" s="104" t="s">
        <v>829</v>
      </c>
      <c r="B12" s="340"/>
      <c r="C12" s="1178"/>
      <c r="D12" s="1178"/>
      <c r="E12" s="1178"/>
      <c r="F12" s="1178"/>
      <c r="G12" s="1175" t="str">
        <f t="shared" si="0"/>
        <v xml:space="preserve"> </v>
      </c>
      <c r="H12" s="1176"/>
      <c r="I12" s="1177"/>
      <c r="J12" s="1179"/>
      <c r="K12" s="1179"/>
    </row>
    <row r="13" spans="1:11" ht="20.100000000000001" customHeight="1" x14ac:dyDescent="0.2">
      <c r="A13" s="104" t="s">
        <v>115</v>
      </c>
      <c r="B13" s="340"/>
      <c r="C13" s="1178"/>
      <c r="D13" s="1178"/>
      <c r="E13" s="1178"/>
      <c r="F13" s="1178"/>
      <c r="G13" s="1175" t="str">
        <f t="shared" si="0"/>
        <v xml:space="preserve"> </v>
      </c>
      <c r="H13" s="1176"/>
      <c r="I13" s="1177"/>
      <c r="J13" s="1179"/>
      <c r="K13" s="1179"/>
    </row>
    <row r="14" spans="1:11" ht="20.100000000000001" customHeight="1" x14ac:dyDescent="0.2">
      <c r="A14" s="104" t="s">
        <v>561</v>
      </c>
      <c r="B14" s="340"/>
      <c r="C14" s="1178"/>
      <c r="D14" s="1178"/>
      <c r="E14" s="1178"/>
      <c r="F14" s="1178"/>
      <c r="G14" s="1175" t="str">
        <f t="shared" si="0"/>
        <v xml:space="preserve"> </v>
      </c>
      <c r="H14" s="1176"/>
      <c r="I14" s="1177"/>
      <c r="J14" s="1179"/>
      <c r="K14" s="1179"/>
    </row>
    <row r="15" spans="1:11" ht="20.100000000000001" customHeight="1" x14ac:dyDescent="0.2">
      <c r="A15" s="104" t="s">
        <v>110</v>
      </c>
      <c r="B15" s="340"/>
      <c r="C15" s="1178"/>
      <c r="D15" s="1178"/>
      <c r="E15" s="1178"/>
      <c r="F15" s="1178"/>
      <c r="G15" s="1175" t="str">
        <f t="shared" si="0"/>
        <v xml:space="preserve"> </v>
      </c>
      <c r="H15" s="1176"/>
      <c r="I15" s="1177"/>
      <c r="J15" s="1179"/>
      <c r="K15" s="1179"/>
    </row>
    <row r="16" spans="1:11" ht="20.100000000000001" customHeight="1" x14ac:dyDescent="0.2">
      <c r="A16" s="104" t="s">
        <v>109</v>
      </c>
      <c r="B16" s="340"/>
      <c r="C16" s="1178"/>
      <c r="D16" s="1178"/>
      <c r="E16" s="1178"/>
      <c r="F16" s="1178"/>
      <c r="G16" s="1175" t="str">
        <f t="shared" si="0"/>
        <v xml:space="preserve"> </v>
      </c>
      <c r="H16" s="1176"/>
      <c r="I16" s="1177"/>
      <c r="J16" s="1179"/>
      <c r="K16" s="1179"/>
    </row>
    <row r="17" spans="1:11" ht="20.100000000000001" customHeight="1" x14ac:dyDescent="0.2">
      <c r="A17" s="104" t="s">
        <v>108</v>
      </c>
      <c r="B17" s="340"/>
      <c r="C17" s="1178"/>
      <c r="D17" s="1178"/>
      <c r="E17" s="1178"/>
      <c r="F17" s="1178"/>
      <c r="G17" s="1175" t="str">
        <f t="shared" si="0"/>
        <v xml:space="preserve"> </v>
      </c>
      <c r="H17" s="1176"/>
      <c r="I17" s="1177"/>
      <c r="J17" s="1179"/>
      <c r="K17" s="1179"/>
    </row>
    <row r="18" spans="1:11" ht="20.100000000000001" customHeight="1" x14ac:dyDescent="0.2">
      <c r="A18" s="104" t="s">
        <v>422</v>
      </c>
      <c r="B18" s="340"/>
      <c r="C18" s="1178"/>
      <c r="D18" s="1178"/>
      <c r="E18" s="1178"/>
      <c r="F18" s="1178"/>
      <c r="G18" s="1175" t="str">
        <f t="shared" si="0"/>
        <v xml:space="preserve"> </v>
      </c>
      <c r="H18" s="1176"/>
      <c r="I18" s="1177"/>
      <c r="J18" s="1179"/>
      <c r="K18" s="1179"/>
    </row>
    <row r="19" spans="1:11" ht="20.100000000000001" customHeight="1" x14ac:dyDescent="0.2">
      <c r="A19" s="104" t="s">
        <v>117</v>
      </c>
      <c r="B19" s="340"/>
      <c r="C19" s="1178"/>
      <c r="D19" s="1178"/>
      <c r="E19" s="1178"/>
      <c r="F19" s="1178"/>
      <c r="G19" s="1175" t="str">
        <f t="shared" si="0"/>
        <v xml:space="preserve"> </v>
      </c>
      <c r="H19" s="1176"/>
      <c r="I19" s="1177"/>
      <c r="J19" s="1179"/>
      <c r="K19" s="1179"/>
    </row>
    <row r="20" spans="1:11" ht="20.100000000000001" customHeight="1" x14ac:dyDescent="0.2">
      <c r="A20" s="104" t="s">
        <v>423</v>
      </c>
      <c r="B20" s="340"/>
      <c r="C20" s="1178"/>
      <c r="D20" s="1178"/>
      <c r="E20" s="1178"/>
      <c r="F20" s="1178"/>
      <c r="G20" s="1175" t="str">
        <f t="shared" si="0"/>
        <v xml:space="preserve"> </v>
      </c>
      <c r="H20" s="1176"/>
      <c r="I20" s="1177"/>
      <c r="J20" s="1179"/>
      <c r="K20" s="1179"/>
    </row>
    <row r="21" spans="1:11" ht="20.100000000000001" customHeight="1" x14ac:dyDescent="0.2">
      <c r="A21" s="104" t="s">
        <v>357</v>
      </c>
      <c r="B21" s="340"/>
      <c r="C21" s="1178"/>
      <c r="D21" s="1178"/>
      <c r="E21" s="1178"/>
      <c r="F21" s="1178"/>
      <c r="G21" s="1175" t="str">
        <f t="shared" si="0"/>
        <v xml:space="preserve"> </v>
      </c>
      <c r="H21" s="1176"/>
      <c r="I21" s="1177"/>
      <c r="J21" s="1179"/>
      <c r="K21" s="1179"/>
    </row>
    <row r="22" spans="1:11" ht="20.100000000000001" customHeight="1" x14ac:dyDescent="0.2">
      <c r="A22" s="105"/>
      <c r="B22" s="340"/>
      <c r="C22" s="1178"/>
      <c r="D22" s="1178"/>
      <c r="E22" s="1178"/>
      <c r="F22" s="1178"/>
      <c r="G22" s="1175" t="str">
        <f>IF(B22&gt;0,B22*SUM(C22:F22)," ")</f>
        <v xml:space="preserve"> </v>
      </c>
      <c r="H22" s="1176"/>
      <c r="I22" s="1177"/>
      <c r="J22" s="1179"/>
      <c r="K22" s="1179"/>
    </row>
    <row r="23" spans="1:11" ht="20.100000000000001" customHeight="1" x14ac:dyDescent="0.2">
      <c r="A23" s="105"/>
      <c r="B23" s="340"/>
      <c r="C23" s="1178"/>
      <c r="D23" s="1178"/>
      <c r="E23" s="1178"/>
      <c r="F23" s="1178"/>
      <c r="G23" s="1175" t="str">
        <f t="shared" ref="G23:G26" si="1">IF(B23&gt;0,B23*SUM(C23:F23)," ")</f>
        <v xml:space="preserve"> </v>
      </c>
      <c r="H23" s="1176"/>
      <c r="I23" s="1177"/>
      <c r="J23" s="1179"/>
      <c r="K23" s="1179"/>
    </row>
    <row r="24" spans="1:11" ht="20.100000000000001" customHeight="1" x14ac:dyDescent="0.2">
      <c r="A24" s="105"/>
      <c r="B24" s="340"/>
      <c r="C24" s="1178"/>
      <c r="D24" s="1178"/>
      <c r="E24" s="1178"/>
      <c r="F24" s="1178"/>
      <c r="G24" s="1175" t="str">
        <f t="shared" si="1"/>
        <v xml:space="preserve"> </v>
      </c>
      <c r="H24" s="1176"/>
      <c r="I24" s="1177"/>
      <c r="J24" s="1179"/>
      <c r="K24" s="1179"/>
    </row>
    <row r="25" spans="1:11" ht="20.100000000000001" customHeight="1" x14ac:dyDescent="0.2">
      <c r="A25" s="105"/>
      <c r="B25" s="340"/>
      <c r="C25" s="1178"/>
      <c r="D25" s="1178"/>
      <c r="E25" s="1178"/>
      <c r="F25" s="1178"/>
      <c r="G25" s="1175" t="str">
        <f t="shared" si="1"/>
        <v xml:space="preserve"> </v>
      </c>
      <c r="H25" s="1176"/>
      <c r="I25" s="1177"/>
      <c r="J25" s="1179"/>
      <c r="K25" s="1179"/>
    </row>
    <row r="26" spans="1:11" ht="20.100000000000001" customHeight="1" x14ac:dyDescent="0.2">
      <c r="A26" s="105"/>
      <c r="B26" s="340"/>
      <c r="C26" s="1178"/>
      <c r="D26" s="1178"/>
      <c r="E26" s="1178"/>
      <c r="F26" s="1178"/>
      <c r="G26" s="1175" t="str">
        <f t="shared" si="1"/>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501" t="s">
        <v>120</v>
      </c>
      <c r="E28" s="500">
        <v>12</v>
      </c>
      <c r="F28" s="501" t="s">
        <v>121</v>
      </c>
      <c r="G28" s="1175">
        <f>C28*E28</f>
        <v>0</v>
      </c>
      <c r="H28" s="1176"/>
      <c r="I28" s="1177"/>
      <c r="J28" s="1199" t="s">
        <v>384</v>
      </c>
      <c r="K28" s="1200"/>
    </row>
    <row r="29" spans="1:11" ht="20.100000000000001" customHeight="1" x14ac:dyDescent="0.2">
      <c r="A29" s="105" t="s">
        <v>122</v>
      </c>
      <c r="B29" s="107" t="s">
        <v>123</v>
      </c>
      <c r="C29" s="106">
        <f>C28</f>
        <v>0</v>
      </c>
      <c r="D29" s="501" t="s">
        <v>120</v>
      </c>
      <c r="E29" s="341"/>
      <c r="F29" s="501"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32:A40"/>
    <mergeCell ref="B32:K40"/>
    <mergeCell ref="J28:K28"/>
    <mergeCell ref="G29:I29"/>
    <mergeCell ref="J29:K29"/>
    <mergeCell ref="B30:I30"/>
    <mergeCell ref="J30:K30"/>
    <mergeCell ref="B31:I31"/>
    <mergeCell ref="J31:K31"/>
    <mergeCell ref="C26:D26"/>
    <mergeCell ref="E26:F26"/>
    <mergeCell ref="G26:I26"/>
    <mergeCell ref="J26:K26"/>
    <mergeCell ref="A27:A28"/>
    <mergeCell ref="C27:D27"/>
    <mergeCell ref="E27:F27"/>
    <mergeCell ref="H27:I27"/>
    <mergeCell ref="J27:K27"/>
    <mergeCell ref="G28:I28"/>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O17" sqref="O17"/>
    </sheetView>
  </sheetViews>
  <sheetFormatPr defaultColWidth="9" defaultRowHeight="13.2" x14ac:dyDescent="0.2"/>
  <cols>
    <col min="1" max="1" width="16" style="100" customWidth="1"/>
    <col min="2" max="2" width="7.109375" style="100" customWidth="1"/>
    <col min="3" max="3" width="9.44140625" style="100" customWidth="1"/>
    <col min="4" max="4" width="7.6640625" style="100" customWidth="1"/>
    <col min="5" max="5" width="8.33203125" style="100" customWidth="1"/>
    <col min="6" max="6" width="7.44140625" style="100" customWidth="1"/>
    <col min="7" max="7" width="2.6640625" style="100" customWidth="1"/>
    <col min="8" max="8" width="8" style="100" customWidth="1"/>
    <col min="9" max="9" width="8.109375" style="100" customWidth="1"/>
    <col min="10" max="11" width="7.21875" style="100" customWidth="1"/>
    <col min="12" max="16384" width="9" style="100"/>
  </cols>
  <sheetData>
    <row r="1" spans="1:11" x14ac:dyDescent="0.2">
      <c r="A1" s="99" t="s">
        <v>94</v>
      </c>
    </row>
    <row r="2" spans="1:11" ht="23.4" x14ac:dyDescent="0.2">
      <c r="A2" s="1161" t="s">
        <v>812</v>
      </c>
      <c r="B2" s="1161"/>
      <c r="C2" s="1161"/>
      <c r="D2" s="1161"/>
      <c r="E2" s="1161"/>
      <c r="F2" s="1161"/>
      <c r="G2" s="1161"/>
      <c r="H2" s="1161"/>
      <c r="I2" s="1161"/>
      <c r="J2" s="1161"/>
      <c r="K2" s="1161"/>
    </row>
    <row r="4" spans="1:11" x14ac:dyDescent="0.2">
      <c r="A4" s="1162" t="s">
        <v>828</v>
      </c>
      <c r="B4" s="1162"/>
      <c r="C4" s="1162"/>
      <c r="D4" s="1162"/>
      <c r="E4" s="1162"/>
      <c r="F4" s="1162"/>
      <c r="G4" s="1162"/>
      <c r="H4" s="1162"/>
      <c r="I4" s="1162"/>
      <c r="J4" s="1162"/>
      <c r="K4" s="1162"/>
    </row>
    <row r="6" spans="1:11" x14ac:dyDescent="0.2">
      <c r="A6" s="1163" t="s">
        <v>414</v>
      </c>
      <c r="B6" s="502" t="s">
        <v>250</v>
      </c>
      <c r="C6" s="1166" t="s">
        <v>95</v>
      </c>
      <c r="D6" s="1167"/>
      <c r="E6" s="1166" t="s">
        <v>96</v>
      </c>
      <c r="F6" s="1167"/>
      <c r="G6" s="1166" t="s">
        <v>97</v>
      </c>
      <c r="H6" s="1168"/>
      <c r="I6" s="1167"/>
      <c r="J6" s="1166" t="s">
        <v>98</v>
      </c>
      <c r="K6" s="1167"/>
    </row>
    <row r="7" spans="1:11" x14ac:dyDescent="0.2">
      <c r="A7" s="1164"/>
      <c r="B7" s="504" t="s">
        <v>249</v>
      </c>
      <c r="C7" s="1169" t="s">
        <v>99</v>
      </c>
      <c r="D7" s="1170"/>
      <c r="E7" s="1169" t="s">
        <v>99</v>
      </c>
      <c r="F7" s="1170"/>
      <c r="G7" s="1169" t="s">
        <v>100</v>
      </c>
      <c r="H7" s="1173"/>
      <c r="I7" s="1170"/>
      <c r="J7" s="1169"/>
      <c r="K7" s="1170"/>
    </row>
    <row r="8" spans="1:11" x14ac:dyDescent="0.2">
      <c r="A8" s="1165"/>
      <c r="B8" s="503" t="s">
        <v>101</v>
      </c>
      <c r="C8" s="1171" t="s">
        <v>102</v>
      </c>
      <c r="D8" s="1172"/>
      <c r="E8" s="1171" t="s">
        <v>112</v>
      </c>
      <c r="F8" s="1172"/>
      <c r="G8" s="1171" t="s">
        <v>113</v>
      </c>
      <c r="H8" s="1174"/>
      <c r="I8" s="1172"/>
      <c r="J8" s="1171"/>
      <c r="K8" s="1172"/>
    </row>
    <row r="9" spans="1:11" ht="20.100000000000001" customHeight="1" x14ac:dyDescent="0.2">
      <c r="A9" s="104" t="s">
        <v>74</v>
      </c>
      <c r="B9" s="340"/>
      <c r="C9" s="1178"/>
      <c r="D9" s="1178"/>
      <c r="E9" s="1178"/>
      <c r="F9" s="1178"/>
      <c r="G9" s="1175" t="str">
        <f t="shared" ref="G9:G22" si="0">IF(B9&gt;0,B9*SUM(C9:F9)," ")</f>
        <v xml:space="preserve"> </v>
      </c>
      <c r="H9" s="1176"/>
      <c r="I9" s="1177"/>
      <c r="J9" s="1179"/>
      <c r="K9" s="1179"/>
    </row>
    <row r="10" spans="1:11" ht="20.100000000000001" customHeight="1" x14ac:dyDescent="0.2">
      <c r="A10" s="104" t="s">
        <v>419</v>
      </c>
      <c r="B10" s="340"/>
      <c r="C10" s="1178"/>
      <c r="D10" s="1178"/>
      <c r="E10" s="1178"/>
      <c r="F10" s="1178"/>
      <c r="G10" s="1175" t="str">
        <f t="shared" si="0"/>
        <v xml:space="preserve"> </v>
      </c>
      <c r="H10" s="1176"/>
      <c r="I10" s="1177"/>
      <c r="J10" s="1179"/>
      <c r="K10" s="1179"/>
    </row>
    <row r="11" spans="1:11" ht="20.100000000000001" customHeight="1" x14ac:dyDescent="0.2">
      <c r="A11" s="104" t="s">
        <v>116</v>
      </c>
      <c r="B11" s="340"/>
      <c r="C11" s="1178"/>
      <c r="D11" s="1178"/>
      <c r="E11" s="1178"/>
      <c r="F11" s="1178"/>
      <c r="G11" s="1175" t="str">
        <f t="shared" si="0"/>
        <v xml:space="preserve"> </v>
      </c>
      <c r="H11" s="1176"/>
      <c r="I11" s="1177"/>
      <c r="J11" s="1179"/>
      <c r="K11" s="1179"/>
    </row>
    <row r="12" spans="1:11" ht="20.100000000000001" customHeight="1" x14ac:dyDescent="0.2">
      <c r="A12" s="104" t="s">
        <v>829</v>
      </c>
      <c r="B12" s="340"/>
      <c r="C12" s="1178"/>
      <c r="D12" s="1178"/>
      <c r="E12" s="1178"/>
      <c r="F12" s="1178"/>
      <c r="G12" s="1175" t="str">
        <f t="shared" ref="G12" si="1">IF(B12&gt;0,B12*SUM(C12:F12)," ")</f>
        <v xml:space="preserve"> </v>
      </c>
      <c r="H12" s="1176"/>
      <c r="I12" s="1177"/>
      <c r="J12" s="1179"/>
      <c r="K12" s="1179"/>
    </row>
    <row r="13" spans="1:11" ht="20.100000000000001" customHeight="1" x14ac:dyDescent="0.2">
      <c r="A13" s="104" t="s">
        <v>115</v>
      </c>
      <c r="B13" s="340"/>
      <c r="C13" s="1178"/>
      <c r="D13" s="1178"/>
      <c r="E13" s="1178"/>
      <c r="F13" s="1178"/>
      <c r="G13" s="1175" t="str">
        <f t="shared" si="0"/>
        <v xml:space="preserve"> </v>
      </c>
      <c r="H13" s="1176"/>
      <c r="I13" s="1177"/>
      <c r="J13" s="1179"/>
      <c r="K13" s="1179"/>
    </row>
    <row r="14" spans="1:11" ht="20.100000000000001" customHeight="1" x14ac:dyDescent="0.2">
      <c r="A14" s="104" t="s">
        <v>561</v>
      </c>
      <c r="B14" s="340"/>
      <c r="C14" s="1178"/>
      <c r="D14" s="1178"/>
      <c r="E14" s="1178"/>
      <c r="F14" s="1178"/>
      <c r="G14" s="1175" t="str">
        <f t="shared" si="0"/>
        <v xml:space="preserve"> </v>
      </c>
      <c r="H14" s="1176"/>
      <c r="I14" s="1177"/>
      <c r="J14" s="1179"/>
      <c r="K14" s="1179"/>
    </row>
    <row r="15" spans="1:11" ht="20.100000000000001" customHeight="1" x14ac:dyDescent="0.2">
      <c r="A15" s="104" t="s">
        <v>110</v>
      </c>
      <c r="B15" s="340"/>
      <c r="C15" s="1178"/>
      <c r="D15" s="1178"/>
      <c r="E15" s="1178"/>
      <c r="F15" s="1178"/>
      <c r="G15" s="1175" t="str">
        <f t="shared" si="0"/>
        <v xml:space="preserve"> </v>
      </c>
      <c r="H15" s="1176"/>
      <c r="I15" s="1177"/>
      <c r="J15" s="1179"/>
      <c r="K15" s="1179"/>
    </row>
    <row r="16" spans="1:11" ht="20.100000000000001" customHeight="1" x14ac:dyDescent="0.2">
      <c r="A16" s="104" t="s">
        <v>109</v>
      </c>
      <c r="B16" s="340"/>
      <c r="C16" s="1178"/>
      <c r="D16" s="1178"/>
      <c r="E16" s="1178"/>
      <c r="F16" s="1178"/>
      <c r="G16" s="1175" t="str">
        <f t="shared" si="0"/>
        <v xml:space="preserve"> </v>
      </c>
      <c r="H16" s="1176"/>
      <c r="I16" s="1177"/>
      <c r="J16" s="1179"/>
      <c r="K16" s="1179"/>
    </row>
    <row r="17" spans="1:11" ht="20.100000000000001" customHeight="1" x14ac:dyDescent="0.2">
      <c r="A17" s="104" t="s">
        <v>108</v>
      </c>
      <c r="B17" s="340"/>
      <c r="C17" s="1178"/>
      <c r="D17" s="1178"/>
      <c r="E17" s="1178"/>
      <c r="F17" s="1178"/>
      <c r="G17" s="1175" t="str">
        <f t="shared" si="0"/>
        <v xml:space="preserve"> </v>
      </c>
      <c r="H17" s="1176"/>
      <c r="I17" s="1177"/>
      <c r="J17" s="1179"/>
      <c r="K17" s="1179"/>
    </row>
    <row r="18" spans="1:11" ht="20.100000000000001" customHeight="1" x14ac:dyDescent="0.2">
      <c r="A18" s="104" t="s">
        <v>422</v>
      </c>
      <c r="B18" s="340"/>
      <c r="C18" s="1178"/>
      <c r="D18" s="1178"/>
      <c r="E18" s="1178"/>
      <c r="F18" s="1178"/>
      <c r="G18" s="1175" t="str">
        <f t="shared" si="0"/>
        <v xml:space="preserve"> </v>
      </c>
      <c r="H18" s="1176"/>
      <c r="I18" s="1177"/>
      <c r="J18" s="1179"/>
      <c r="K18" s="1179"/>
    </row>
    <row r="19" spans="1:11" ht="20.100000000000001" customHeight="1" x14ac:dyDescent="0.2">
      <c r="A19" s="104" t="s">
        <v>117</v>
      </c>
      <c r="B19" s="340"/>
      <c r="C19" s="1178"/>
      <c r="D19" s="1178"/>
      <c r="E19" s="1178"/>
      <c r="F19" s="1178"/>
      <c r="G19" s="1175" t="str">
        <f t="shared" si="0"/>
        <v xml:space="preserve"> </v>
      </c>
      <c r="H19" s="1176"/>
      <c r="I19" s="1177"/>
      <c r="J19" s="1179"/>
      <c r="K19" s="1179"/>
    </row>
    <row r="20" spans="1:11" ht="20.100000000000001" customHeight="1" x14ac:dyDescent="0.2">
      <c r="A20" s="104" t="s">
        <v>423</v>
      </c>
      <c r="B20" s="340"/>
      <c r="C20" s="1178"/>
      <c r="D20" s="1178"/>
      <c r="E20" s="1178"/>
      <c r="F20" s="1178"/>
      <c r="G20" s="1175" t="str">
        <f t="shared" si="0"/>
        <v xml:space="preserve"> </v>
      </c>
      <c r="H20" s="1176"/>
      <c r="I20" s="1177"/>
      <c r="J20" s="1179"/>
      <c r="K20" s="1179"/>
    </row>
    <row r="21" spans="1:11" ht="20.100000000000001" customHeight="1" x14ac:dyDescent="0.2">
      <c r="A21" s="104" t="s">
        <v>357</v>
      </c>
      <c r="B21" s="340"/>
      <c r="C21" s="1178"/>
      <c r="D21" s="1178"/>
      <c r="E21" s="1178"/>
      <c r="F21" s="1178"/>
      <c r="G21" s="1175" t="str">
        <f t="shared" si="0"/>
        <v xml:space="preserve"> </v>
      </c>
      <c r="H21" s="1176"/>
      <c r="I21" s="1177"/>
      <c r="J21" s="1179"/>
      <c r="K21" s="1179"/>
    </row>
    <row r="22" spans="1:11" ht="20.100000000000001" customHeight="1" x14ac:dyDescent="0.2">
      <c r="A22" s="104"/>
      <c r="B22" s="340"/>
      <c r="C22" s="1178"/>
      <c r="D22" s="1178"/>
      <c r="E22" s="1178"/>
      <c r="F22" s="1178"/>
      <c r="G22" s="1175" t="str">
        <f t="shared" si="0"/>
        <v xml:space="preserve"> </v>
      </c>
      <c r="H22" s="1176"/>
      <c r="I22" s="1177"/>
      <c r="J22" s="1179"/>
      <c r="K22" s="1179"/>
    </row>
    <row r="23" spans="1:11" ht="20.100000000000001" customHeight="1" x14ac:dyDescent="0.2">
      <c r="A23" s="105"/>
      <c r="B23" s="340"/>
      <c r="C23" s="1178"/>
      <c r="D23" s="1178"/>
      <c r="E23" s="1178"/>
      <c r="F23" s="1178"/>
      <c r="G23" s="1175" t="str">
        <f>IF(B23&gt;0,B23*SUM(C23:F23)," ")</f>
        <v xml:space="preserve"> </v>
      </c>
      <c r="H23" s="1176"/>
      <c r="I23" s="1177"/>
      <c r="J23" s="1179"/>
      <c r="K23" s="1179"/>
    </row>
    <row r="24" spans="1:11" ht="20.100000000000001" customHeight="1" x14ac:dyDescent="0.2">
      <c r="A24" s="105"/>
      <c r="B24" s="340"/>
      <c r="C24" s="1178"/>
      <c r="D24" s="1178"/>
      <c r="E24" s="1178"/>
      <c r="F24" s="1178"/>
      <c r="G24" s="1175" t="str">
        <f t="shared" ref="G24:G26" si="2">IF(B24&gt;0,B24*SUM(C24:F24)," ")</f>
        <v xml:space="preserve"> </v>
      </c>
      <c r="H24" s="1176"/>
      <c r="I24" s="1177"/>
      <c r="J24" s="1179"/>
      <c r="K24" s="1179"/>
    </row>
    <row r="25" spans="1:11" ht="20.100000000000001" customHeight="1" x14ac:dyDescent="0.2">
      <c r="A25" s="105"/>
      <c r="B25" s="340"/>
      <c r="C25" s="1178"/>
      <c r="D25" s="1178"/>
      <c r="E25" s="1178"/>
      <c r="F25" s="1178"/>
      <c r="G25" s="1175" t="str">
        <f t="shared" si="2"/>
        <v xml:space="preserve"> </v>
      </c>
      <c r="H25" s="1176"/>
      <c r="I25" s="1177"/>
      <c r="J25" s="1179"/>
      <c r="K25" s="1179"/>
    </row>
    <row r="26" spans="1:11" ht="20.100000000000001" customHeight="1" x14ac:dyDescent="0.2">
      <c r="A26" s="105"/>
      <c r="B26" s="340"/>
      <c r="C26" s="1178"/>
      <c r="D26" s="1178"/>
      <c r="E26" s="1178"/>
      <c r="F26" s="1178"/>
      <c r="G26" s="1175" t="str">
        <f t="shared" si="2"/>
        <v xml:space="preserve"> </v>
      </c>
      <c r="H26" s="1176"/>
      <c r="I26" s="1177"/>
      <c r="J26" s="1179"/>
      <c r="K26" s="1179"/>
    </row>
    <row r="27" spans="1:11" ht="20.100000000000001" customHeight="1" x14ac:dyDescent="0.2">
      <c r="A27" s="1163" t="s">
        <v>118</v>
      </c>
      <c r="B27" s="27">
        <f>SUM(B9:B26)</f>
        <v>0</v>
      </c>
      <c r="C27" s="1201"/>
      <c r="D27" s="1201"/>
      <c r="E27" s="1201"/>
      <c r="F27" s="1201"/>
      <c r="G27" s="28" t="s">
        <v>119</v>
      </c>
      <c r="H27" s="1176">
        <f>SUM(G9:I26)</f>
        <v>0</v>
      </c>
      <c r="I27" s="1177"/>
      <c r="J27" s="1180"/>
      <c r="K27" s="1180"/>
    </row>
    <row r="28" spans="1:11" ht="20.100000000000001" customHeight="1" x14ac:dyDescent="0.2">
      <c r="A28" s="1165"/>
      <c r="B28" s="27" t="s">
        <v>119</v>
      </c>
      <c r="C28" s="106">
        <f>H27</f>
        <v>0</v>
      </c>
      <c r="D28" s="501" t="s">
        <v>120</v>
      </c>
      <c r="E28" s="500">
        <v>12</v>
      </c>
      <c r="F28" s="501" t="s">
        <v>121</v>
      </c>
      <c r="G28" s="1175">
        <f>C28*E28</f>
        <v>0</v>
      </c>
      <c r="H28" s="1176"/>
      <c r="I28" s="1177"/>
      <c r="J28" s="1199" t="s">
        <v>384</v>
      </c>
      <c r="K28" s="1200"/>
    </row>
    <row r="29" spans="1:11" ht="20.100000000000001" customHeight="1" x14ac:dyDescent="0.2">
      <c r="A29" s="105" t="s">
        <v>122</v>
      </c>
      <c r="B29" s="107" t="s">
        <v>123</v>
      </c>
      <c r="C29" s="106">
        <f>C28</f>
        <v>0</v>
      </c>
      <c r="D29" s="501" t="s">
        <v>120</v>
      </c>
      <c r="E29" s="341"/>
      <c r="F29" s="501" t="s">
        <v>121</v>
      </c>
      <c r="G29" s="1175">
        <f>C29*E29</f>
        <v>0</v>
      </c>
      <c r="H29" s="1176"/>
      <c r="I29" s="1177"/>
      <c r="J29" s="1199" t="s">
        <v>384</v>
      </c>
      <c r="K29" s="1200"/>
    </row>
    <row r="30" spans="1:11" ht="20.100000000000001" customHeight="1" x14ac:dyDescent="0.2">
      <c r="A30" s="105" t="s">
        <v>124</v>
      </c>
      <c r="B30" s="1184"/>
      <c r="C30" s="1185"/>
      <c r="D30" s="1185"/>
      <c r="E30" s="1185"/>
      <c r="F30" s="1185"/>
      <c r="G30" s="1185"/>
      <c r="H30" s="1185"/>
      <c r="I30" s="1186"/>
      <c r="J30" s="1199" t="s">
        <v>384</v>
      </c>
      <c r="K30" s="1200"/>
    </row>
    <row r="31" spans="1:11" ht="20.100000000000001" customHeight="1" x14ac:dyDescent="0.2">
      <c r="A31" s="105" t="s">
        <v>125</v>
      </c>
      <c r="B31" s="1187">
        <f>G28+G29+B30</f>
        <v>0</v>
      </c>
      <c r="C31" s="1188"/>
      <c r="D31" s="1188"/>
      <c r="E31" s="1188"/>
      <c r="F31" s="1188"/>
      <c r="G31" s="1188"/>
      <c r="H31" s="1188"/>
      <c r="I31" s="1189"/>
      <c r="J31" s="1199" t="s">
        <v>384</v>
      </c>
      <c r="K31" s="1200"/>
    </row>
    <row r="32" spans="1:11" ht="18" customHeight="1" x14ac:dyDescent="0.2">
      <c r="A32" s="1181" t="s">
        <v>126</v>
      </c>
      <c r="B32" s="1190"/>
      <c r="C32" s="1191"/>
      <c r="D32" s="1191"/>
      <c r="E32" s="1191"/>
      <c r="F32" s="1191"/>
      <c r="G32" s="1191"/>
      <c r="H32" s="1191"/>
      <c r="I32" s="1191"/>
      <c r="J32" s="1191"/>
      <c r="K32" s="1192"/>
    </row>
    <row r="33" spans="1:11" ht="18" customHeight="1" x14ac:dyDescent="0.2">
      <c r="A33" s="1182"/>
      <c r="B33" s="1193"/>
      <c r="C33" s="1194"/>
      <c r="D33" s="1194"/>
      <c r="E33" s="1194"/>
      <c r="F33" s="1194"/>
      <c r="G33" s="1194"/>
      <c r="H33" s="1194"/>
      <c r="I33" s="1194"/>
      <c r="J33" s="1194"/>
      <c r="K33" s="1195"/>
    </row>
    <row r="34" spans="1:11" ht="18" customHeight="1" x14ac:dyDescent="0.2">
      <c r="A34" s="1182"/>
      <c r="B34" s="1193"/>
      <c r="C34" s="1194"/>
      <c r="D34" s="1194"/>
      <c r="E34" s="1194"/>
      <c r="F34" s="1194"/>
      <c r="G34" s="1194"/>
      <c r="H34" s="1194"/>
      <c r="I34" s="1194"/>
      <c r="J34" s="1194"/>
      <c r="K34" s="1195"/>
    </row>
    <row r="35" spans="1:11" ht="18" customHeight="1" x14ac:dyDescent="0.2">
      <c r="A35" s="1182"/>
      <c r="B35" s="1193"/>
      <c r="C35" s="1194"/>
      <c r="D35" s="1194"/>
      <c r="E35" s="1194"/>
      <c r="F35" s="1194"/>
      <c r="G35" s="1194"/>
      <c r="H35" s="1194"/>
      <c r="I35" s="1194"/>
      <c r="J35" s="1194"/>
      <c r="K35" s="1195"/>
    </row>
    <row r="36" spans="1:11" ht="18" customHeight="1" x14ac:dyDescent="0.2">
      <c r="A36" s="1182"/>
      <c r="B36" s="1193"/>
      <c r="C36" s="1194"/>
      <c r="D36" s="1194"/>
      <c r="E36" s="1194"/>
      <c r="F36" s="1194"/>
      <c r="G36" s="1194"/>
      <c r="H36" s="1194"/>
      <c r="I36" s="1194"/>
      <c r="J36" s="1194"/>
      <c r="K36" s="1195"/>
    </row>
    <row r="37" spans="1:11" ht="18" customHeight="1" x14ac:dyDescent="0.2">
      <c r="A37" s="1182"/>
      <c r="B37" s="1193"/>
      <c r="C37" s="1194"/>
      <c r="D37" s="1194"/>
      <c r="E37" s="1194"/>
      <c r="F37" s="1194"/>
      <c r="G37" s="1194"/>
      <c r="H37" s="1194"/>
      <c r="I37" s="1194"/>
      <c r="J37" s="1194"/>
      <c r="K37" s="1195"/>
    </row>
    <row r="38" spans="1:11" ht="18" customHeight="1" x14ac:dyDescent="0.2">
      <c r="A38" s="1182"/>
      <c r="B38" s="1193"/>
      <c r="C38" s="1194"/>
      <c r="D38" s="1194"/>
      <c r="E38" s="1194"/>
      <c r="F38" s="1194"/>
      <c r="G38" s="1194"/>
      <c r="H38" s="1194"/>
      <c r="I38" s="1194"/>
      <c r="J38" s="1194"/>
      <c r="K38" s="1195"/>
    </row>
    <row r="39" spans="1:11" ht="18" customHeight="1" x14ac:dyDescent="0.2">
      <c r="A39" s="1182"/>
      <c r="B39" s="1193"/>
      <c r="C39" s="1194"/>
      <c r="D39" s="1194"/>
      <c r="E39" s="1194"/>
      <c r="F39" s="1194"/>
      <c r="G39" s="1194"/>
      <c r="H39" s="1194"/>
      <c r="I39" s="1194"/>
      <c r="J39" s="1194"/>
      <c r="K39" s="1195"/>
    </row>
    <row r="40" spans="1:11" ht="18" customHeight="1" x14ac:dyDescent="0.2">
      <c r="A40" s="1183"/>
      <c r="B40" s="1196"/>
      <c r="C40" s="1197"/>
      <c r="D40" s="1197"/>
      <c r="E40" s="1197"/>
      <c r="F40" s="1197"/>
      <c r="G40" s="1197"/>
      <c r="H40" s="1197"/>
      <c r="I40" s="1197"/>
      <c r="J40" s="1197"/>
      <c r="K40" s="1198"/>
    </row>
    <row r="41" spans="1:11" x14ac:dyDescent="0.2">
      <c r="A41" s="109"/>
      <c r="B41" s="108"/>
      <c r="C41" s="108"/>
      <c r="D41" s="108"/>
      <c r="E41" s="108"/>
      <c r="F41" s="108"/>
      <c r="G41" s="108"/>
      <c r="H41" s="108"/>
      <c r="I41" s="108"/>
      <c r="J41" s="108"/>
      <c r="K41" s="108"/>
    </row>
    <row r="42" spans="1:11" x14ac:dyDescent="0.2">
      <c r="A42" s="265" t="s">
        <v>827</v>
      </c>
      <c r="B42" s="266"/>
      <c r="C42" s="266"/>
      <c r="D42" s="266"/>
      <c r="E42" s="266"/>
      <c r="F42" s="266"/>
      <c r="G42" s="266"/>
      <c r="H42" s="266"/>
      <c r="I42" s="266"/>
    </row>
    <row r="43" spans="1:11" x14ac:dyDescent="0.2">
      <c r="A43" s="110" t="s">
        <v>331</v>
      </c>
    </row>
    <row r="44" spans="1:11" x14ac:dyDescent="0.2">
      <c r="A44" s="110" t="s">
        <v>335</v>
      </c>
    </row>
    <row r="45" spans="1:11" x14ac:dyDescent="0.2">
      <c r="A45" s="100" t="s">
        <v>107</v>
      </c>
    </row>
  </sheetData>
  <mergeCells count="100">
    <mergeCell ref="A32:A40"/>
    <mergeCell ref="B32:K40"/>
    <mergeCell ref="J28:K28"/>
    <mergeCell ref="G29:I29"/>
    <mergeCell ref="J29:K29"/>
    <mergeCell ref="B30:I30"/>
    <mergeCell ref="J30:K30"/>
    <mergeCell ref="B31:I31"/>
    <mergeCell ref="J31:K31"/>
    <mergeCell ref="C26:D26"/>
    <mergeCell ref="E26:F26"/>
    <mergeCell ref="G26:I26"/>
    <mergeCell ref="J26:K26"/>
    <mergeCell ref="A27:A28"/>
    <mergeCell ref="C27:D27"/>
    <mergeCell ref="E27:F27"/>
    <mergeCell ref="H27:I27"/>
    <mergeCell ref="J27:K27"/>
    <mergeCell ref="G28:I28"/>
    <mergeCell ref="C24:D24"/>
    <mergeCell ref="E24:F24"/>
    <mergeCell ref="G24:I24"/>
    <mergeCell ref="J24:K24"/>
    <mergeCell ref="C25:D25"/>
    <mergeCell ref="E25:F25"/>
    <mergeCell ref="G25:I25"/>
    <mergeCell ref="J25:K25"/>
    <mergeCell ref="C23:D23"/>
    <mergeCell ref="E23:F23"/>
    <mergeCell ref="G23:I23"/>
    <mergeCell ref="J23:K23"/>
    <mergeCell ref="C21:D21"/>
    <mergeCell ref="E21:F21"/>
    <mergeCell ref="G21:I21"/>
    <mergeCell ref="J21:K21"/>
    <mergeCell ref="C22:D22"/>
    <mergeCell ref="E22:F22"/>
    <mergeCell ref="G22:I22"/>
    <mergeCell ref="J22:K22"/>
    <mergeCell ref="C19:D19"/>
    <mergeCell ref="E19:F19"/>
    <mergeCell ref="G19:I19"/>
    <mergeCell ref="J19:K19"/>
    <mergeCell ref="C20:D20"/>
    <mergeCell ref="E20:F20"/>
    <mergeCell ref="G20:I20"/>
    <mergeCell ref="J20:K20"/>
    <mergeCell ref="C12:D12"/>
    <mergeCell ref="E12:F12"/>
    <mergeCell ref="G12:I12"/>
    <mergeCell ref="J12:K12"/>
    <mergeCell ref="C17:D17"/>
    <mergeCell ref="E17:F17"/>
    <mergeCell ref="G17:I17"/>
    <mergeCell ref="J17:K17"/>
    <mergeCell ref="C13:D13"/>
    <mergeCell ref="E13:F13"/>
    <mergeCell ref="G13:I13"/>
    <mergeCell ref="J13:K13"/>
    <mergeCell ref="C14:D14"/>
    <mergeCell ref="E14:F14"/>
    <mergeCell ref="G14:I14"/>
    <mergeCell ref="J14:K14"/>
    <mergeCell ref="C18:D18"/>
    <mergeCell ref="E18:F18"/>
    <mergeCell ref="G18:I18"/>
    <mergeCell ref="J18:K18"/>
    <mergeCell ref="C15:D15"/>
    <mergeCell ref="E15:F15"/>
    <mergeCell ref="G15:I15"/>
    <mergeCell ref="J15:K15"/>
    <mergeCell ref="C16:D16"/>
    <mergeCell ref="E16:F16"/>
    <mergeCell ref="G16:I16"/>
    <mergeCell ref="J16:K16"/>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77"/>
  <sheetViews>
    <sheetView showZeros="0" zoomScale="90" zoomScaleNormal="90" zoomScaleSheetLayoutView="25" workbookViewId="0"/>
  </sheetViews>
  <sheetFormatPr defaultColWidth="9" defaultRowHeight="13.2" x14ac:dyDescent="0.2"/>
  <cols>
    <col min="1" max="1" width="5" style="142" customWidth="1"/>
    <col min="2" max="2" width="8.6640625" style="142" customWidth="1"/>
    <col min="3" max="3" width="8.33203125" style="143" customWidth="1"/>
    <col min="4" max="5" width="7.109375" style="142" customWidth="1"/>
    <col min="6" max="6" width="7.33203125" style="142" customWidth="1"/>
    <col min="7" max="7" width="4.33203125" style="142" customWidth="1"/>
    <col min="8" max="8" width="7.21875" style="142" customWidth="1"/>
    <col min="9" max="13" width="8.6640625" style="142" customWidth="1"/>
    <col min="14" max="14" width="3.77734375" style="367" customWidth="1"/>
    <col min="15" max="15" width="14.33203125" style="343" customWidth="1"/>
    <col min="16" max="23" width="9" style="343"/>
    <col min="24" max="26" width="9" style="368"/>
    <col min="27" max="27" width="9" style="372"/>
    <col min="28" max="28" width="9" style="343"/>
    <col min="29" max="29" width="5.44140625" style="343" customWidth="1"/>
    <col min="30" max="16384" width="9" style="142"/>
  </cols>
  <sheetData>
    <row r="1" spans="1:29" ht="21.75" customHeight="1" x14ac:dyDescent="0.2">
      <c r="A1" s="141" t="s">
        <v>565</v>
      </c>
      <c r="L1" s="1202" t="s">
        <v>278</v>
      </c>
      <c r="M1" s="1203"/>
      <c r="N1" s="342"/>
    </row>
    <row r="2" spans="1:29" ht="21.75" customHeight="1" x14ac:dyDescent="0.2">
      <c r="A2" s="141"/>
      <c r="B2" s="145" t="s">
        <v>279</v>
      </c>
      <c r="C2" s="1262">
        <f>P8</f>
        <v>0</v>
      </c>
      <c r="D2" s="1263"/>
      <c r="E2" s="142" t="s">
        <v>280</v>
      </c>
      <c r="F2" s="145"/>
      <c r="G2" s="1264">
        <f>P14</f>
        <v>0</v>
      </c>
      <c r="H2" s="1265"/>
      <c r="I2" s="195" t="s">
        <v>111</v>
      </c>
      <c r="J2" s="146"/>
      <c r="L2" s="147"/>
      <c r="M2" s="148"/>
      <c r="N2" s="342"/>
      <c r="O2" s="1231" t="s">
        <v>209</v>
      </c>
      <c r="P2" s="1232"/>
      <c r="Q2" s="1232"/>
      <c r="R2" s="1232"/>
      <c r="S2" s="1232"/>
      <c r="T2" s="1232"/>
      <c r="U2" s="1232"/>
      <c r="V2" s="1232"/>
      <c r="W2" s="1233"/>
    </row>
    <row r="3" spans="1:29" x14ac:dyDescent="0.2">
      <c r="M3" s="145" t="s">
        <v>208</v>
      </c>
      <c r="N3" s="344"/>
    </row>
    <row r="4" spans="1:29" s="149" customFormat="1" ht="27" customHeight="1" x14ac:dyDescent="0.2">
      <c r="A4" s="1209" t="s">
        <v>281</v>
      </c>
      <c r="B4" s="1219" t="s">
        <v>203</v>
      </c>
      <c r="C4" s="1204"/>
      <c r="D4" s="1204"/>
      <c r="E4" s="1204"/>
      <c r="F4" s="1204"/>
      <c r="G4" s="1204"/>
      <c r="H4" s="1220"/>
      <c r="I4" s="1204" t="s">
        <v>282</v>
      </c>
      <c r="J4" s="1204"/>
      <c r="K4" s="1204"/>
      <c r="L4" s="1204"/>
      <c r="M4" s="1205"/>
      <c r="N4" s="345"/>
      <c r="O4" s="343"/>
      <c r="P4" s="343"/>
      <c r="Q4" s="343"/>
      <c r="R4" s="343"/>
      <c r="S4" s="343"/>
      <c r="T4" s="343"/>
      <c r="U4" s="343"/>
      <c r="V4" s="343"/>
      <c r="W4" s="343"/>
      <c r="X4" s="369"/>
      <c r="Y4" s="369"/>
      <c r="Z4" s="369"/>
      <c r="AA4" s="373"/>
      <c r="AB4" s="354"/>
      <c r="AC4" s="354"/>
    </row>
    <row r="5" spans="1:29" ht="16.5" customHeight="1" x14ac:dyDescent="0.2">
      <c r="A5" s="1210"/>
      <c r="B5" s="1218" t="s">
        <v>204</v>
      </c>
      <c r="C5" s="1218"/>
      <c r="D5" s="1218"/>
      <c r="E5" s="150" t="s">
        <v>283</v>
      </c>
      <c r="F5" s="1215" t="s">
        <v>284</v>
      </c>
      <c r="G5" s="1215" t="s">
        <v>285</v>
      </c>
      <c r="H5" s="1226"/>
      <c r="I5" s="1212"/>
      <c r="J5" s="1206"/>
      <c r="K5" s="1206"/>
      <c r="L5" s="1206"/>
      <c r="M5" s="1209" t="s">
        <v>205</v>
      </c>
      <c r="N5" s="346"/>
      <c r="O5" s="347"/>
      <c r="P5" s="1242"/>
      <c r="Q5" s="1242"/>
    </row>
    <row r="6" spans="1:29" ht="9" customHeight="1" x14ac:dyDescent="0.2">
      <c r="A6" s="1210"/>
      <c r="B6" s="1221" t="s">
        <v>210</v>
      </c>
      <c r="C6" s="151"/>
      <c r="D6" s="152"/>
      <c r="E6" s="1223" t="s">
        <v>211</v>
      </c>
      <c r="F6" s="1216"/>
      <c r="G6" s="1227"/>
      <c r="H6" s="1228"/>
      <c r="I6" s="1213"/>
      <c r="J6" s="1207"/>
      <c r="K6" s="1207"/>
      <c r="L6" s="1207"/>
      <c r="M6" s="1210"/>
      <c r="N6" s="346"/>
      <c r="O6" s="1240"/>
      <c r="P6" s="1242"/>
      <c r="Q6" s="1242"/>
    </row>
    <row r="7" spans="1:29" ht="13.5" customHeight="1" x14ac:dyDescent="0.2">
      <c r="A7" s="1210"/>
      <c r="B7" s="1221"/>
      <c r="C7" s="153" t="s">
        <v>212</v>
      </c>
      <c r="D7" s="154" t="s">
        <v>286</v>
      </c>
      <c r="E7" s="1224"/>
      <c r="F7" s="1216"/>
      <c r="G7" s="1227"/>
      <c r="H7" s="1228"/>
      <c r="I7" s="1213"/>
      <c r="J7" s="1207"/>
      <c r="K7" s="1207"/>
      <c r="L7" s="1207"/>
      <c r="M7" s="1210"/>
      <c r="N7" s="346"/>
      <c r="O7" s="1241"/>
      <c r="P7" s="1243"/>
      <c r="Q7" s="1243"/>
    </row>
    <row r="8" spans="1:29" ht="35.25" customHeight="1" x14ac:dyDescent="0.2">
      <c r="A8" s="1211"/>
      <c r="B8" s="1222"/>
      <c r="C8" s="156" t="s">
        <v>287</v>
      </c>
      <c r="D8" s="156" t="s">
        <v>287</v>
      </c>
      <c r="E8" s="1225"/>
      <c r="F8" s="1217"/>
      <c r="G8" s="1229"/>
      <c r="H8" s="1230"/>
      <c r="I8" s="1214"/>
      <c r="J8" s="1208"/>
      <c r="K8" s="1208"/>
      <c r="L8" s="1208"/>
      <c r="M8" s="1211"/>
      <c r="N8" s="348"/>
      <c r="O8" s="349" t="s">
        <v>213</v>
      </c>
      <c r="P8" s="1234">
        <v>0</v>
      </c>
      <c r="Q8" s="1235"/>
      <c r="R8" s="350" t="s">
        <v>288</v>
      </c>
      <c r="AC8" s="370" t="s">
        <v>220</v>
      </c>
    </row>
    <row r="9" spans="1:29" s="149" customFormat="1" ht="18.75" customHeight="1" x14ac:dyDescent="0.2">
      <c r="A9" s="157">
        <f>IF(F9&gt;0,1,0)</f>
        <v>0</v>
      </c>
      <c r="B9" s="158">
        <f t="shared" ref="B9:B72" si="0">SUM(C9:D9)</f>
        <v>0</v>
      </c>
      <c r="C9" s="159">
        <f>IF($P$11&gt;0,IF($Y$11=0,Y9,0),0)</f>
        <v>0</v>
      </c>
      <c r="D9" s="160">
        <f>IF($P$11&gt;0,IF($Y$11=0,Y10,0),0)</f>
        <v>0</v>
      </c>
      <c r="E9" s="161">
        <f>ROUND((P$9*P$14/100)/12,0)</f>
        <v>0</v>
      </c>
      <c r="F9" s="162">
        <f t="shared" ref="F9:F40" si="1">B9+E9</f>
        <v>0</v>
      </c>
      <c r="G9" s="1247" t="s">
        <v>289</v>
      </c>
      <c r="H9" s="1248"/>
      <c r="I9" s="163"/>
      <c r="J9" s="164"/>
      <c r="K9" s="164"/>
      <c r="L9" s="164"/>
      <c r="M9" s="165">
        <f t="shared" ref="M9:M72" si="2">SUM(I9:L9)</f>
        <v>0</v>
      </c>
      <c r="N9" s="351"/>
      <c r="O9" s="352" t="s">
        <v>214</v>
      </c>
      <c r="P9" s="1238">
        <f>P8-P10</f>
        <v>0</v>
      </c>
      <c r="Q9" s="1239"/>
      <c r="R9" s="353" t="s">
        <v>215</v>
      </c>
      <c r="S9" s="354"/>
      <c r="T9" s="354"/>
      <c r="U9" s="354"/>
      <c r="V9" s="354"/>
      <c r="W9" s="354"/>
      <c r="X9" s="370" t="s">
        <v>290</v>
      </c>
      <c r="Y9" s="369">
        <f>P9-AA9*($P$11*12-$Y$11)+AA9</f>
        <v>0</v>
      </c>
      <c r="Z9" s="370" t="s">
        <v>291</v>
      </c>
      <c r="AA9" s="369">
        <f>ROUNDDOWN(P9/($P$11*12-$Y$11),0)</f>
        <v>0</v>
      </c>
      <c r="AB9" s="354"/>
      <c r="AC9" s="373">
        <v>1</v>
      </c>
    </row>
    <row r="10" spans="1:29" s="149" customFormat="1" ht="18.75" customHeight="1" x14ac:dyDescent="0.2">
      <c r="A10" s="166">
        <f t="shared" ref="A10:A73" si="3">IF(F10&gt;0,A9+1,0)</f>
        <v>0</v>
      </c>
      <c r="B10" s="167">
        <f t="shared" si="0"/>
        <v>0</v>
      </c>
      <c r="C10" s="168">
        <f t="shared" ref="C10:C44" si="4">IF($P$11&gt;0,IF($Y$11&gt;AC9,0,IF($Y$11=AC9,$Y$9,IF($Y$11&lt;AC9,$AA$9,0))),0)</f>
        <v>0</v>
      </c>
      <c r="D10" s="169">
        <f t="shared" ref="D10:D44" si="5">IF($P$11&gt;0,IF($Y$11&gt;AC9,0,IF($Y$11=AC9,$Y$10,IF($Y$11&lt;AC9,$AA$10,0))),0)</f>
        <v>0</v>
      </c>
      <c r="E10" s="170">
        <f>ROUND(((P$9-SUM(C$9:C9))*P$14/100)/12,0)</f>
        <v>0</v>
      </c>
      <c r="F10" s="171">
        <f t="shared" si="1"/>
        <v>0</v>
      </c>
      <c r="G10" s="1249"/>
      <c r="H10" s="1250"/>
      <c r="I10" s="172"/>
      <c r="J10" s="172"/>
      <c r="K10" s="172"/>
      <c r="L10" s="172"/>
      <c r="M10" s="173">
        <f t="shared" si="2"/>
        <v>0</v>
      </c>
      <c r="N10" s="355"/>
      <c r="O10" s="356" t="s">
        <v>292</v>
      </c>
      <c r="P10" s="1236">
        <v>0</v>
      </c>
      <c r="Q10" s="1237"/>
      <c r="R10" s="350" t="s">
        <v>216</v>
      </c>
      <c r="S10" s="354"/>
      <c r="T10" s="354"/>
      <c r="U10" s="354"/>
      <c r="V10" s="354"/>
      <c r="W10" s="354"/>
      <c r="X10" s="370" t="s">
        <v>217</v>
      </c>
      <c r="Y10" s="369">
        <f>P10-AA10*($P$11*12-$Y$11)+AA10</f>
        <v>0</v>
      </c>
      <c r="Z10" s="370" t="s">
        <v>218</v>
      </c>
      <c r="AA10" s="369">
        <f>ROUNDDOWN(P10/($P$11*12-$Y$11),0)</f>
        <v>0</v>
      </c>
      <c r="AB10" s="354"/>
      <c r="AC10" s="373">
        <v>2</v>
      </c>
    </row>
    <row r="11" spans="1:29" s="149" customFormat="1" ht="18.75" customHeight="1" x14ac:dyDescent="0.2">
      <c r="A11" s="166">
        <f t="shared" si="3"/>
        <v>0</v>
      </c>
      <c r="B11" s="167">
        <f t="shared" si="0"/>
        <v>0</v>
      </c>
      <c r="C11" s="168">
        <f t="shared" si="4"/>
        <v>0</v>
      </c>
      <c r="D11" s="169">
        <f t="shared" si="5"/>
        <v>0</v>
      </c>
      <c r="E11" s="170">
        <f>ROUND(((P$9-SUM(C$9:C10))*P$14/100)/12,0)</f>
        <v>0</v>
      </c>
      <c r="F11" s="171">
        <f t="shared" si="1"/>
        <v>0</v>
      </c>
      <c r="G11" s="1249"/>
      <c r="H11" s="1250"/>
      <c r="I11" s="172"/>
      <c r="J11" s="172"/>
      <c r="K11" s="172"/>
      <c r="L11" s="172"/>
      <c r="M11" s="173">
        <f t="shared" si="2"/>
        <v>0</v>
      </c>
      <c r="N11" s="355"/>
      <c r="O11" s="357" t="s">
        <v>219</v>
      </c>
      <c r="P11" s="1244">
        <v>30</v>
      </c>
      <c r="Q11" s="1245"/>
      <c r="R11" s="350" t="s">
        <v>608</v>
      </c>
      <c r="S11" s="354"/>
      <c r="T11" s="354"/>
      <c r="U11" s="354"/>
      <c r="V11" s="354"/>
      <c r="W11" s="354"/>
      <c r="X11" s="369" t="s">
        <v>220</v>
      </c>
      <c r="Y11" s="369">
        <f>IF(P12&gt;0,ROUNDUP((P12)-1,0),0)</f>
        <v>35</v>
      </c>
      <c r="Z11" s="369"/>
      <c r="AA11" s="373"/>
      <c r="AB11" s="354"/>
      <c r="AC11" s="373">
        <v>3</v>
      </c>
    </row>
    <row r="12" spans="1:29" s="149" customFormat="1" ht="18.75" customHeight="1" x14ac:dyDescent="0.2">
      <c r="A12" s="166">
        <f t="shared" si="3"/>
        <v>0</v>
      </c>
      <c r="B12" s="167">
        <f t="shared" si="0"/>
        <v>0</v>
      </c>
      <c r="C12" s="168">
        <f t="shared" si="4"/>
        <v>0</v>
      </c>
      <c r="D12" s="169">
        <f t="shared" si="5"/>
        <v>0</v>
      </c>
      <c r="E12" s="170">
        <f>ROUND(((P$9-SUM(C$9:C11))*P$14/100)/12,0)</f>
        <v>0</v>
      </c>
      <c r="F12" s="171">
        <f t="shared" si="1"/>
        <v>0</v>
      </c>
      <c r="G12" s="1249"/>
      <c r="H12" s="1250"/>
      <c r="I12" s="172"/>
      <c r="J12" s="172"/>
      <c r="K12" s="172"/>
      <c r="L12" s="172"/>
      <c r="M12" s="173">
        <f t="shared" si="2"/>
        <v>0</v>
      </c>
      <c r="N12" s="355"/>
      <c r="O12" s="357" t="s">
        <v>221</v>
      </c>
      <c r="P12" s="1244">
        <v>36</v>
      </c>
      <c r="Q12" s="1245"/>
      <c r="R12" s="350" t="s">
        <v>614</v>
      </c>
      <c r="S12" s="354"/>
      <c r="T12" s="354"/>
      <c r="U12" s="354"/>
      <c r="V12" s="354"/>
      <c r="W12" s="354"/>
      <c r="X12" s="369"/>
      <c r="Y12" s="371"/>
      <c r="Z12" s="369"/>
      <c r="AA12" s="373"/>
      <c r="AB12" s="354"/>
      <c r="AC12" s="373">
        <v>4</v>
      </c>
    </row>
    <row r="13" spans="1:29" s="149" customFormat="1" ht="18.75" customHeight="1" x14ac:dyDescent="0.2">
      <c r="A13" s="166">
        <f t="shared" si="3"/>
        <v>0</v>
      </c>
      <c r="B13" s="167">
        <f t="shared" si="0"/>
        <v>0</v>
      </c>
      <c r="C13" s="168">
        <f t="shared" si="4"/>
        <v>0</v>
      </c>
      <c r="D13" s="169">
        <f t="shared" si="5"/>
        <v>0</v>
      </c>
      <c r="E13" s="170">
        <f>ROUND(((P$9-SUM(C$9:C12))*P$14/100)/12,0)</f>
        <v>0</v>
      </c>
      <c r="F13" s="171">
        <f t="shared" si="1"/>
        <v>0</v>
      </c>
      <c r="G13" s="1249"/>
      <c r="H13" s="1250"/>
      <c r="I13" s="172"/>
      <c r="J13" s="172"/>
      <c r="K13" s="172"/>
      <c r="L13" s="172"/>
      <c r="M13" s="173">
        <f t="shared" si="2"/>
        <v>0</v>
      </c>
      <c r="N13" s="358"/>
      <c r="O13" s="357" t="s">
        <v>222</v>
      </c>
      <c r="P13" s="1244">
        <v>1</v>
      </c>
      <c r="Q13" s="1245"/>
      <c r="R13" s="350" t="s">
        <v>293</v>
      </c>
      <c r="S13" s="354"/>
      <c r="T13" s="354"/>
      <c r="U13" s="354"/>
      <c r="V13" s="354"/>
      <c r="W13" s="354"/>
      <c r="X13" s="369"/>
      <c r="Y13" s="369">
        <v>1</v>
      </c>
      <c r="Z13" s="369">
        <v>2</v>
      </c>
      <c r="AA13" s="373"/>
      <c r="AB13" s="354"/>
      <c r="AC13" s="373">
        <v>5</v>
      </c>
    </row>
    <row r="14" spans="1:29" s="149" customFormat="1" ht="18.75" customHeight="1" x14ac:dyDescent="0.2">
      <c r="A14" s="166">
        <f t="shared" si="3"/>
        <v>0</v>
      </c>
      <c r="B14" s="167">
        <f t="shared" si="0"/>
        <v>0</v>
      </c>
      <c r="C14" s="168">
        <f t="shared" si="4"/>
        <v>0</v>
      </c>
      <c r="D14" s="169">
        <f t="shared" si="5"/>
        <v>0</v>
      </c>
      <c r="E14" s="170">
        <f>ROUND(((P$9-SUM(C$9:C13))*P$14/100)/12,0)</f>
        <v>0</v>
      </c>
      <c r="F14" s="171">
        <f t="shared" si="1"/>
        <v>0</v>
      </c>
      <c r="G14" s="1249"/>
      <c r="H14" s="1250"/>
      <c r="I14" s="172"/>
      <c r="J14" s="172"/>
      <c r="K14" s="172"/>
      <c r="L14" s="172"/>
      <c r="M14" s="173">
        <f t="shared" si="2"/>
        <v>0</v>
      </c>
      <c r="N14" s="355"/>
      <c r="O14" s="359" t="s">
        <v>294</v>
      </c>
      <c r="P14" s="1246">
        <v>0</v>
      </c>
      <c r="Q14" s="1246"/>
      <c r="R14" s="350" t="s">
        <v>295</v>
      </c>
      <c r="S14" s="354"/>
      <c r="T14" s="354"/>
      <c r="U14" s="354"/>
      <c r="V14" s="354"/>
      <c r="W14" s="354"/>
      <c r="X14" s="369"/>
      <c r="Y14" s="369"/>
      <c r="Z14" s="369"/>
      <c r="AA14" s="373"/>
      <c r="AB14" s="354"/>
      <c r="AC14" s="373">
        <v>6</v>
      </c>
    </row>
    <row r="15" spans="1:29" s="149" customFormat="1" ht="18.75" customHeight="1" x14ac:dyDescent="0.2">
      <c r="A15" s="166">
        <f t="shared" si="3"/>
        <v>0</v>
      </c>
      <c r="B15" s="167">
        <f t="shared" si="0"/>
        <v>0</v>
      </c>
      <c r="C15" s="168">
        <f t="shared" si="4"/>
        <v>0</v>
      </c>
      <c r="D15" s="169">
        <f t="shared" si="5"/>
        <v>0</v>
      </c>
      <c r="E15" s="170">
        <f>ROUND(((P$9-SUM(C$9:C14))*P$14/100)/12,0)</f>
        <v>0</v>
      </c>
      <c r="F15" s="171">
        <f t="shared" si="1"/>
        <v>0</v>
      </c>
      <c r="G15" s="1249"/>
      <c r="H15" s="1250"/>
      <c r="I15" s="172"/>
      <c r="J15" s="172"/>
      <c r="K15" s="172"/>
      <c r="L15" s="172"/>
      <c r="M15" s="173">
        <f t="shared" si="2"/>
        <v>0</v>
      </c>
      <c r="N15" s="360"/>
      <c r="O15" s="1251" t="s">
        <v>296</v>
      </c>
      <c r="P15" s="1252"/>
      <c r="Q15" s="1252"/>
      <c r="R15" s="1252"/>
      <c r="S15" s="354"/>
      <c r="T15" s="354"/>
      <c r="U15" s="354"/>
      <c r="V15" s="354"/>
      <c r="W15" s="354"/>
      <c r="X15" s="369"/>
      <c r="Y15" s="369"/>
      <c r="Z15" s="369"/>
      <c r="AA15" s="373"/>
      <c r="AB15" s="354"/>
      <c r="AC15" s="373">
        <v>7</v>
      </c>
    </row>
    <row r="16" spans="1:29" s="149" customFormat="1" ht="18.75" customHeight="1" x14ac:dyDescent="0.2">
      <c r="A16" s="166">
        <f t="shared" si="3"/>
        <v>0</v>
      </c>
      <c r="B16" s="167">
        <f t="shared" si="0"/>
        <v>0</v>
      </c>
      <c r="C16" s="168">
        <f t="shared" si="4"/>
        <v>0</v>
      </c>
      <c r="D16" s="169">
        <f t="shared" si="5"/>
        <v>0</v>
      </c>
      <c r="E16" s="170">
        <f>ROUND(((P$9-SUM(C$9:C15))*P$14/100)/12,0)</f>
        <v>0</v>
      </c>
      <c r="F16" s="171">
        <f t="shared" si="1"/>
        <v>0</v>
      </c>
      <c r="G16" s="1249"/>
      <c r="H16" s="1250"/>
      <c r="I16" s="172"/>
      <c r="J16" s="172"/>
      <c r="K16" s="172"/>
      <c r="L16" s="172"/>
      <c r="M16" s="173">
        <f t="shared" si="2"/>
        <v>0</v>
      </c>
      <c r="N16" s="360"/>
      <c r="O16" s="1252"/>
      <c r="P16" s="1252"/>
      <c r="Q16" s="1252"/>
      <c r="R16" s="1252"/>
      <c r="S16" s="354"/>
      <c r="T16" s="354"/>
      <c r="U16" s="354"/>
      <c r="V16" s="354"/>
      <c r="W16" s="354"/>
      <c r="X16" s="369"/>
      <c r="Y16" s="369"/>
      <c r="Z16" s="369"/>
      <c r="AA16" s="373"/>
      <c r="AB16" s="354"/>
      <c r="AC16" s="373">
        <v>8</v>
      </c>
    </row>
    <row r="17" spans="1:29" s="149" customFormat="1" ht="18.75" customHeight="1" x14ac:dyDescent="0.2">
      <c r="A17" s="174">
        <f t="shared" si="3"/>
        <v>0</v>
      </c>
      <c r="B17" s="167">
        <f t="shared" si="0"/>
        <v>0</v>
      </c>
      <c r="C17" s="168">
        <f t="shared" si="4"/>
        <v>0</v>
      </c>
      <c r="D17" s="169">
        <f t="shared" si="5"/>
        <v>0</v>
      </c>
      <c r="E17" s="170">
        <f>ROUND(((P$9-SUM(C$9:C16))*P$14/100)/12,0)</f>
        <v>0</v>
      </c>
      <c r="F17" s="171">
        <f t="shared" si="1"/>
        <v>0</v>
      </c>
      <c r="G17" s="1249"/>
      <c r="H17" s="1250"/>
      <c r="I17" s="172"/>
      <c r="J17" s="172"/>
      <c r="K17" s="172"/>
      <c r="L17" s="172"/>
      <c r="M17" s="173">
        <f t="shared" si="2"/>
        <v>0</v>
      </c>
      <c r="N17" s="360"/>
      <c r="O17" s="1252"/>
      <c r="P17" s="1252"/>
      <c r="Q17" s="1252"/>
      <c r="R17" s="1252"/>
      <c r="S17" s="354"/>
      <c r="T17" s="354"/>
      <c r="U17" s="354"/>
      <c r="V17" s="354"/>
      <c r="W17" s="354"/>
      <c r="X17" s="369"/>
      <c r="Y17" s="369"/>
      <c r="Z17" s="369"/>
      <c r="AA17" s="373"/>
      <c r="AB17" s="354"/>
      <c r="AC17" s="373">
        <v>9</v>
      </c>
    </row>
    <row r="18" spans="1:29" s="149" customFormat="1" ht="18.75" customHeight="1" x14ac:dyDescent="0.2">
      <c r="A18" s="166">
        <f t="shared" si="3"/>
        <v>0</v>
      </c>
      <c r="B18" s="167">
        <f t="shared" si="0"/>
        <v>0</v>
      </c>
      <c r="C18" s="168">
        <f t="shared" si="4"/>
        <v>0</v>
      </c>
      <c r="D18" s="169">
        <f t="shared" si="5"/>
        <v>0</v>
      </c>
      <c r="E18" s="170">
        <f>ROUND(((P$9-SUM(C$9:C17))*P$14/100)/12,0)</f>
        <v>0</v>
      </c>
      <c r="F18" s="171">
        <f t="shared" si="1"/>
        <v>0</v>
      </c>
      <c r="G18" s="175" t="s">
        <v>210</v>
      </c>
      <c r="H18" s="176">
        <f>SUM(F9:F20)</f>
        <v>0</v>
      </c>
      <c r="I18" s="172"/>
      <c r="J18" s="172"/>
      <c r="K18" s="172"/>
      <c r="L18" s="172"/>
      <c r="M18" s="173">
        <f t="shared" si="2"/>
        <v>0</v>
      </c>
      <c r="N18" s="360"/>
      <c r="O18" s="354"/>
      <c r="P18" s="354" t="s">
        <v>297</v>
      </c>
      <c r="Q18" s="361" t="e">
        <f>SUM(B45:B56)/P8</f>
        <v>#DIV/0!</v>
      </c>
      <c r="R18" s="354"/>
      <c r="S18" s="354"/>
      <c r="T18" s="354"/>
      <c r="U18" s="354"/>
      <c r="V18" s="354"/>
      <c r="W18" s="354"/>
      <c r="X18" s="369"/>
      <c r="Y18" s="369"/>
      <c r="Z18" s="369"/>
      <c r="AA18" s="373"/>
      <c r="AB18" s="354"/>
      <c r="AC18" s="373">
        <v>10</v>
      </c>
    </row>
    <row r="19" spans="1:29" s="149" customFormat="1" ht="18.75" customHeight="1" x14ac:dyDescent="0.2">
      <c r="A19" s="166">
        <f t="shared" si="3"/>
        <v>0</v>
      </c>
      <c r="B19" s="167">
        <f t="shared" si="0"/>
        <v>0</v>
      </c>
      <c r="C19" s="168">
        <f t="shared" si="4"/>
        <v>0</v>
      </c>
      <c r="D19" s="169">
        <f t="shared" si="5"/>
        <v>0</v>
      </c>
      <c r="E19" s="170">
        <f>ROUND(((P$9-SUM(C$9:C18))*P$14/100)/12,0)</f>
        <v>0</v>
      </c>
      <c r="F19" s="171">
        <f t="shared" si="1"/>
        <v>0</v>
      </c>
      <c r="G19" s="177" t="s">
        <v>298</v>
      </c>
      <c r="H19" s="178">
        <f>SUM(B9:B20)</f>
        <v>0</v>
      </c>
      <c r="I19" s="172"/>
      <c r="J19" s="172"/>
      <c r="K19" s="172"/>
      <c r="L19" s="172"/>
      <c r="M19" s="173">
        <f t="shared" si="2"/>
        <v>0</v>
      </c>
      <c r="N19" s="360"/>
      <c r="O19" s="354"/>
      <c r="P19" s="354" t="s">
        <v>299</v>
      </c>
      <c r="Q19" s="361" t="e">
        <f>SUM(E45:E56)/P8</f>
        <v>#DIV/0!</v>
      </c>
      <c r="R19" s="354"/>
      <c r="S19" s="354"/>
      <c r="T19" s="354"/>
      <c r="U19" s="354"/>
      <c r="V19" s="354"/>
      <c r="W19" s="354"/>
      <c r="X19" s="369"/>
      <c r="Y19" s="369"/>
      <c r="Z19" s="369"/>
      <c r="AA19" s="373"/>
      <c r="AB19" s="354"/>
      <c r="AC19" s="373">
        <v>11</v>
      </c>
    </row>
    <row r="20" spans="1:29" s="149" customFormat="1" ht="18.75" customHeight="1" x14ac:dyDescent="0.2">
      <c r="A20" s="179">
        <f t="shared" si="3"/>
        <v>0</v>
      </c>
      <c r="B20" s="180">
        <f t="shared" si="0"/>
        <v>0</v>
      </c>
      <c r="C20" s="181">
        <f t="shared" si="4"/>
        <v>0</v>
      </c>
      <c r="D20" s="182">
        <f t="shared" si="5"/>
        <v>0</v>
      </c>
      <c r="E20" s="183">
        <f>ROUND(((P$9-SUM(C$9:C19))*P$14/100)/12,0)</f>
        <v>0</v>
      </c>
      <c r="F20" s="184">
        <f t="shared" si="1"/>
        <v>0</v>
      </c>
      <c r="G20" s="185" t="s">
        <v>300</v>
      </c>
      <c r="H20" s="186">
        <f>SUM(E9:E20)</f>
        <v>0</v>
      </c>
      <c r="I20" s="187"/>
      <c r="J20" s="187"/>
      <c r="K20" s="187"/>
      <c r="L20" s="187"/>
      <c r="M20" s="188">
        <f t="shared" si="2"/>
        <v>0</v>
      </c>
      <c r="N20" s="360"/>
      <c r="O20" s="354"/>
      <c r="P20" s="362" t="s">
        <v>210</v>
      </c>
      <c r="Q20" s="363" t="e">
        <f>SUM(Q18:Q19)</f>
        <v>#DIV/0!</v>
      </c>
      <c r="R20" s="354"/>
      <c r="S20" s="354"/>
      <c r="T20" s="354"/>
      <c r="U20" s="354"/>
      <c r="V20" s="354"/>
      <c r="W20" s="354"/>
      <c r="X20" s="369"/>
      <c r="Y20" s="369"/>
      <c r="Z20" s="369"/>
      <c r="AA20" s="373"/>
      <c r="AB20" s="354"/>
      <c r="AC20" s="373">
        <v>12</v>
      </c>
    </row>
    <row r="21" spans="1:29" s="149" customFormat="1" ht="18.75" customHeight="1" x14ac:dyDescent="0.2">
      <c r="A21" s="157">
        <f t="shared" si="3"/>
        <v>0</v>
      </c>
      <c r="B21" s="158">
        <f t="shared" si="0"/>
        <v>0</v>
      </c>
      <c r="C21" s="159">
        <f t="shared" si="4"/>
        <v>0</v>
      </c>
      <c r="D21" s="160">
        <f t="shared" si="5"/>
        <v>0</v>
      </c>
      <c r="E21" s="189">
        <f>ROUND(((P$9-SUM(C$9:C20))*P$14/100)/12,0)</f>
        <v>0</v>
      </c>
      <c r="F21" s="162">
        <f t="shared" si="1"/>
        <v>0</v>
      </c>
      <c r="G21" s="1247" t="s">
        <v>301</v>
      </c>
      <c r="H21" s="1248"/>
      <c r="I21" s="163"/>
      <c r="J21" s="163"/>
      <c r="K21" s="163"/>
      <c r="L21" s="163"/>
      <c r="M21" s="165">
        <f t="shared" si="2"/>
        <v>0</v>
      </c>
      <c r="N21" s="360"/>
      <c r="O21" s="354"/>
      <c r="P21" s="354"/>
      <c r="Q21" s="354"/>
      <c r="R21" s="354"/>
      <c r="S21" s="354"/>
      <c r="T21" s="354"/>
      <c r="U21" s="354"/>
      <c r="V21" s="354"/>
      <c r="W21" s="354"/>
      <c r="X21" s="369"/>
      <c r="Y21" s="369"/>
      <c r="Z21" s="369"/>
      <c r="AA21" s="373"/>
      <c r="AB21" s="354"/>
      <c r="AC21" s="373">
        <v>13</v>
      </c>
    </row>
    <row r="22" spans="1:29" s="149" customFormat="1" ht="18.75" customHeight="1" x14ac:dyDescent="0.2">
      <c r="A22" s="166">
        <f t="shared" si="3"/>
        <v>0</v>
      </c>
      <c r="B22" s="167">
        <f t="shared" si="0"/>
        <v>0</v>
      </c>
      <c r="C22" s="168">
        <f t="shared" si="4"/>
        <v>0</v>
      </c>
      <c r="D22" s="169">
        <f t="shared" si="5"/>
        <v>0</v>
      </c>
      <c r="E22" s="170">
        <f>ROUND(((P$9-SUM(C$9:C21))*P$14/100)/12,0)</f>
        <v>0</v>
      </c>
      <c r="F22" s="171">
        <f t="shared" si="1"/>
        <v>0</v>
      </c>
      <c r="G22" s="1249"/>
      <c r="H22" s="1250"/>
      <c r="I22" s="172"/>
      <c r="J22" s="172"/>
      <c r="K22" s="172"/>
      <c r="L22" s="172"/>
      <c r="M22" s="173">
        <f t="shared" si="2"/>
        <v>0</v>
      </c>
      <c r="N22" s="360"/>
      <c r="O22" s="354"/>
      <c r="P22" s="354"/>
      <c r="Q22" s="354"/>
      <c r="R22" s="354"/>
      <c r="S22" s="354"/>
      <c r="T22" s="354"/>
      <c r="U22" s="354"/>
      <c r="V22" s="354"/>
      <c r="W22" s="354"/>
      <c r="X22" s="369"/>
      <c r="Y22" s="369"/>
      <c r="Z22" s="369"/>
      <c r="AA22" s="373"/>
      <c r="AB22" s="354"/>
      <c r="AC22" s="373">
        <v>14</v>
      </c>
    </row>
    <row r="23" spans="1:29" s="149" customFormat="1" ht="18.75" customHeight="1" x14ac:dyDescent="0.2">
      <c r="A23" s="166">
        <f t="shared" si="3"/>
        <v>0</v>
      </c>
      <c r="B23" s="167">
        <f t="shared" si="0"/>
        <v>0</v>
      </c>
      <c r="C23" s="168">
        <f t="shared" si="4"/>
        <v>0</v>
      </c>
      <c r="D23" s="169">
        <f t="shared" si="5"/>
        <v>0</v>
      </c>
      <c r="E23" s="170">
        <f>ROUND(((P$9-SUM(C$9:C22))*P$14/100)/12,0)</f>
        <v>0</v>
      </c>
      <c r="F23" s="171">
        <f t="shared" si="1"/>
        <v>0</v>
      </c>
      <c r="G23" s="1249"/>
      <c r="H23" s="1250"/>
      <c r="I23" s="172"/>
      <c r="J23" s="172"/>
      <c r="K23" s="172"/>
      <c r="L23" s="172"/>
      <c r="M23" s="173">
        <f t="shared" si="2"/>
        <v>0</v>
      </c>
      <c r="N23" s="360"/>
      <c r="O23" s="354"/>
      <c r="P23" s="354"/>
      <c r="Q23" s="354"/>
      <c r="R23" s="354"/>
      <c r="S23" s="354"/>
      <c r="T23" s="354"/>
      <c r="U23" s="354"/>
      <c r="V23" s="354"/>
      <c r="W23" s="354"/>
      <c r="X23" s="369"/>
      <c r="Y23" s="369"/>
      <c r="Z23" s="369"/>
      <c r="AA23" s="373"/>
      <c r="AB23" s="354"/>
      <c r="AC23" s="373">
        <v>15</v>
      </c>
    </row>
    <row r="24" spans="1:29" s="149" customFormat="1" ht="18.75" customHeight="1" x14ac:dyDescent="0.2">
      <c r="A24" s="166">
        <f t="shared" si="3"/>
        <v>0</v>
      </c>
      <c r="B24" s="167">
        <f t="shared" si="0"/>
        <v>0</v>
      </c>
      <c r="C24" s="168">
        <f t="shared" si="4"/>
        <v>0</v>
      </c>
      <c r="D24" s="169">
        <f t="shared" si="5"/>
        <v>0</v>
      </c>
      <c r="E24" s="170">
        <f>ROUND(((P$9-SUM(C$9:C23))*P$14/100)/12,0)</f>
        <v>0</v>
      </c>
      <c r="F24" s="171">
        <f t="shared" si="1"/>
        <v>0</v>
      </c>
      <c r="G24" s="1249"/>
      <c r="H24" s="1250"/>
      <c r="I24" s="172"/>
      <c r="J24" s="172"/>
      <c r="K24" s="172"/>
      <c r="L24" s="172"/>
      <c r="M24" s="173">
        <f t="shared" si="2"/>
        <v>0</v>
      </c>
      <c r="N24" s="360"/>
      <c r="O24" s="354"/>
      <c r="P24" s="354"/>
      <c r="Q24" s="354"/>
      <c r="R24" s="354"/>
      <c r="S24" s="354"/>
      <c r="T24" s="354"/>
      <c r="U24" s="354"/>
      <c r="V24" s="354"/>
      <c r="W24" s="354"/>
      <c r="X24" s="369"/>
      <c r="Y24" s="369"/>
      <c r="Z24" s="369"/>
      <c r="AA24" s="373"/>
      <c r="AB24" s="354"/>
      <c r="AC24" s="373">
        <v>16</v>
      </c>
    </row>
    <row r="25" spans="1:29" s="149" customFormat="1" ht="18.75" customHeight="1" x14ac:dyDescent="0.2">
      <c r="A25" s="166">
        <f t="shared" si="3"/>
        <v>0</v>
      </c>
      <c r="B25" s="167">
        <f t="shared" si="0"/>
        <v>0</v>
      </c>
      <c r="C25" s="168">
        <f t="shared" si="4"/>
        <v>0</v>
      </c>
      <c r="D25" s="169">
        <f t="shared" si="5"/>
        <v>0</v>
      </c>
      <c r="E25" s="170">
        <f>ROUND(((P$9-SUM(C$9:C24))*P$14/100)/12,0)</f>
        <v>0</v>
      </c>
      <c r="F25" s="171">
        <f t="shared" si="1"/>
        <v>0</v>
      </c>
      <c r="G25" s="1249"/>
      <c r="H25" s="1250"/>
      <c r="I25" s="172"/>
      <c r="J25" s="172"/>
      <c r="K25" s="172"/>
      <c r="L25" s="172"/>
      <c r="M25" s="173">
        <f t="shared" si="2"/>
        <v>0</v>
      </c>
      <c r="N25" s="360"/>
      <c r="O25" s="354"/>
      <c r="P25" s="354"/>
      <c r="Q25" s="354"/>
      <c r="R25" s="354"/>
      <c r="S25" s="354"/>
      <c r="T25" s="354"/>
      <c r="U25" s="354"/>
      <c r="V25" s="354"/>
      <c r="W25" s="354"/>
      <c r="X25" s="369"/>
      <c r="Y25" s="369"/>
      <c r="Z25" s="369"/>
      <c r="AA25" s="373"/>
      <c r="AB25" s="354"/>
      <c r="AC25" s="373">
        <v>17</v>
      </c>
    </row>
    <row r="26" spans="1:29" s="149" customFormat="1" ht="18.75" customHeight="1" x14ac:dyDescent="0.2">
      <c r="A26" s="166">
        <f t="shared" si="3"/>
        <v>0</v>
      </c>
      <c r="B26" s="167">
        <f t="shared" si="0"/>
        <v>0</v>
      </c>
      <c r="C26" s="168">
        <f t="shared" si="4"/>
        <v>0</v>
      </c>
      <c r="D26" s="169">
        <f t="shared" si="5"/>
        <v>0</v>
      </c>
      <c r="E26" s="170">
        <f>ROUND(((P$9-SUM(C$9:C25))*P$14/100)/12,0)</f>
        <v>0</v>
      </c>
      <c r="F26" s="171">
        <f t="shared" si="1"/>
        <v>0</v>
      </c>
      <c r="G26" s="1249"/>
      <c r="H26" s="1250"/>
      <c r="I26" s="172"/>
      <c r="J26" s="172"/>
      <c r="K26" s="172"/>
      <c r="L26" s="172"/>
      <c r="M26" s="173">
        <f t="shared" si="2"/>
        <v>0</v>
      </c>
      <c r="N26" s="360"/>
      <c r="O26" s="354"/>
      <c r="P26" s="354"/>
      <c r="Q26" s="354"/>
      <c r="R26" s="354"/>
      <c r="S26" s="354"/>
      <c r="T26" s="354"/>
      <c r="U26" s="354"/>
      <c r="V26" s="354"/>
      <c r="W26" s="354"/>
      <c r="X26" s="369"/>
      <c r="Y26" s="369"/>
      <c r="Z26" s="369"/>
      <c r="AA26" s="373"/>
      <c r="AB26" s="354"/>
      <c r="AC26" s="373">
        <v>18</v>
      </c>
    </row>
    <row r="27" spans="1:29" s="149" customFormat="1" ht="18.75" customHeight="1" x14ac:dyDescent="0.2">
      <c r="A27" s="166">
        <f t="shared" si="3"/>
        <v>0</v>
      </c>
      <c r="B27" s="167">
        <f t="shared" si="0"/>
        <v>0</v>
      </c>
      <c r="C27" s="168">
        <f t="shared" si="4"/>
        <v>0</v>
      </c>
      <c r="D27" s="169">
        <f t="shared" si="5"/>
        <v>0</v>
      </c>
      <c r="E27" s="170">
        <f>ROUND(((P$9-SUM(C$9:C26))*P$14/100)/12,0)</f>
        <v>0</v>
      </c>
      <c r="F27" s="171">
        <f t="shared" si="1"/>
        <v>0</v>
      </c>
      <c r="G27" s="1249"/>
      <c r="H27" s="1250"/>
      <c r="I27" s="172"/>
      <c r="J27" s="172"/>
      <c r="K27" s="172"/>
      <c r="L27" s="172"/>
      <c r="M27" s="173">
        <f t="shared" si="2"/>
        <v>0</v>
      </c>
      <c r="N27" s="360"/>
      <c r="O27" s="354"/>
      <c r="P27" s="354"/>
      <c r="Q27" s="354"/>
      <c r="R27" s="354"/>
      <c r="S27" s="354"/>
      <c r="T27" s="354"/>
      <c r="U27" s="354"/>
      <c r="V27" s="354"/>
      <c r="W27" s="354"/>
      <c r="X27" s="369"/>
      <c r="Y27" s="369"/>
      <c r="Z27" s="369"/>
      <c r="AA27" s="373"/>
      <c r="AB27" s="354"/>
      <c r="AC27" s="373">
        <v>19</v>
      </c>
    </row>
    <row r="28" spans="1:29" s="149" customFormat="1" ht="18.75" customHeight="1" x14ac:dyDescent="0.2">
      <c r="A28" s="166">
        <f t="shared" si="3"/>
        <v>0</v>
      </c>
      <c r="B28" s="167">
        <f t="shared" si="0"/>
        <v>0</v>
      </c>
      <c r="C28" s="168">
        <f t="shared" si="4"/>
        <v>0</v>
      </c>
      <c r="D28" s="169">
        <f t="shared" si="5"/>
        <v>0</v>
      </c>
      <c r="E28" s="170">
        <f>ROUND(((P$9-SUM(C$9:C27))*P$14/100)/12,0)</f>
        <v>0</v>
      </c>
      <c r="F28" s="171">
        <f t="shared" si="1"/>
        <v>0</v>
      </c>
      <c r="G28" s="1249"/>
      <c r="H28" s="1250"/>
      <c r="I28" s="172"/>
      <c r="J28" s="172"/>
      <c r="K28" s="172"/>
      <c r="L28" s="172"/>
      <c r="M28" s="173">
        <f t="shared" si="2"/>
        <v>0</v>
      </c>
      <c r="N28" s="360"/>
      <c r="O28" s="354"/>
      <c r="P28" s="354"/>
      <c r="Q28" s="354"/>
      <c r="R28" s="354"/>
      <c r="S28" s="354"/>
      <c r="T28" s="354"/>
      <c r="U28" s="354"/>
      <c r="V28" s="354"/>
      <c r="W28" s="354"/>
      <c r="X28" s="369"/>
      <c r="Y28" s="369"/>
      <c r="Z28" s="369"/>
      <c r="AA28" s="373"/>
      <c r="AB28" s="354"/>
      <c r="AC28" s="373">
        <v>20</v>
      </c>
    </row>
    <row r="29" spans="1:29" s="149" customFormat="1" ht="18.75" customHeight="1" x14ac:dyDescent="0.2">
      <c r="A29" s="166">
        <f t="shared" si="3"/>
        <v>0</v>
      </c>
      <c r="B29" s="167">
        <f t="shared" si="0"/>
        <v>0</v>
      </c>
      <c r="C29" s="168">
        <f t="shared" si="4"/>
        <v>0</v>
      </c>
      <c r="D29" s="169">
        <f t="shared" si="5"/>
        <v>0</v>
      </c>
      <c r="E29" s="170">
        <f>ROUND(((P$9-SUM(C$9:C28))*P$14/100)/12,0)</f>
        <v>0</v>
      </c>
      <c r="F29" s="171">
        <f t="shared" si="1"/>
        <v>0</v>
      </c>
      <c r="G29" s="1249"/>
      <c r="H29" s="1250"/>
      <c r="I29" s="172"/>
      <c r="J29" s="172"/>
      <c r="K29" s="172"/>
      <c r="L29" s="172"/>
      <c r="M29" s="173">
        <f t="shared" si="2"/>
        <v>0</v>
      </c>
      <c r="N29" s="360"/>
      <c r="O29" s="354"/>
      <c r="P29" s="354"/>
      <c r="Q29" s="354"/>
      <c r="R29" s="354"/>
      <c r="S29" s="354"/>
      <c r="T29" s="354"/>
      <c r="U29" s="354"/>
      <c r="V29" s="354"/>
      <c r="W29" s="354"/>
      <c r="X29" s="369"/>
      <c r="Y29" s="369"/>
      <c r="Z29" s="369"/>
      <c r="AA29" s="373"/>
      <c r="AB29" s="354"/>
      <c r="AC29" s="373">
        <v>21</v>
      </c>
    </row>
    <row r="30" spans="1:29" s="149" customFormat="1" ht="18.75" customHeight="1" x14ac:dyDescent="0.2">
      <c r="A30" s="166">
        <f t="shared" si="3"/>
        <v>0</v>
      </c>
      <c r="B30" s="167">
        <f t="shared" si="0"/>
        <v>0</v>
      </c>
      <c r="C30" s="168">
        <f t="shared" si="4"/>
        <v>0</v>
      </c>
      <c r="D30" s="169">
        <f t="shared" si="5"/>
        <v>0</v>
      </c>
      <c r="E30" s="170">
        <f>ROUND(((P$9-SUM(C$9:C29))*P$14/100)/12,0)</f>
        <v>0</v>
      </c>
      <c r="F30" s="171">
        <f t="shared" si="1"/>
        <v>0</v>
      </c>
      <c r="G30" s="175" t="s">
        <v>210</v>
      </c>
      <c r="H30" s="176">
        <f>SUM(F21:F32)</f>
        <v>0</v>
      </c>
      <c r="I30" s="172"/>
      <c r="J30" s="172"/>
      <c r="K30" s="172"/>
      <c r="L30" s="172"/>
      <c r="M30" s="173">
        <f t="shared" si="2"/>
        <v>0</v>
      </c>
      <c r="N30" s="360"/>
      <c r="O30" s="354"/>
      <c r="P30" s="354"/>
      <c r="Q30" s="354"/>
      <c r="R30" s="354"/>
      <c r="S30" s="354"/>
      <c r="T30" s="354"/>
      <c r="U30" s="354"/>
      <c r="V30" s="354"/>
      <c r="W30" s="354"/>
      <c r="X30" s="369"/>
      <c r="Y30" s="369"/>
      <c r="Z30" s="369"/>
      <c r="AA30" s="373"/>
      <c r="AB30" s="354"/>
      <c r="AC30" s="373">
        <v>22</v>
      </c>
    </row>
    <row r="31" spans="1:29" s="149" customFormat="1" ht="18.75" customHeight="1" x14ac:dyDescent="0.2">
      <c r="A31" s="166">
        <f t="shared" si="3"/>
        <v>0</v>
      </c>
      <c r="B31" s="167">
        <f t="shared" si="0"/>
        <v>0</v>
      </c>
      <c r="C31" s="168">
        <f t="shared" si="4"/>
        <v>0</v>
      </c>
      <c r="D31" s="169">
        <f t="shared" si="5"/>
        <v>0</v>
      </c>
      <c r="E31" s="170">
        <f>ROUND(((P$9-SUM(C$9:C30))*P$14/100)/12,0)</f>
        <v>0</v>
      </c>
      <c r="F31" s="171">
        <f t="shared" si="1"/>
        <v>0</v>
      </c>
      <c r="G31" s="177" t="s">
        <v>298</v>
      </c>
      <c r="H31" s="178">
        <f>SUM(B21:B32)</f>
        <v>0</v>
      </c>
      <c r="I31" s="172"/>
      <c r="J31" s="172"/>
      <c r="K31" s="172"/>
      <c r="L31" s="172"/>
      <c r="M31" s="173">
        <f t="shared" si="2"/>
        <v>0</v>
      </c>
      <c r="N31" s="360"/>
      <c r="O31" s="354"/>
      <c r="P31" s="354"/>
      <c r="Q31" s="354"/>
      <c r="R31" s="354"/>
      <c r="S31" s="354"/>
      <c r="T31" s="354"/>
      <c r="U31" s="354"/>
      <c r="V31" s="354"/>
      <c r="W31" s="354"/>
      <c r="X31" s="369"/>
      <c r="Y31" s="369"/>
      <c r="Z31" s="369"/>
      <c r="AA31" s="373"/>
      <c r="AB31" s="354"/>
      <c r="AC31" s="373">
        <v>23</v>
      </c>
    </row>
    <row r="32" spans="1:29" s="149" customFormat="1" ht="18.75" customHeight="1" x14ac:dyDescent="0.2">
      <c r="A32" s="179">
        <f t="shared" si="3"/>
        <v>0</v>
      </c>
      <c r="B32" s="180">
        <f t="shared" si="0"/>
        <v>0</v>
      </c>
      <c r="C32" s="181">
        <f t="shared" si="4"/>
        <v>0</v>
      </c>
      <c r="D32" s="182">
        <f t="shared" si="5"/>
        <v>0</v>
      </c>
      <c r="E32" s="183">
        <f>ROUND(((P$9-SUM(C$9:C31))*P$14/100)/12,0)</f>
        <v>0</v>
      </c>
      <c r="F32" s="184">
        <f t="shared" si="1"/>
        <v>0</v>
      </c>
      <c r="G32" s="185" t="s">
        <v>300</v>
      </c>
      <c r="H32" s="186">
        <f>SUM(E21:E32)</f>
        <v>0</v>
      </c>
      <c r="I32" s="187"/>
      <c r="J32" s="187"/>
      <c r="K32" s="187"/>
      <c r="L32" s="187"/>
      <c r="M32" s="188">
        <f t="shared" si="2"/>
        <v>0</v>
      </c>
      <c r="N32" s="360"/>
      <c r="O32" s="354"/>
      <c r="P32" s="354"/>
      <c r="Q32" s="354"/>
      <c r="R32" s="354"/>
      <c r="S32" s="354"/>
      <c r="T32" s="354"/>
      <c r="U32" s="354"/>
      <c r="V32" s="354"/>
      <c r="W32" s="354"/>
      <c r="X32" s="369"/>
      <c r="Y32" s="369"/>
      <c r="Z32" s="369"/>
      <c r="AA32" s="373"/>
      <c r="AB32" s="354"/>
      <c r="AC32" s="373">
        <v>24</v>
      </c>
    </row>
    <row r="33" spans="1:29" s="149" customFormat="1" ht="18.75" customHeight="1" x14ac:dyDescent="0.2">
      <c r="A33" s="157">
        <f t="shared" si="3"/>
        <v>0</v>
      </c>
      <c r="B33" s="158">
        <f t="shared" si="0"/>
        <v>0</v>
      </c>
      <c r="C33" s="159">
        <f t="shared" si="4"/>
        <v>0</v>
      </c>
      <c r="D33" s="160">
        <f t="shared" si="5"/>
        <v>0</v>
      </c>
      <c r="E33" s="189">
        <f>ROUND(((P$9-SUM(C$9:C32))*P$14/100)/12,0)</f>
        <v>0</v>
      </c>
      <c r="F33" s="162">
        <f t="shared" si="1"/>
        <v>0</v>
      </c>
      <c r="G33" s="1247" t="s">
        <v>302</v>
      </c>
      <c r="H33" s="1248"/>
      <c r="I33" s="163"/>
      <c r="J33" s="163"/>
      <c r="K33" s="163"/>
      <c r="L33" s="163"/>
      <c r="M33" s="165">
        <f t="shared" si="2"/>
        <v>0</v>
      </c>
      <c r="N33" s="360"/>
      <c r="O33" s="354"/>
      <c r="P33" s="354"/>
      <c r="Q33" s="354"/>
      <c r="R33" s="354"/>
      <c r="S33" s="354"/>
      <c r="T33" s="354"/>
      <c r="U33" s="354"/>
      <c r="V33" s="354"/>
      <c r="W33" s="354"/>
      <c r="X33" s="369"/>
      <c r="Y33" s="369"/>
      <c r="Z33" s="369"/>
      <c r="AA33" s="373"/>
      <c r="AB33" s="354"/>
      <c r="AC33" s="373">
        <v>25</v>
      </c>
    </row>
    <row r="34" spans="1:29" s="149" customFormat="1" ht="18.75" customHeight="1" x14ac:dyDescent="0.2">
      <c r="A34" s="166">
        <f t="shared" si="3"/>
        <v>0</v>
      </c>
      <c r="B34" s="167">
        <f t="shared" si="0"/>
        <v>0</v>
      </c>
      <c r="C34" s="168">
        <f t="shared" si="4"/>
        <v>0</v>
      </c>
      <c r="D34" s="169">
        <f t="shared" si="5"/>
        <v>0</v>
      </c>
      <c r="E34" s="170">
        <f>ROUND(((P$9-SUM(C$9:C33))*P$14/100)/12,0)</f>
        <v>0</v>
      </c>
      <c r="F34" s="171">
        <f t="shared" si="1"/>
        <v>0</v>
      </c>
      <c r="G34" s="1249"/>
      <c r="H34" s="1250"/>
      <c r="I34" s="172"/>
      <c r="J34" s="172"/>
      <c r="K34" s="172"/>
      <c r="L34" s="172"/>
      <c r="M34" s="173">
        <f t="shared" si="2"/>
        <v>0</v>
      </c>
      <c r="N34" s="360"/>
      <c r="O34" s="354"/>
      <c r="P34" s="354"/>
      <c r="Q34" s="354"/>
      <c r="R34" s="354"/>
      <c r="S34" s="354"/>
      <c r="T34" s="354"/>
      <c r="U34" s="354"/>
      <c r="V34" s="354"/>
      <c r="W34" s="354"/>
      <c r="X34" s="369"/>
      <c r="Y34" s="369"/>
      <c r="Z34" s="369"/>
      <c r="AA34" s="373"/>
      <c r="AB34" s="354"/>
      <c r="AC34" s="373">
        <v>26</v>
      </c>
    </row>
    <row r="35" spans="1:29" s="149" customFormat="1" ht="18.75" customHeight="1" x14ac:dyDescent="0.2">
      <c r="A35" s="166">
        <f t="shared" si="3"/>
        <v>0</v>
      </c>
      <c r="B35" s="167">
        <f t="shared" si="0"/>
        <v>0</v>
      </c>
      <c r="C35" s="168">
        <f t="shared" si="4"/>
        <v>0</v>
      </c>
      <c r="D35" s="169">
        <f t="shared" si="5"/>
        <v>0</v>
      </c>
      <c r="E35" s="170">
        <f>ROUND(((P$9-SUM(C$9:C34))*P$14/100)/12,0)</f>
        <v>0</v>
      </c>
      <c r="F35" s="171">
        <f t="shared" si="1"/>
        <v>0</v>
      </c>
      <c r="G35" s="1249"/>
      <c r="H35" s="1250"/>
      <c r="I35" s="172"/>
      <c r="J35" s="172"/>
      <c r="K35" s="172"/>
      <c r="L35" s="172"/>
      <c r="M35" s="173">
        <f t="shared" si="2"/>
        <v>0</v>
      </c>
      <c r="N35" s="360"/>
      <c r="O35" s="354"/>
      <c r="P35" s="354"/>
      <c r="Q35" s="354"/>
      <c r="R35" s="354"/>
      <c r="S35" s="354"/>
      <c r="T35" s="354"/>
      <c r="U35" s="354"/>
      <c r="V35" s="354"/>
      <c r="W35" s="354"/>
      <c r="X35" s="369"/>
      <c r="Y35" s="369"/>
      <c r="Z35" s="369"/>
      <c r="AA35" s="373"/>
      <c r="AB35" s="354"/>
      <c r="AC35" s="373">
        <v>27</v>
      </c>
    </row>
    <row r="36" spans="1:29" s="149" customFormat="1" ht="18.75" customHeight="1" x14ac:dyDescent="0.2">
      <c r="A36" s="166">
        <f t="shared" si="3"/>
        <v>0</v>
      </c>
      <c r="B36" s="167">
        <f t="shared" si="0"/>
        <v>0</v>
      </c>
      <c r="C36" s="168">
        <f t="shared" si="4"/>
        <v>0</v>
      </c>
      <c r="D36" s="169">
        <f t="shared" si="5"/>
        <v>0</v>
      </c>
      <c r="E36" s="170">
        <f>ROUND(((P$9-SUM(C$9:C35))*P$14/100)/12,0)</f>
        <v>0</v>
      </c>
      <c r="F36" s="171">
        <f t="shared" si="1"/>
        <v>0</v>
      </c>
      <c r="G36" s="1249"/>
      <c r="H36" s="1250"/>
      <c r="I36" s="172"/>
      <c r="J36" s="172"/>
      <c r="K36" s="172"/>
      <c r="L36" s="172"/>
      <c r="M36" s="173">
        <f t="shared" si="2"/>
        <v>0</v>
      </c>
      <c r="N36" s="364"/>
      <c r="O36" s="354"/>
      <c r="P36" s="354"/>
      <c r="Q36" s="354"/>
      <c r="R36" s="354"/>
      <c r="S36" s="354"/>
      <c r="T36" s="354"/>
      <c r="U36" s="354"/>
      <c r="V36" s="354"/>
      <c r="W36" s="354"/>
      <c r="X36" s="369"/>
      <c r="Y36" s="369"/>
      <c r="Z36" s="369"/>
      <c r="AA36" s="373"/>
      <c r="AB36" s="354"/>
      <c r="AC36" s="373">
        <v>28</v>
      </c>
    </row>
    <row r="37" spans="1:29" s="149" customFormat="1" ht="18.75" customHeight="1" x14ac:dyDescent="0.2">
      <c r="A37" s="166">
        <f t="shared" si="3"/>
        <v>0</v>
      </c>
      <c r="B37" s="167">
        <f t="shared" si="0"/>
        <v>0</v>
      </c>
      <c r="C37" s="168">
        <f t="shared" si="4"/>
        <v>0</v>
      </c>
      <c r="D37" s="169">
        <f t="shared" si="5"/>
        <v>0</v>
      </c>
      <c r="E37" s="170">
        <f>ROUND(((P$9-SUM(C$9:C36))*P$14/100)/12,0)</f>
        <v>0</v>
      </c>
      <c r="F37" s="171">
        <f t="shared" si="1"/>
        <v>0</v>
      </c>
      <c r="G37" s="1249"/>
      <c r="H37" s="1250"/>
      <c r="I37" s="172"/>
      <c r="J37" s="172"/>
      <c r="K37" s="172"/>
      <c r="L37" s="172"/>
      <c r="M37" s="173">
        <f t="shared" si="2"/>
        <v>0</v>
      </c>
      <c r="N37" s="360"/>
      <c r="O37" s="354"/>
      <c r="P37" s="354"/>
      <c r="Q37" s="354"/>
      <c r="R37" s="354"/>
      <c r="S37" s="354"/>
      <c r="T37" s="354"/>
      <c r="U37" s="354"/>
      <c r="V37" s="354"/>
      <c r="W37" s="354"/>
      <c r="X37" s="369"/>
      <c r="Y37" s="369"/>
      <c r="Z37" s="369"/>
      <c r="AA37" s="373"/>
      <c r="AB37" s="354"/>
      <c r="AC37" s="373">
        <v>29</v>
      </c>
    </row>
    <row r="38" spans="1:29" s="149" customFormat="1" ht="18.75" customHeight="1" x14ac:dyDescent="0.2">
      <c r="A38" s="166">
        <f t="shared" si="3"/>
        <v>0</v>
      </c>
      <c r="B38" s="167">
        <f t="shared" si="0"/>
        <v>0</v>
      </c>
      <c r="C38" s="168">
        <f t="shared" si="4"/>
        <v>0</v>
      </c>
      <c r="D38" s="169">
        <f t="shared" si="5"/>
        <v>0</v>
      </c>
      <c r="E38" s="170">
        <f>ROUND(((P$9-SUM(C$9:C37))*P$14/100)/12,0)</f>
        <v>0</v>
      </c>
      <c r="F38" s="171">
        <f t="shared" si="1"/>
        <v>0</v>
      </c>
      <c r="G38" s="1249"/>
      <c r="H38" s="1250"/>
      <c r="I38" s="172"/>
      <c r="J38" s="172"/>
      <c r="K38" s="172"/>
      <c r="L38" s="172"/>
      <c r="M38" s="173">
        <f t="shared" si="2"/>
        <v>0</v>
      </c>
      <c r="N38" s="360"/>
      <c r="O38" s="354"/>
      <c r="P38" s="354"/>
      <c r="Q38" s="354"/>
      <c r="R38" s="354"/>
      <c r="S38" s="354"/>
      <c r="T38" s="354"/>
      <c r="U38" s="354"/>
      <c r="V38" s="354"/>
      <c r="W38" s="354"/>
      <c r="X38" s="369"/>
      <c r="Y38" s="369"/>
      <c r="Z38" s="369"/>
      <c r="AA38" s="373"/>
      <c r="AB38" s="354"/>
      <c r="AC38" s="373">
        <v>30</v>
      </c>
    </row>
    <row r="39" spans="1:29" s="149" customFormat="1" ht="18.75" customHeight="1" x14ac:dyDescent="0.2">
      <c r="A39" s="166">
        <f t="shared" si="3"/>
        <v>0</v>
      </c>
      <c r="B39" s="167">
        <f t="shared" si="0"/>
        <v>0</v>
      </c>
      <c r="C39" s="168">
        <f t="shared" si="4"/>
        <v>0</v>
      </c>
      <c r="D39" s="169">
        <f t="shared" si="5"/>
        <v>0</v>
      </c>
      <c r="E39" s="170">
        <f>ROUND(((P$9-SUM(C$9:C38))*P$14/100)/12,0)</f>
        <v>0</v>
      </c>
      <c r="F39" s="171">
        <f t="shared" si="1"/>
        <v>0</v>
      </c>
      <c r="G39" s="1249"/>
      <c r="H39" s="1250"/>
      <c r="I39" s="172"/>
      <c r="J39" s="172"/>
      <c r="K39" s="172"/>
      <c r="L39" s="172"/>
      <c r="M39" s="173">
        <f t="shared" si="2"/>
        <v>0</v>
      </c>
      <c r="N39" s="360"/>
      <c r="O39" s="354"/>
      <c r="P39" s="354"/>
      <c r="Q39" s="354"/>
      <c r="R39" s="354"/>
      <c r="S39" s="354"/>
      <c r="T39" s="354"/>
      <c r="U39" s="354"/>
      <c r="V39" s="354"/>
      <c r="W39" s="354"/>
      <c r="X39" s="369"/>
      <c r="Y39" s="369"/>
      <c r="Z39" s="369"/>
      <c r="AA39" s="373"/>
      <c r="AB39" s="354"/>
      <c r="AC39" s="373">
        <v>31</v>
      </c>
    </row>
    <row r="40" spans="1:29" s="149" customFormat="1" ht="18.75" customHeight="1" x14ac:dyDescent="0.2">
      <c r="A40" s="166">
        <f t="shared" si="3"/>
        <v>0</v>
      </c>
      <c r="B40" s="167">
        <f t="shared" si="0"/>
        <v>0</v>
      </c>
      <c r="C40" s="168">
        <f t="shared" si="4"/>
        <v>0</v>
      </c>
      <c r="D40" s="169">
        <f t="shared" si="5"/>
        <v>0</v>
      </c>
      <c r="E40" s="170">
        <f>ROUND(((P$9-SUM(C$9:C39))*P$14/100)/12,0)</f>
        <v>0</v>
      </c>
      <c r="F40" s="171">
        <f t="shared" si="1"/>
        <v>0</v>
      </c>
      <c r="G40" s="1249"/>
      <c r="H40" s="1250"/>
      <c r="I40" s="172"/>
      <c r="J40" s="172"/>
      <c r="K40" s="172"/>
      <c r="L40" s="172"/>
      <c r="M40" s="173">
        <f t="shared" si="2"/>
        <v>0</v>
      </c>
      <c r="N40" s="360"/>
      <c r="O40" s="354"/>
      <c r="P40" s="354"/>
      <c r="Q40" s="354"/>
      <c r="R40" s="354"/>
      <c r="S40" s="354"/>
      <c r="T40" s="354"/>
      <c r="U40" s="354"/>
      <c r="V40" s="354"/>
      <c r="W40" s="354"/>
      <c r="X40" s="369"/>
      <c r="Y40" s="369"/>
      <c r="Z40" s="369"/>
      <c r="AA40" s="373"/>
      <c r="AB40" s="354"/>
      <c r="AC40" s="373">
        <v>32</v>
      </c>
    </row>
    <row r="41" spans="1:29" s="149" customFormat="1" ht="18.75" customHeight="1" x14ac:dyDescent="0.2">
      <c r="A41" s="166">
        <f t="shared" si="3"/>
        <v>0</v>
      </c>
      <c r="B41" s="167">
        <f t="shared" si="0"/>
        <v>0</v>
      </c>
      <c r="C41" s="168">
        <f t="shared" si="4"/>
        <v>0</v>
      </c>
      <c r="D41" s="169">
        <f t="shared" si="5"/>
        <v>0</v>
      </c>
      <c r="E41" s="170">
        <f>ROUND(((P$9-SUM(C$9:C40))*P$14/100)/12,0)</f>
        <v>0</v>
      </c>
      <c r="F41" s="171">
        <f t="shared" ref="F41:F72" si="6">B41+E41</f>
        <v>0</v>
      </c>
      <c r="G41" s="1249"/>
      <c r="H41" s="1250"/>
      <c r="I41" s="172"/>
      <c r="J41" s="172"/>
      <c r="K41" s="172"/>
      <c r="L41" s="172"/>
      <c r="M41" s="173">
        <f t="shared" si="2"/>
        <v>0</v>
      </c>
      <c r="N41" s="360"/>
      <c r="O41" s="354"/>
      <c r="P41" s="354"/>
      <c r="Q41" s="354"/>
      <c r="R41" s="354"/>
      <c r="S41" s="354"/>
      <c r="T41" s="354"/>
      <c r="U41" s="354"/>
      <c r="V41" s="354"/>
      <c r="W41" s="354"/>
      <c r="X41" s="369"/>
      <c r="Y41" s="369"/>
      <c r="Z41" s="369"/>
      <c r="AA41" s="373"/>
      <c r="AB41" s="354"/>
      <c r="AC41" s="373">
        <v>33</v>
      </c>
    </row>
    <row r="42" spans="1:29" s="149" customFormat="1" ht="18.75" customHeight="1" x14ac:dyDescent="0.2">
      <c r="A42" s="166">
        <f t="shared" si="3"/>
        <v>0</v>
      </c>
      <c r="B42" s="167">
        <f t="shared" si="0"/>
        <v>0</v>
      </c>
      <c r="C42" s="168">
        <f t="shared" si="4"/>
        <v>0</v>
      </c>
      <c r="D42" s="169">
        <f t="shared" si="5"/>
        <v>0</v>
      </c>
      <c r="E42" s="170">
        <f>ROUND(((P$9-SUM(C$9:C41))*P$14/100)/12,0)</f>
        <v>0</v>
      </c>
      <c r="F42" s="171">
        <f t="shared" si="6"/>
        <v>0</v>
      </c>
      <c r="G42" s="175" t="s">
        <v>210</v>
      </c>
      <c r="H42" s="176">
        <f>SUM(F33:F44)</f>
        <v>0</v>
      </c>
      <c r="I42" s="172"/>
      <c r="J42" s="172"/>
      <c r="K42" s="172"/>
      <c r="L42" s="172"/>
      <c r="M42" s="173">
        <f t="shared" si="2"/>
        <v>0</v>
      </c>
      <c r="N42" s="360"/>
      <c r="O42" s="354"/>
      <c r="P42" s="354"/>
      <c r="Q42" s="354"/>
      <c r="R42" s="354"/>
      <c r="S42" s="354"/>
      <c r="T42" s="354"/>
      <c r="U42" s="354"/>
      <c r="V42" s="354"/>
      <c r="W42" s="354"/>
      <c r="X42" s="369"/>
      <c r="Y42" s="369"/>
      <c r="Z42" s="369"/>
      <c r="AA42" s="373"/>
      <c r="AB42" s="354"/>
      <c r="AC42" s="373">
        <v>34</v>
      </c>
    </row>
    <row r="43" spans="1:29" s="149" customFormat="1" ht="18.75" customHeight="1" x14ac:dyDescent="0.2">
      <c r="A43" s="166">
        <f t="shared" si="3"/>
        <v>0</v>
      </c>
      <c r="B43" s="167">
        <f t="shared" si="0"/>
        <v>0</v>
      </c>
      <c r="C43" s="168">
        <f t="shared" si="4"/>
        <v>0</v>
      </c>
      <c r="D43" s="169">
        <f t="shared" si="5"/>
        <v>0</v>
      </c>
      <c r="E43" s="170">
        <f>ROUND(((P$9-SUM(C$9:C42))*P$14/100)/12,0)</f>
        <v>0</v>
      </c>
      <c r="F43" s="171">
        <f t="shared" si="6"/>
        <v>0</v>
      </c>
      <c r="G43" s="177" t="s">
        <v>298</v>
      </c>
      <c r="H43" s="178">
        <f>SUM(B33:B44)</f>
        <v>0</v>
      </c>
      <c r="I43" s="172"/>
      <c r="J43" s="172"/>
      <c r="K43" s="172"/>
      <c r="L43" s="172"/>
      <c r="M43" s="173">
        <f t="shared" si="2"/>
        <v>0</v>
      </c>
      <c r="N43" s="360"/>
      <c r="O43" s="354"/>
      <c r="P43" s="354"/>
      <c r="Q43" s="354"/>
      <c r="R43" s="354"/>
      <c r="S43" s="354"/>
      <c r="T43" s="354"/>
      <c r="U43" s="354"/>
      <c r="V43" s="354"/>
      <c r="W43" s="354"/>
      <c r="X43" s="369"/>
      <c r="Y43" s="369"/>
      <c r="Z43" s="369"/>
      <c r="AA43" s="373"/>
      <c r="AB43" s="354"/>
      <c r="AC43" s="373">
        <v>35</v>
      </c>
    </row>
    <row r="44" spans="1:29" s="149" customFormat="1" ht="18.75" customHeight="1" x14ac:dyDescent="0.2">
      <c r="A44" s="179">
        <f t="shared" si="3"/>
        <v>0</v>
      </c>
      <c r="B44" s="180">
        <f t="shared" si="0"/>
        <v>0</v>
      </c>
      <c r="C44" s="181">
        <f t="shared" si="4"/>
        <v>0</v>
      </c>
      <c r="D44" s="182">
        <f t="shared" si="5"/>
        <v>0</v>
      </c>
      <c r="E44" s="183">
        <f>ROUND(((P$9-SUM(C$9:C43))*P$14/100)/12,0)</f>
        <v>0</v>
      </c>
      <c r="F44" s="184">
        <f t="shared" si="6"/>
        <v>0</v>
      </c>
      <c r="G44" s="185" t="s">
        <v>300</v>
      </c>
      <c r="H44" s="186">
        <f>SUM(E33:E44)</f>
        <v>0</v>
      </c>
      <c r="I44" s="187"/>
      <c r="J44" s="187"/>
      <c r="K44" s="187"/>
      <c r="L44" s="187"/>
      <c r="M44" s="188">
        <f t="shared" si="2"/>
        <v>0</v>
      </c>
      <c r="N44" s="360"/>
      <c r="O44" s="354"/>
      <c r="P44" s="354"/>
      <c r="Q44" s="354"/>
      <c r="R44" s="354"/>
      <c r="S44" s="354"/>
      <c r="T44" s="354"/>
      <c r="U44" s="354"/>
      <c r="V44" s="354"/>
      <c r="W44" s="354"/>
      <c r="X44" s="369"/>
      <c r="Y44" s="369"/>
      <c r="Z44" s="369"/>
      <c r="AA44" s="373"/>
      <c r="AB44" s="354"/>
      <c r="AC44" s="354"/>
    </row>
    <row r="45" spans="1:29" s="149" customFormat="1" ht="18.75" customHeight="1" x14ac:dyDescent="0.2">
      <c r="A45" s="157">
        <f t="shared" si="3"/>
        <v>0</v>
      </c>
      <c r="B45" s="158">
        <f t="shared" si="0"/>
        <v>0</v>
      </c>
      <c r="C45" s="159">
        <f>IF(($P$9-SUM($C$9:C44))&gt;0,$AA$9,0)</f>
        <v>0</v>
      </c>
      <c r="D45" s="160">
        <f>IF(($P$10-SUM($D$9:D44))&gt;0,$AA$10,0)</f>
        <v>0</v>
      </c>
      <c r="E45" s="189">
        <f>ROUND(((P$9-SUM(C$9:C44))*P$14/100)/12,0)</f>
        <v>0</v>
      </c>
      <c r="F45" s="162">
        <f t="shared" si="6"/>
        <v>0</v>
      </c>
      <c r="G45" s="1247" t="s">
        <v>303</v>
      </c>
      <c r="H45" s="1248"/>
      <c r="I45" s="163"/>
      <c r="J45" s="163"/>
      <c r="K45" s="163"/>
      <c r="L45" s="163"/>
      <c r="M45" s="165">
        <f t="shared" si="2"/>
        <v>0</v>
      </c>
      <c r="N45" s="360"/>
      <c r="O45" s="354"/>
      <c r="P45" s="354"/>
      <c r="Q45" s="354"/>
      <c r="R45" s="354"/>
      <c r="S45" s="354"/>
      <c r="T45" s="354"/>
      <c r="U45" s="354"/>
      <c r="V45" s="354"/>
      <c r="W45" s="354"/>
      <c r="X45" s="369"/>
      <c r="Y45" s="369"/>
      <c r="Z45" s="369"/>
      <c r="AA45" s="373"/>
      <c r="AB45" s="354"/>
      <c r="AC45" s="354"/>
    </row>
    <row r="46" spans="1:29" s="149" customFormat="1" ht="18.75" customHeight="1" x14ac:dyDescent="0.2">
      <c r="A46" s="166">
        <f t="shared" si="3"/>
        <v>0</v>
      </c>
      <c r="B46" s="167">
        <f t="shared" si="0"/>
        <v>0</v>
      </c>
      <c r="C46" s="168">
        <f>IF(($P$9-SUM($C$9:C45))&gt;0,$AA$9,0)</f>
        <v>0</v>
      </c>
      <c r="D46" s="169">
        <f>IF(($P$10-SUM($D$9:D45))&gt;0,$AA$10,0)</f>
        <v>0</v>
      </c>
      <c r="E46" s="170">
        <f>ROUND(((P$9-SUM(C$9:C45))*P$14/100)/12,0)</f>
        <v>0</v>
      </c>
      <c r="F46" s="171">
        <f t="shared" si="6"/>
        <v>0</v>
      </c>
      <c r="G46" s="1249"/>
      <c r="H46" s="1250"/>
      <c r="I46" s="172"/>
      <c r="J46" s="172"/>
      <c r="K46" s="172"/>
      <c r="L46" s="172"/>
      <c r="M46" s="173">
        <f t="shared" si="2"/>
        <v>0</v>
      </c>
      <c r="N46" s="360"/>
      <c r="O46" s="354"/>
      <c r="P46" s="354"/>
      <c r="Q46" s="354"/>
      <c r="R46" s="354"/>
      <c r="S46" s="354"/>
      <c r="T46" s="354"/>
      <c r="U46" s="354"/>
      <c r="V46" s="354"/>
      <c r="W46" s="354"/>
      <c r="X46" s="369"/>
      <c r="Y46" s="369"/>
      <c r="Z46" s="369"/>
      <c r="AA46" s="373"/>
      <c r="AB46" s="354"/>
      <c r="AC46" s="354"/>
    </row>
    <row r="47" spans="1:29" s="149" customFormat="1" ht="18.75" customHeight="1" x14ac:dyDescent="0.2">
      <c r="A47" s="166">
        <f t="shared" si="3"/>
        <v>0</v>
      </c>
      <c r="B47" s="167">
        <f t="shared" si="0"/>
        <v>0</v>
      </c>
      <c r="C47" s="168">
        <f>IF(($P$9-SUM($C$9:C46))&gt;0,$AA$9,0)</f>
        <v>0</v>
      </c>
      <c r="D47" s="169">
        <f>IF(($P$10-SUM($D$9:D46))&gt;0,$AA$10,0)</f>
        <v>0</v>
      </c>
      <c r="E47" s="170">
        <f>ROUND(((P$9-SUM(C$9:C46))*P$14/100)/12,0)</f>
        <v>0</v>
      </c>
      <c r="F47" s="171">
        <f t="shared" si="6"/>
        <v>0</v>
      </c>
      <c r="G47" s="1249"/>
      <c r="H47" s="1250"/>
      <c r="I47" s="172"/>
      <c r="J47" s="172"/>
      <c r="K47" s="172"/>
      <c r="L47" s="172"/>
      <c r="M47" s="173">
        <f t="shared" si="2"/>
        <v>0</v>
      </c>
      <c r="N47" s="360"/>
      <c r="O47" s="354"/>
      <c r="P47" s="354"/>
      <c r="Q47" s="354"/>
      <c r="R47" s="354"/>
      <c r="S47" s="354"/>
      <c r="T47" s="354"/>
      <c r="U47" s="354"/>
      <c r="V47" s="354"/>
      <c r="W47" s="354"/>
      <c r="X47" s="369"/>
      <c r="Y47" s="369"/>
      <c r="Z47" s="369"/>
      <c r="AA47" s="373"/>
      <c r="AB47" s="354"/>
      <c r="AC47" s="354"/>
    </row>
    <row r="48" spans="1:29" s="149" customFormat="1" ht="18.75" customHeight="1" x14ac:dyDescent="0.2">
      <c r="A48" s="166">
        <f t="shared" si="3"/>
        <v>0</v>
      </c>
      <c r="B48" s="167">
        <f t="shared" si="0"/>
        <v>0</v>
      </c>
      <c r="C48" s="168">
        <f>IF(($P$9-SUM($C$9:C47))&gt;0,$AA$9,0)</f>
        <v>0</v>
      </c>
      <c r="D48" s="169">
        <f>IF(($P$10-SUM($D$9:D47))&gt;0,$AA$10,0)</f>
        <v>0</v>
      </c>
      <c r="E48" s="170">
        <f>ROUND(((P$9-SUM(C$9:C47))*P$14/100)/12,0)</f>
        <v>0</v>
      </c>
      <c r="F48" s="171">
        <f t="shared" si="6"/>
        <v>0</v>
      </c>
      <c r="G48" s="1249"/>
      <c r="H48" s="1250"/>
      <c r="I48" s="172"/>
      <c r="J48" s="172"/>
      <c r="K48" s="172"/>
      <c r="L48" s="172"/>
      <c r="M48" s="173">
        <f t="shared" si="2"/>
        <v>0</v>
      </c>
      <c r="N48" s="360"/>
      <c r="O48" s="354"/>
      <c r="P48" s="354"/>
      <c r="Q48" s="354"/>
      <c r="R48" s="354"/>
      <c r="S48" s="354"/>
      <c r="T48" s="354"/>
      <c r="U48" s="354"/>
      <c r="V48" s="354"/>
      <c r="W48" s="354"/>
      <c r="X48" s="369"/>
      <c r="Y48" s="369"/>
      <c r="Z48" s="369"/>
      <c r="AA48" s="373"/>
      <c r="AB48" s="354"/>
      <c r="AC48" s="354"/>
    </row>
    <row r="49" spans="1:29" s="149" customFormat="1" ht="18.75" customHeight="1" x14ac:dyDescent="0.2">
      <c r="A49" s="166">
        <f t="shared" si="3"/>
        <v>0</v>
      </c>
      <c r="B49" s="167">
        <f t="shared" si="0"/>
        <v>0</v>
      </c>
      <c r="C49" s="168">
        <f>IF(($P$9-SUM($C$9:C48))&gt;0,$AA$9,0)</f>
        <v>0</v>
      </c>
      <c r="D49" s="169">
        <f>IF(($P$10-SUM($D$9:D48))&gt;0,$AA$10,0)</f>
        <v>0</v>
      </c>
      <c r="E49" s="170">
        <f>ROUND(((P$9-SUM(C$9:C48))*P$14/100)/12,0)</f>
        <v>0</v>
      </c>
      <c r="F49" s="171">
        <f t="shared" si="6"/>
        <v>0</v>
      </c>
      <c r="G49" s="1249"/>
      <c r="H49" s="1250"/>
      <c r="I49" s="172"/>
      <c r="J49" s="172"/>
      <c r="K49" s="172"/>
      <c r="L49" s="172"/>
      <c r="M49" s="173">
        <f t="shared" si="2"/>
        <v>0</v>
      </c>
      <c r="N49" s="360"/>
      <c r="O49" s="354"/>
      <c r="P49" s="354"/>
      <c r="Q49" s="354"/>
      <c r="R49" s="354"/>
      <c r="S49" s="354"/>
      <c r="T49" s="354"/>
      <c r="U49" s="354"/>
      <c r="V49" s="354"/>
      <c r="W49" s="354"/>
      <c r="X49" s="369"/>
      <c r="Y49" s="369"/>
      <c r="Z49" s="369"/>
      <c r="AA49" s="373"/>
      <c r="AB49" s="354"/>
      <c r="AC49" s="354"/>
    </row>
    <row r="50" spans="1:29" s="149" customFormat="1" ht="18.75" customHeight="1" x14ac:dyDescent="0.2">
      <c r="A50" s="166">
        <f t="shared" si="3"/>
        <v>0</v>
      </c>
      <c r="B50" s="167">
        <f t="shared" si="0"/>
        <v>0</v>
      </c>
      <c r="C50" s="168">
        <f>IF(($P$9-SUM($C$9:C49))&gt;0,$AA$9,0)</f>
        <v>0</v>
      </c>
      <c r="D50" s="169">
        <f>IF(($P$10-SUM($D$9:D49))&gt;0,$AA$10,0)</f>
        <v>0</v>
      </c>
      <c r="E50" s="170">
        <f>ROUND(((P$9-SUM(C$9:C49))*P$14/100)/12,0)</f>
        <v>0</v>
      </c>
      <c r="F50" s="171">
        <f t="shared" si="6"/>
        <v>0</v>
      </c>
      <c r="G50" s="1249"/>
      <c r="H50" s="1250"/>
      <c r="I50" s="172"/>
      <c r="J50" s="172"/>
      <c r="K50" s="172"/>
      <c r="L50" s="172"/>
      <c r="M50" s="173">
        <f t="shared" si="2"/>
        <v>0</v>
      </c>
      <c r="N50" s="360"/>
      <c r="O50" s="354"/>
      <c r="P50" s="354"/>
      <c r="Q50" s="354"/>
      <c r="R50" s="354"/>
      <c r="S50" s="354"/>
      <c r="T50" s="354"/>
      <c r="U50" s="354"/>
      <c r="V50" s="354"/>
      <c r="W50" s="354"/>
      <c r="X50" s="369"/>
      <c r="Y50" s="369"/>
      <c r="Z50" s="369"/>
      <c r="AA50" s="373"/>
      <c r="AB50" s="354"/>
      <c r="AC50" s="354"/>
    </row>
    <row r="51" spans="1:29" s="149" customFormat="1" ht="18.75" customHeight="1" x14ac:dyDescent="0.2">
      <c r="A51" s="166">
        <f t="shared" si="3"/>
        <v>0</v>
      </c>
      <c r="B51" s="167">
        <f t="shared" si="0"/>
        <v>0</v>
      </c>
      <c r="C51" s="168">
        <f>IF(($P$9-SUM($C$9:C50))&gt;0,$AA$9,0)</f>
        <v>0</v>
      </c>
      <c r="D51" s="169">
        <f>IF(($P$10-SUM($D$9:D50))&gt;0,$AA$10,0)</f>
        <v>0</v>
      </c>
      <c r="E51" s="170">
        <f>ROUND(((P$9-SUM(C$9:C50))*P$14/100)/12,0)</f>
        <v>0</v>
      </c>
      <c r="F51" s="171">
        <f t="shared" si="6"/>
        <v>0</v>
      </c>
      <c r="G51" s="1249"/>
      <c r="H51" s="1250"/>
      <c r="I51" s="172"/>
      <c r="J51" s="172"/>
      <c r="K51" s="172"/>
      <c r="L51" s="172"/>
      <c r="M51" s="173">
        <f t="shared" si="2"/>
        <v>0</v>
      </c>
      <c r="N51" s="360"/>
      <c r="O51" s="354"/>
      <c r="P51" s="354"/>
      <c r="Q51" s="354"/>
      <c r="R51" s="354"/>
      <c r="S51" s="354"/>
      <c r="T51" s="354"/>
      <c r="U51" s="354"/>
      <c r="V51" s="354"/>
      <c r="W51" s="354"/>
      <c r="X51" s="369"/>
      <c r="Y51" s="369"/>
      <c r="Z51" s="369"/>
      <c r="AA51" s="373"/>
      <c r="AB51" s="354"/>
      <c r="AC51" s="354"/>
    </row>
    <row r="52" spans="1:29" s="149" customFormat="1" ht="18.75" customHeight="1" x14ac:dyDescent="0.2">
      <c r="A52" s="166">
        <f t="shared" si="3"/>
        <v>0</v>
      </c>
      <c r="B52" s="167">
        <f t="shared" si="0"/>
        <v>0</v>
      </c>
      <c r="C52" s="168">
        <f>IF(($P$9-SUM($C$9:C51))&gt;0,$AA$9,0)</f>
        <v>0</v>
      </c>
      <c r="D52" s="169">
        <f>IF(($P$10-SUM($D$9:D51))&gt;0,$AA$10,0)</f>
        <v>0</v>
      </c>
      <c r="E52" s="170">
        <f>ROUND(((P$9-SUM(C$9:C51))*P$14/100)/12,0)</f>
        <v>0</v>
      </c>
      <c r="F52" s="171">
        <f t="shared" si="6"/>
        <v>0</v>
      </c>
      <c r="G52" s="1249"/>
      <c r="H52" s="1250"/>
      <c r="I52" s="172"/>
      <c r="J52" s="172"/>
      <c r="K52" s="172"/>
      <c r="L52" s="172"/>
      <c r="M52" s="173">
        <f t="shared" si="2"/>
        <v>0</v>
      </c>
      <c r="N52" s="360"/>
      <c r="O52" s="354"/>
      <c r="P52" s="354"/>
      <c r="Q52" s="354"/>
      <c r="R52" s="354"/>
      <c r="S52" s="354"/>
      <c r="T52" s="354"/>
      <c r="U52" s="354"/>
      <c r="V52" s="354"/>
      <c r="W52" s="354"/>
      <c r="X52" s="369"/>
      <c r="Y52" s="369"/>
      <c r="Z52" s="369"/>
      <c r="AA52" s="373"/>
      <c r="AB52" s="354"/>
      <c r="AC52" s="354"/>
    </row>
    <row r="53" spans="1:29" s="149" customFormat="1" ht="18.75" customHeight="1" x14ac:dyDescent="0.2">
      <c r="A53" s="166">
        <f t="shared" si="3"/>
        <v>0</v>
      </c>
      <c r="B53" s="167">
        <f t="shared" si="0"/>
        <v>0</v>
      </c>
      <c r="C53" s="168">
        <f>IF(($P$9-SUM($C$9:C52))&gt;0,$AA$9,0)</f>
        <v>0</v>
      </c>
      <c r="D53" s="169">
        <f>IF(($P$10-SUM($D$9:D52))&gt;0,$AA$10,0)</f>
        <v>0</v>
      </c>
      <c r="E53" s="170">
        <f>ROUND(((P$9-SUM(C$9:C52))*P$14/100)/12,0)</f>
        <v>0</v>
      </c>
      <c r="F53" s="171">
        <f t="shared" si="6"/>
        <v>0</v>
      </c>
      <c r="G53" s="1249"/>
      <c r="H53" s="1250"/>
      <c r="I53" s="172"/>
      <c r="J53" s="172"/>
      <c r="K53" s="172"/>
      <c r="L53" s="172"/>
      <c r="M53" s="173">
        <f t="shared" si="2"/>
        <v>0</v>
      </c>
      <c r="N53" s="360"/>
      <c r="O53" s="354"/>
      <c r="P53" s="354"/>
      <c r="Q53" s="354"/>
      <c r="R53" s="354"/>
      <c r="S53" s="354"/>
      <c r="T53" s="354"/>
      <c r="U53" s="354"/>
      <c r="V53" s="354"/>
      <c r="W53" s="354"/>
      <c r="X53" s="369"/>
      <c r="Y53" s="369"/>
      <c r="Z53" s="369"/>
      <c r="AA53" s="373"/>
      <c r="AB53" s="354"/>
      <c r="AC53" s="354"/>
    </row>
    <row r="54" spans="1:29" s="149" customFormat="1" ht="18.75" customHeight="1" x14ac:dyDescent="0.2">
      <c r="A54" s="166">
        <f t="shared" si="3"/>
        <v>0</v>
      </c>
      <c r="B54" s="167">
        <f t="shared" si="0"/>
        <v>0</v>
      </c>
      <c r="C54" s="168">
        <f>IF(($P$9-SUM($C$9:C53))&gt;0,$AA$9,0)</f>
        <v>0</v>
      </c>
      <c r="D54" s="169">
        <f>IF(($P$10-SUM($D$9:D53))&gt;0,$AA$10,0)</f>
        <v>0</v>
      </c>
      <c r="E54" s="170">
        <f>ROUND(((P$9-SUM(C$9:C53))*P$14/100)/12,0)</f>
        <v>0</v>
      </c>
      <c r="F54" s="171">
        <f t="shared" si="6"/>
        <v>0</v>
      </c>
      <c r="G54" s="175" t="s">
        <v>210</v>
      </c>
      <c r="H54" s="176">
        <f>SUM(F45:F56)</f>
        <v>0</v>
      </c>
      <c r="I54" s="172"/>
      <c r="J54" s="172"/>
      <c r="K54" s="172"/>
      <c r="L54" s="172"/>
      <c r="M54" s="173">
        <f t="shared" si="2"/>
        <v>0</v>
      </c>
      <c r="N54" s="360"/>
      <c r="O54" s="354"/>
      <c r="P54" s="354"/>
      <c r="Q54" s="354"/>
      <c r="R54" s="354"/>
      <c r="S54" s="354"/>
      <c r="T54" s="354"/>
      <c r="U54" s="354"/>
      <c r="V54" s="354"/>
      <c r="W54" s="354"/>
      <c r="X54" s="369"/>
      <c r="Y54" s="369"/>
      <c r="Z54" s="369"/>
      <c r="AA54" s="373"/>
      <c r="AB54" s="354"/>
      <c r="AC54" s="354"/>
    </row>
    <row r="55" spans="1:29" s="149" customFormat="1" ht="18.75" customHeight="1" x14ac:dyDescent="0.2">
      <c r="A55" s="166">
        <f t="shared" si="3"/>
        <v>0</v>
      </c>
      <c r="B55" s="167">
        <f t="shared" si="0"/>
        <v>0</v>
      </c>
      <c r="C55" s="168">
        <f>IF(($P$9-SUM($C$9:C54))&gt;0,$AA$9,0)</f>
        <v>0</v>
      </c>
      <c r="D55" s="169">
        <f>IF(($P$10-SUM($D$9:D54))&gt;0,$AA$10,0)</f>
        <v>0</v>
      </c>
      <c r="E55" s="170">
        <f>ROUND(((P$9-SUM(C$9:C54))*P$14/100)/12,0)</f>
        <v>0</v>
      </c>
      <c r="F55" s="171">
        <f t="shared" si="6"/>
        <v>0</v>
      </c>
      <c r="G55" s="177" t="s">
        <v>298</v>
      </c>
      <c r="H55" s="178">
        <f>SUM(B45:B56)</f>
        <v>0</v>
      </c>
      <c r="I55" s="172"/>
      <c r="J55" s="172"/>
      <c r="K55" s="172"/>
      <c r="L55" s="172"/>
      <c r="M55" s="173">
        <f t="shared" si="2"/>
        <v>0</v>
      </c>
      <c r="N55" s="360"/>
      <c r="O55" s="354"/>
      <c r="P55" s="354"/>
      <c r="Q55" s="354"/>
      <c r="R55" s="354"/>
      <c r="S55" s="354"/>
      <c r="T55" s="354"/>
      <c r="U55" s="354"/>
      <c r="V55" s="354"/>
      <c r="W55" s="354"/>
      <c r="X55" s="369"/>
      <c r="Y55" s="369"/>
      <c r="Z55" s="369"/>
      <c r="AA55" s="373"/>
      <c r="AB55" s="354"/>
      <c r="AC55" s="354"/>
    </row>
    <row r="56" spans="1:29" s="149" customFormat="1" ht="18.75" customHeight="1" x14ac:dyDescent="0.2">
      <c r="A56" s="179">
        <f t="shared" si="3"/>
        <v>0</v>
      </c>
      <c r="B56" s="180">
        <f t="shared" si="0"/>
        <v>0</v>
      </c>
      <c r="C56" s="181">
        <f>IF(($P$9-SUM($C$9:C55))&gt;0,$AA$9,0)</f>
        <v>0</v>
      </c>
      <c r="D56" s="182">
        <f>IF(($P$10-SUM($D$9:D55))&gt;0,$AA$10,0)</f>
        <v>0</v>
      </c>
      <c r="E56" s="183">
        <f>ROUND(((P$9-SUM(C$9:C55))*P$14/100)/12,0)</f>
        <v>0</v>
      </c>
      <c r="F56" s="184">
        <f t="shared" si="6"/>
        <v>0</v>
      </c>
      <c r="G56" s="185" t="s">
        <v>300</v>
      </c>
      <c r="H56" s="186">
        <f>SUM(E45:E56)</f>
        <v>0</v>
      </c>
      <c r="I56" s="187"/>
      <c r="J56" s="187"/>
      <c r="K56" s="187"/>
      <c r="L56" s="187"/>
      <c r="M56" s="188">
        <f t="shared" si="2"/>
        <v>0</v>
      </c>
      <c r="N56" s="360"/>
      <c r="O56" s="354"/>
      <c r="P56" s="354"/>
      <c r="Q56" s="354"/>
      <c r="R56" s="354"/>
      <c r="S56" s="354"/>
      <c r="T56" s="354"/>
      <c r="U56" s="354"/>
      <c r="V56" s="354"/>
      <c r="W56" s="354"/>
      <c r="X56" s="369"/>
      <c r="Y56" s="369"/>
      <c r="Z56" s="369"/>
      <c r="AA56" s="373"/>
      <c r="AB56" s="354"/>
      <c r="AC56" s="354"/>
    </row>
    <row r="57" spans="1:29" s="149" customFormat="1" ht="18.75" customHeight="1" x14ac:dyDescent="0.2">
      <c r="A57" s="157">
        <f t="shared" si="3"/>
        <v>0</v>
      </c>
      <c r="B57" s="158">
        <f t="shared" si="0"/>
        <v>0</v>
      </c>
      <c r="C57" s="159">
        <f>IF(($P$9-SUM($C$9:C56))&gt;0,$AA$9,0)</f>
        <v>0</v>
      </c>
      <c r="D57" s="160">
        <f>IF(($P$10-SUM($D$9:D56))&gt;0,$AA$10,0)</f>
        <v>0</v>
      </c>
      <c r="E57" s="189">
        <f>ROUND(((P$9-SUM(C$9:C56))*P$14/100)/12,0)</f>
        <v>0</v>
      </c>
      <c r="F57" s="162">
        <f t="shared" si="6"/>
        <v>0</v>
      </c>
      <c r="G57" s="1247" t="s">
        <v>304</v>
      </c>
      <c r="H57" s="1248"/>
      <c r="I57" s="163"/>
      <c r="J57" s="163"/>
      <c r="K57" s="163"/>
      <c r="L57" s="163"/>
      <c r="M57" s="165">
        <f t="shared" si="2"/>
        <v>0</v>
      </c>
      <c r="N57" s="360"/>
      <c r="O57" s="354"/>
      <c r="P57" s="354"/>
      <c r="Q57" s="354"/>
      <c r="R57" s="354"/>
      <c r="S57" s="354"/>
      <c r="T57" s="354"/>
      <c r="U57" s="354"/>
      <c r="V57" s="354"/>
      <c r="W57" s="354"/>
      <c r="X57" s="369"/>
      <c r="Y57" s="369"/>
      <c r="Z57" s="369"/>
      <c r="AA57" s="373"/>
      <c r="AB57" s="354"/>
      <c r="AC57" s="354"/>
    </row>
    <row r="58" spans="1:29" s="149" customFormat="1" ht="18.75" customHeight="1" x14ac:dyDescent="0.2">
      <c r="A58" s="166">
        <f t="shared" si="3"/>
        <v>0</v>
      </c>
      <c r="B58" s="167">
        <f t="shared" si="0"/>
        <v>0</v>
      </c>
      <c r="C58" s="168">
        <f>IF(($P$9-SUM($C$9:C57))&gt;0,$AA$9,0)</f>
        <v>0</v>
      </c>
      <c r="D58" s="169">
        <f>IF(($P$10-SUM($D$9:D57))&gt;0,$AA$10,0)</f>
        <v>0</v>
      </c>
      <c r="E58" s="170">
        <f>ROUND(((P$9-SUM(C$9:C57))*P$14/100)/12,0)</f>
        <v>0</v>
      </c>
      <c r="F58" s="171">
        <f t="shared" si="6"/>
        <v>0</v>
      </c>
      <c r="G58" s="1249"/>
      <c r="H58" s="1250"/>
      <c r="I58" s="172"/>
      <c r="J58" s="172"/>
      <c r="K58" s="172"/>
      <c r="L58" s="172"/>
      <c r="M58" s="173">
        <f t="shared" si="2"/>
        <v>0</v>
      </c>
      <c r="N58" s="360"/>
      <c r="O58" s="354"/>
      <c r="P58" s="354"/>
      <c r="Q58" s="354"/>
      <c r="R58" s="354"/>
      <c r="S58" s="354"/>
      <c r="T58" s="354"/>
      <c r="U58" s="354"/>
      <c r="V58" s="354"/>
      <c r="W58" s="354"/>
      <c r="X58" s="369"/>
      <c r="Y58" s="369"/>
      <c r="Z58" s="369"/>
      <c r="AA58" s="373"/>
      <c r="AB58" s="354"/>
      <c r="AC58" s="354"/>
    </row>
    <row r="59" spans="1:29" s="149" customFormat="1" ht="18.75" customHeight="1" x14ac:dyDescent="0.2">
      <c r="A59" s="166">
        <f t="shared" si="3"/>
        <v>0</v>
      </c>
      <c r="B59" s="167">
        <f t="shared" si="0"/>
        <v>0</v>
      </c>
      <c r="C59" s="168">
        <f>IF(($P$9-SUM($C$9:C58))&gt;0,$AA$9,0)</f>
        <v>0</v>
      </c>
      <c r="D59" s="169">
        <f>IF(($P$10-SUM($D$9:D58))&gt;0,$AA$10,0)</f>
        <v>0</v>
      </c>
      <c r="E59" s="170">
        <f>ROUND(((P$9-SUM(C$9:C58))*P$14/100)/12,0)</f>
        <v>0</v>
      </c>
      <c r="F59" s="171">
        <f t="shared" si="6"/>
        <v>0</v>
      </c>
      <c r="G59" s="1249"/>
      <c r="H59" s="1250"/>
      <c r="I59" s="172"/>
      <c r="J59" s="172"/>
      <c r="K59" s="172"/>
      <c r="L59" s="172"/>
      <c r="M59" s="173">
        <f t="shared" si="2"/>
        <v>0</v>
      </c>
      <c r="N59" s="360"/>
      <c r="O59" s="354"/>
      <c r="P59" s="354"/>
      <c r="Q59" s="354"/>
      <c r="R59" s="354"/>
      <c r="S59" s="354"/>
      <c r="T59" s="354"/>
      <c r="U59" s="354"/>
      <c r="V59" s="354"/>
      <c r="W59" s="354"/>
      <c r="X59" s="369"/>
      <c r="Y59" s="369"/>
      <c r="Z59" s="369"/>
      <c r="AA59" s="373"/>
      <c r="AB59" s="354"/>
      <c r="AC59" s="354"/>
    </row>
    <row r="60" spans="1:29" s="149" customFormat="1" ht="18.75" customHeight="1" x14ac:dyDescent="0.2">
      <c r="A60" s="166">
        <f t="shared" si="3"/>
        <v>0</v>
      </c>
      <c r="B60" s="167">
        <f t="shared" si="0"/>
        <v>0</v>
      </c>
      <c r="C60" s="168">
        <f>IF(($P$9-SUM($C$9:C59))&gt;0,$AA$9,0)</f>
        <v>0</v>
      </c>
      <c r="D60" s="169">
        <f>IF(($P$10-SUM($D$9:D59))&gt;0,$AA$10,0)</f>
        <v>0</v>
      </c>
      <c r="E60" s="170">
        <f>ROUND(((P$9-SUM(C$9:C59))*P$14/100)/12,0)</f>
        <v>0</v>
      </c>
      <c r="F60" s="171">
        <f t="shared" si="6"/>
        <v>0</v>
      </c>
      <c r="G60" s="1249"/>
      <c r="H60" s="1250"/>
      <c r="I60" s="172"/>
      <c r="J60" s="172"/>
      <c r="K60" s="172"/>
      <c r="L60" s="172"/>
      <c r="M60" s="173">
        <f t="shared" si="2"/>
        <v>0</v>
      </c>
      <c r="N60" s="360"/>
      <c r="O60" s="354"/>
      <c r="P60" s="354"/>
      <c r="Q60" s="354"/>
      <c r="R60" s="354"/>
      <c r="S60" s="354"/>
      <c r="T60" s="354"/>
      <c r="U60" s="354"/>
      <c r="V60" s="354"/>
      <c r="W60" s="354"/>
      <c r="X60" s="369"/>
      <c r="Y60" s="369"/>
      <c r="Z60" s="369"/>
      <c r="AA60" s="373"/>
      <c r="AB60" s="354"/>
      <c r="AC60" s="354"/>
    </row>
    <row r="61" spans="1:29" s="149" customFormat="1" ht="18.75" customHeight="1" x14ac:dyDescent="0.2">
      <c r="A61" s="166">
        <f t="shared" si="3"/>
        <v>0</v>
      </c>
      <c r="B61" s="167">
        <f t="shared" si="0"/>
        <v>0</v>
      </c>
      <c r="C61" s="168">
        <f>IF(($P$9-SUM($C$9:C60))&gt;0,$AA$9,0)</f>
        <v>0</v>
      </c>
      <c r="D61" s="169">
        <f>IF(($P$10-SUM($D$9:D60))&gt;0,$AA$10,0)</f>
        <v>0</v>
      </c>
      <c r="E61" s="170">
        <f>ROUND(((P$9-SUM(C$9:C60))*P$14/100)/12,0)</f>
        <v>0</v>
      </c>
      <c r="F61" s="171">
        <f t="shared" si="6"/>
        <v>0</v>
      </c>
      <c r="G61" s="1249"/>
      <c r="H61" s="1250"/>
      <c r="I61" s="172"/>
      <c r="J61" s="172"/>
      <c r="K61" s="172"/>
      <c r="L61" s="172"/>
      <c r="M61" s="173">
        <f t="shared" si="2"/>
        <v>0</v>
      </c>
      <c r="N61" s="360"/>
      <c r="O61" s="354"/>
      <c r="P61" s="354"/>
      <c r="Q61" s="354"/>
      <c r="R61" s="354"/>
      <c r="S61" s="354"/>
      <c r="T61" s="354"/>
      <c r="U61" s="354"/>
      <c r="V61" s="354"/>
      <c r="W61" s="354"/>
      <c r="X61" s="369"/>
      <c r="Y61" s="369"/>
      <c r="Z61" s="369"/>
      <c r="AA61" s="373"/>
      <c r="AB61" s="354"/>
      <c r="AC61" s="354"/>
    </row>
    <row r="62" spans="1:29" s="149" customFormat="1" ht="18.75" customHeight="1" x14ac:dyDescent="0.2">
      <c r="A62" s="166">
        <f t="shared" si="3"/>
        <v>0</v>
      </c>
      <c r="B62" s="167">
        <f t="shared" si="0"/>
        <v>0</v>
      </c>
      <c r="C62" s="168">
        <f>IF(($P$9-SUM($C$9:C61))&gt;0,$AA$9,0)</f>
        <v>0</v>
      </c>
      <c r="D62" s="169">
        <f>IF(($P$10-SUM($D$9:D61))&gt;0,$AA$10,0)</f>
        <v>0</v>
      </c>
      <c r="E62" s="170">
        <f>ROUND(((P$9-SUM(C$9:C61))*P$14/100)/12,0)</f>
        <v>0</v>
      </c>
      <c r="F62" s="171">
        <f t="shared" si="6"/>
        <v>0</v>
      </c>
      <c r="G62" s="1249"/>
      <c r="H62" s="1250"/>
      <c r="I62" s="172"/>
      <c r="J62" s="172"/>
      <c r="K62" s="172"/>
      <c r="L62" s="172"/>
      <c r="M62" s="173">
        <f t="shared" si="2"/>
        <v>0</v>
      </c>
      <c r="N62" s="360"/>
      <c r="O62" s="354"/>
      <c r="P62" s="354"/>
      <c r="Q62" s="354"/>
      <c r="R62" s="354"/>
      <c r="S62" s="354"/>
      <c r="T62" s="354"/>
      <c r="U62" s="354"/>
      <c r="V62" s="354"/>
      <c r="W62" s="354"/>
      <c r="X62" s="369"/>
      <c r="Y62" s="369"/>
      <c r="Z62" s="369"/>
      <c r="AA62" s="373"/>
      <c r="AB62" s="354"/>
      <c r="AC62" s="354"/>
    </row>
    <row r="63" spans="1:29" s="149" customFormat="1" ht="18.75" customHeight="1" x14ac:dyDescent="0.2">
      <c r="A63" s="166">
        <f t="shared" si="3"/>
        <v>0</v>
      </c>
      <c r="B63" s="167">
        <f t="shared" si="0"/>
        <v>0</v>
      </c>
      <c r="C63" s="168">
        <f>IF(($P$9-SUM($C$9:C62))&gt;0,$AA$9,0)</f>
        <v>0</v>
      </c>
      <c r="D63" s="169">
        <f>IF(($P$10-SUM($D$9:D62))&gt;0,$AA$10,0)</f>
        <v>0</v>
      </c>
      <c r="E63" s="170">
        <f>ROUND(((P$9-SUM(C$9:C62))*P$14/100)/12,0)</f>
        <v>0</v>
      </c>
      <c r="F63" s="171">
        <f t="shared" si="6"/>
        <v>0</v>
      </c>
      <c r="G63" s="1249"/>
      <c r="H63" s="1250"/>
      <c r="I63" s="172"/>
      <c r="J63" s="172"/>
      <c r="K63" s="172"/>
      <c r="L63" s="172"/>
      <c r="M63" s="173">
        <f t="shared" si="2"/>
        <v>0</v>
      </c>
      <c r="N63" s="360"/>
      <c r="O63" s="354"/>
      <c r="P63" s="354"/>
      <c r="Q63" s="354"/>
      <c r="R63" s="354"/>
      <c r="S63" s="354"/>
      <c r="T63" s="354"/>
      <c r="U63" s="354"/>
      <c r="V63" s="354"/>
      <c r="W63" s="354"/>
      <c r="X63" s="369"/>
      <c r="Y63" s="369"/>
      <c r="Z63" s="369"/>
      <c r="AA63" s="373"/>
      <c r="AB63" s="354"/>
      <c r="AC63" s="354"/>
    </row>
    <row r="64" spans="1:29" s="149" customFormat="1" ht="18.75" customHeight="1" x14ac:dyDescent="0.2">
      <c r="A64" s="166">
        <f t="shared" si="3"/>
        <v>0</v>
      </c>
      <c r="B64" s="167">
        <f t="shared" si="0"/>
        <v>0</v>
      </c>
      <c r="C64" s="168">
        <f>IF(($P$9-SUM($C$9:C63))&gt;0,$AA$9,0)</f>
        <v>0</v>
      </c>
      <c r="D64" s="169">
        <f>IF(($P$10-SUM($D$9:D63))&gt;0,$AA$10,0)</f>
        <v>0</v>
      </c>
      <c r="E64" s="170">
        <f>ROUND(((P$9-SUM(C$9:C63))*P$14/100)/12,0)</f>
        <v>0</v>
      </c>
      <c r="F64" s="171">
        <f t="shared" si="6"/>
        <v>0</v>
      </c>
      <c r="G64" s="1249"/>
      <c r="H64" s="1250"/>
      <c r="I64" s="172"/>
      <c r="J64" s="172"/>
      <c r="K64" s="172"/>
      <c r="L64" s="172"/>
      <c r="M64" s="173">
        <f t="shared" si="2"/>
        <v>0</v>
      </c>
      <c r="N64" s="360"/>
      <c r="O64" s="354"/>
      <c r="P64" s="354"/>
      <c r="Q64" s="354"/>
      <c r="R64" s="354"/>
      <c r="S64" s="354"/>
      <c r="T64" s="354"/>
      <c r="U64" s="354"/>
      <c r="V64" s="354"/>
      <c r="W64" s="354"/>
      <c r="X64" s="369"/>
      <c r="Y64" s="369"/>
      <c r="Z64" s="369"/>
      <c r="AA64" s="373"/>
      <c r="AB64" s="354"/>
      <c r="AC64" s="354"/>
    </row>
    <row r="65" spans="1:29" s="149" customFormat="1" ht="18.75" customHeight="1" x14ac:dyDescent="0.2">
      <c r="A65" s="166">
        <f t="shared" si="3"/>
        <v>0</v>
      </c>
      <c r="B65" s="167">
        <f t="shared" si="0"/>
        <v>0</v>
      </c>
      <c r="C65" s="168">
        <f>IF(($P$9-SUM($C$9:C64))&gt;0,$AA$9,0)</f>
        <v>0</v>
      </c>
      <c r="D65" s="169">
        <f>IF(($P$10-SUM($D$9:D64))&gt;0,$AA$10,0)</f>
        <v>0</v>
      </c>
      <c r="E65" s="170">
        <f>ROUND(((P$9-SUM(C$9:C64))*P$14/100)/12,0)</f>
        <v>0</v>
      </c>
      <c r="F65" s="171">
        <f t="shared" si="6"/>
        <v>0</v>
      </c>
      <c r="G65" s="1249"/>
      <c r="H65" s="1250"/>
      <c r="I65" s="172"/>
      <c r="J65" s="172"/>
      <c r="K65" s="172"/>
      <c r="L65" s="172"/>
      <c r="M65" s="173">
        <f t="shared" si="2"/>
        <v>0</v>
      </c>
      <c r="N65" s="360"/>
      <c r="O65" s="354"/>
      <c r="P65" s="354"/>
      <c r="Q65" s="354"/>
      <c r="R65" s="354"/>
      <c r="S65" s="354"/>
      <c r="T65" s="354"/>
      <c r="U65" s="354"/>
      <c r="V65" s="354"/>
      <c r="W65" s="354"/>
      <c r="X65" s="369"/>
      <c r="Y65" s="369"/>
      <c r="Z65" s="369"/>
      <c r="AA65" s="373"/>
      <c r="AB65" s="354"/>
      <c r="AC65" s="354"/>
    </row>
    <row r="66" spans="1:29" s="149" customFormat="1" ht="18.75" customHeight="1" x14ac:dyDescent="0.2">
      <c r="A66" s="166">
        <f t="shared" si="3"/>
        <v>0</v>
      </c>
      <c r="B66" s="167">
        <f t="shared" si="0"/>
        <v>0</v>
      </c>
      <c r="C66" s="168">
        <f>IF(($P$9-SUM($C$9:C65))&gt;0,$AA$9,0)</f>
        <v>0</v>
      </c>
      <c r="D66" s="169">
        <f>IF(($P$10-SUM($D$9:D65))&gt;0,$AA$10,0)</f>
        <v>0</v>
      </c>
      <c r="E66" s="170">
        <f>ROUND(((P$9-SUM(C$9:C65))*P$14/100)/12,0)</f>
        <v>0</v>
      </c>
      <c r="F66" s="171">
        <f t="shared" si="6"/>
        <v>0</v>
      </c>
      <c r="G66" s="175" t="s">
        <v>210</v>
      </c>
      <c r="H66" s="176">
        <f>SUM(F57:F68)</f>
        <v>0</v>
      </c>
      <c r="I66" s="172"/>
      <c r="J66" s="172"/>
      <c r="K66" s="172"/>
      <c r="L66" s="172"/>
      <c r="M66" s="173">
        <f t="shared" si="2"/>
        <v>0</v>
      </c>
      <c r="N66" s="360"/>
      <c r="O66" s="354"/>
      <c r="P66" s="354"/>
      <c r="Q66" s="354"/>
      <c r="R66" s="354"/>
      <c r="S66" s="354"/>
      <c r="T66" s="354"/>
      <c r="U66" s="354"/>
      <c r="V66" s="354"/>
      <c r="W66" s="354"/>
      <c r="X66" s="369"/>
      <c r="Y66" s="369"/>
      <c r="Z66" s="369"/>
      <c r="AA66" s="373"/>
      <c r="AB66" s="354"/>
      <c r="AC66" s="354"/>
    </row>
    <row r="67" spans="1:29" s="149" customFormat="1" ht="18.75" customHeight="1" x14ac:dyDescent="0.2">
      <c r="A67" s="166">
        <f t="shared" si="3"/>
        <v>0</v>
      </c>
      <c r="B67" s="167">
        <f t="shared" si="0"/>
        <v>0</v>
      </c>
      <c r="C67" s="168">
        <f>IF(($P$9-SUM($C$9:C66))&gt;0,$AA$9,0)</f>
        <v>0</v>
      </c>
      <c r="D67" s="169">
        <f>IF(($P$10-SUM($D$9:D66))&gt;0,$AA$10,0)</f>
        <v>0</v>
      </c>
      <c r="E67" s="170">
        <f>ROUND(((P$9-SUM(C$9:C66))*P$14/100)/12,0)</f>
        <v>0</v>
      </c>
      <c r="F67" s="171">
        <f t="shared" si="6"/>
        <v>0</v>
      </c>
      <c r="G67" s="177" t="s">
        <v>298</v>
      </c>
      <c r="H67" s="178">
        <f>SUM(B57:B68)</f>
        <v>0</v>
      </c>
      <c r="I67" s="172"/>
      <c r="J67" s="172"/>
      <c r="K67" s="172"/>
      <c r="L67" s="172"/>
      <c r="M67" s="173">
        <f t="shared" si="2"/>
        <v>0</v>
      </c>
      <c r="N67" s="360"/>
      <c r="O67" s="354"/>
      <c r="P67" s="354"/>
      <c r="Q67" s="354"/>
      <c r="R67" s="354"/>
      <c r="S67" s="354"/>
      <c r="T67" s="354"/>
      <c r="U67" s="354"/>
      <c r="V67" s="354"/>
      <c r="W67" s="354"/>
      <c r="X67" s="369"/>
      <c r="Y67" s="369"/>
      <c r="Z67" s="369"/>
      <c r="AA67" s="373"/>
      <c r="AB67" s="354"/>
      <c r="AC67" s="354"/>
    </row>
    <row r="68" spans="1:29" s="149" customFormat="1" ht="18.75" customHeight="1" x14ac:dyDescent="0.2">
      <c r="A68" s="179">
        <f t="shared" si="3"/>
        <v>0</v>
      </c>
      <c r="B68" s="180">
        <f t="shared" si="0"/>
        <v>0</v>
      </c>
      <c r="C68" s="181">
        <f>IF(($P$9-SUM($C$9:C67))&gt;0,$AA$9,0)</f>
        <v>0</v>
      </c>
      <c r="D68" s="182">
        <f>IF(($P$10-SUM($D$9:D67))&gt;0,$AA$10,0)</f>
        <v>0</v>
      </c>
      <c r="E68" s="183">
        <f>ROUND(((P$9-SUM(C$9:C67))*P$14/100)/12,0)</f>
        <v>0</v>
      </c>
      <c r="F68" s="184">
        <f t="shared" si="6"/>
        <v>0</v>
      </c>
      <c r="G68" s="185" t="s">
        <v>300</v>
      </c>
      <c r="H68" s="186">
        <f>SUM(E57:E68)</f>
        <v>0</v>
      </c>
      <c r="I68" s="187"/>
      <c r="J68" s="187"/>
      <c r="K68" s="187"/>
      <c r="L68" s="187"/>
      <c r="M68" s="188">
        <f t="shared" si="2"/>
        <v>0</v>
      </c>
      <c r="N68" s="360"/>
      <c r="O68" s="354"/>
      <c r="P68" s="354"/>
      <c r="Q68" s="354"/>
      <c r="R68" s="354"/>
      <c r="S68" s="354"/>
      <c r="T68" s="354"/>
      <c r="U68" s="354"/>
      <c r="V68" s="354"/>
      <c r="W68" s="354"/>
      <c r="X68" s="369"/>
      <c r="Y68" s="369"/>
      <c r="Z68" s="369"/>
      <c r="AA68" s="373"/>
      <c r="AB68" s="354"/>
      <c r="AC68" s="354"/>
    </row>
    <row r="69" spans="1:29" s="149" customFormat="1" ht="18.75" customHeight="1" x14ac:dyDescent="0.2">
      <c r="A69" s="157">
        <f t="shared" si="3"/>
        <v>0</v>
      </c>
      <c r="B69" s="158">
        <f t="shared" si="0"/>
        <v>0</v>
      </c>
      <c r="C69" s="159">
        <f>IF(($P$9-SUM($C$9:C68))&gt;0,$AA$9,0)</f>
        <v>0</v>
      </c>
      <c r="D69" s="160">
        <f>IF(($P$10-SUM($D$9:D68))&gt;0,$AA$10,0)</f>
        <v>0</v>
      </c>
      <c r="E69" s="189">
        <f>ROUND(((P$9-SUM(C$9:C68))*P$14/100)/12,0)</f>
        <v>0</v>
      </c>
      <c r="F69" s="162">
        <f t="shared" si="6"/>
        <v>0</v>
      </c>
      <c r="G69" s="1247" t="s">
        <v>305</v>
      </c>
      <c r="H69" s="1248"/>
      <c r="I69" s="163"/>
      <c r="J69" s="163"/>
      <c r="K69" s="163"/>
      <c r="L69" s="163"/>
      <c r="M69" s="165">
        <f t="shared" si="2"/>
        <v>0</v>
      </c>
      <c r="N69" s="360"/>
      <c r="O69" s="354"/>
      <c r="P69" s="354"/>
      <c r="Q69" s="354"/>
      <c r="R69" s="354"/>
      <c r="S69" s="354"/>
      <c r="T69" s="354"/>
      <c r="U69" s="354"/>
      <c r="V69" s="354"/>
      <c r="W69" s="354"/>
      <c r="X69" s="369"/>
      <c r="Y69" s="369"/>
      <c r="Z69" s="369"/>
      <c r="AA69" s="373"/>
      <c r="AB69" s="354"/>
      <c r="AC69" s="354"/>
    </row>
    <row r="70" spans="1:29" s="149" customFormat="1" ht="18.75" customHeight="1" x14ac:dyDescent="0.2">
      <c r="A70" s="166">
        <f t="shared" si="3"/>
        <v>0</v>
      </c>
      <c r="B70" s="167">
        <f t="shared" si="0"/>
        <v>0</v>
      </c>
      <c r="C70" s="168">
        <f>IF(($P$9-SUM($C$9:C69))&gt;0,$AA$9,0)</f>
        <v>0</v>
      </c>
      <c r="D70" s="169">
        <f>IF(($P$10-SUM($D$9:D69))&gt;0,$AA$10,0)</f>
        <v>0</v>
      </c>
      <c r="E70" s="170">
        <f>ROUND(((P$9-SUM(C$9:C69))*P$14/100)/12,0)</f>
        <v>0</v>
      </c>
      <c r="F70" s="171">
        <f t="shared" si="6"/>
        <v>0</v>
      </c>
      <c r="G70" s="1249"/>
      <c r="H70" s="1250"/>
      <c r="I70" s="172"/>
      <c r="J70" s="172"/>
      <c r="K70" s="172"/>
      <c r="L70" s="172"/>
      <c r="M70" s="173">
        <f t="shared" si="2"/>
        <v>0</v>
      </c>
      <c r="N70" s="360"/>
      <c r="O70" s="354"/>
      <c r="P70" s="354"/>
      <c r="Q70" s="354"/>
      <c r="R70" s="354"/>
      <c r="S70" s="354"/>
      <c r="T70" s="354"/>
      <c r="U70" s="354"/>
      <c r="V70" s="354"/>
      <c r="W70" s="354"/>
      <c r="X70" s="369"/>
      <c r="Y70" s="369"/>
      <c r="Z70" s="369"/>
      <c r="AA70" s="373"/>
      <c r="AB70" s="354"/>
      <c r="AC70" s="354"/>
    </row>
    <row r="71" spans="1:29" s="149" customFormat="1" ht="18.75" customHeight="1" x14ac:dyDescent="0.2">
      <c r="A71" s="166">
        <f t="shared" si="3"/>
        <v>0</v>
      </c>
      <c r="B71" s="167">
        <f t="shared" si="0"/>
        <v>0</v>
      </c>
      <c r="C71" s="168">
        <f>IF(($P$9-SUM($C$9:C70))&gt;0,$AA$9,0)</f>
        <v>0</v>
      </c>
      <c r="D71" s="169">
        <f>IF(($P$10-SUM($D$9:D70))&gt;0,$AA$10,0)</f>
        <v>0</v>
      </c>
      <c r="E71" s="170">
        <f>ROUND(((P$9-SUM(C$9:C70))*P$14/100)/12,0)</f>
        <v>0</v>
      </c>
      <c r="F71" s="171">
        <f t="shared" si="6"/>
        <v>0</v>
      </c>
      <c r="G71" s="1249"/>
      <c r="H71" s="1250"/>
      <c r="I71" s="172"/>
      <c r="J71" s="172"/>
      <c r="K71" s="172"/>
      <c r="L71" s="172"/>
      <c r="M71" s="173">
        <f t="shared" si="2"/>
        <v>0</v>
      </c>
      <c r="N71" s="360"/>
      <c r="O71" s="354"/>
      <c r="P71" s="354"/>
      <c r="Q71" s="354"/>
      <c r="R71" s="354"/>
      <c r="S71" s="354"/>
      <c r="T71" s="354"/>
      <c r="U71" s="354"/>
      <c r="V71" s="354"/>
      <c r="W71" s="354"/>
      <c r="X71" s="369"/>
      <c r="Y71" s="369"/>
      <c r="Z71" s="369"/>
      <c r="AA71" s="373"/>
      <c r="AB71" s="354"/>
      <c r="AC71" s="354"/>
    </row>
    <row r="72" spans="1:29" s="149" customFormat="1" ht="18.75" customHeight="1" x14ac:dyDescent="0.2">
      <c r="A72" s="166">
        <f t="shared" si="3"/>
        <v>0</v>
      </c>
      <c r="B72" s="167">
        <f t="shared" si="0"/>
        <v>0</v>
      </c>
      <c r="C72" s="168">
        <f>IF(($P$9-SUM($C$9:C71))&gt;0,$AA$9,0)</f>
        <v>0</v>
      </c>
      <c r="D72" s="169">
        <f>IF(($P$10-SUM($D$9:D71))&gt;0,$AA$10,0)</f>
        <v>0</v>
      </c>
      <c r="E72" s="170">
        <f>ROUND(((P$9-SUM(C$9:C71))*P$14/100)/12,0)</f>
        <v>0</v>
      </c>
      <c r="F72" s="171">
        <f t="shared" si="6"/>
        <v>0</v>
      </c>
      <c r="G72" s="1249"/>
      <c r="H72" s="1250"/>
      <c r="I72" s="172"/>
      <c r="J72" s="172"/>
      <c r="K72" s="172"/>
      <c r="L72" s="172"/>
      <c r="M72" s="173">
        <f t="shared" si="2"/>
        <v>0</v>
      </c>
      <c r="N72" s="360"/>
      <c r="O72" s="354"/>
      <c r="P72" s="354"/>
      <c r="Q72" s="354"/>
      <c r="R72" s="354"/>
      <c r="S72" s="354"/>
      <c r="T72" s="354"/>
      <c r="U72" s="354"/>
      <c r="V72" s="354"/>
      <c r="W72" s="354"/>
      <c r="X72" s="369"/>
      <c r="Y72" s="369"/>
      <c r="Z72" s="369"/>
      <c r="AA72" s="373"/>
      <c r="AB72" s="354"/>
      <c r="AC72" s="354"/>
    </row>
    <row r="73" spans="1:29" s="149" customFormat="1" ht="18.75" customHeight="1" x14ac:dyDescent="0.2">
      <c r="A73" s="166">
        <f t="shared" si="3"/>
        <v>0</v>
      </c>
      <c r="B73" s="167">
        <f t="shared" ref="B73:B136" si="7">SUM(C73:D73)</f>
        <v>0</v>
      </c>
      <c r="C73" s="168">
        <f>IF(($P$9-SUM($C$9:C72))&gt;0,$AA$9,0)</f>
        <v>0</v>
      </c>
      <c r="D73" s="169">
        <f>IF(($P$10-SUM($D$9:D72))&gt;0,$AA$10,0)</f>
        <v>0</v>
      </c>
      <c r="E73" s="170">
        <f>ROUND(((P$9-SUM(C$9:C72))*P$14/100)/12,0)</f>
        <v>0</v>
      </c>
      <c r="F73" s="171">
        <f t="shared" ref="F73:F104" si="8">B73+E73</f>
        <v>0</v>
      </c>
      <c r="G73" s="1249"/>
      <c r="H73" s="1250"/>
      <c r="I73" s="172"/>
      <c r="J73" s="172"/>
      <c r="K73" s="172"/>
      <c r="L73" s="172"/>
      <c r="M73" s="173">
        <f t="shared" ref="M73:M136" si="9">SUM(I73:L73)</f>
        <v>0</v>
      </c>
      <c r="N73" s="360"/>
      <c r="O73" s="354"/>
      <c r="P73" s="354"/>
      <c r="Q73" s="354"/>
      <c r="R73" s="354"/>
      <c r="S73" s="354"/>
      <c r="T73" s="354"/>
      <c r="U73" s="354"/>
      <c r="V73" s="354"/>
      <c r="W73" s="354"/>
      <c r="X73" s="369"/>
      <c r="Y73" s="369"/>
      <c r="Z73" s="369"/>
      <c r="AA73" s="373"/>
      <c r="AB73" s="354"/>
      <c r="AC73" s="354"/>
    </row>
    <row r="74" spans="1:29" s="149" customFormat="1" ht="18.75" customHeight="1" x14ac:dyDescent="0.2">
      <c r="A74" s="166">
        <f t="shared" ref="A74:A137" si="10">IF(F74&gt;0,A73+1,0)</f>
        <v>0</v>
      </c>
      <c r="B74" s="167">
        <f t="shared" si="7"/>
        <v>0</v>
      </c>
      <c r="C74" s="168">
        <f>IF(($P$9-SUM($C$9:C73))&gt;0,$AA$9,0)</f>
        <v>0</v>
      </c>
      <c r="D74" s="169">
        <f>IF(($P$10-SUM($D$9:D73))&gt;0,$AA$10,0)</f>
        <v>0</v>
      </c>
      <c r="E74" s="170">
        <f>ROUND(((P$9-SUM(C$9:C73))*P$14/100)/12,0)</f>
        <v>0</v>
      </c>
      <c r="F74" s="171">
        <f t="shared" si="8"/>
        <v>0</v>
      </c>
      <c r="G74" s="1249"/>
      <c r="H74" s="1250"/>
      <c r="I74" s="172"/>
      <c r="J74" s="172"/>
      <c r="K74" s="172"/>
      <c r="L74" s="172"/>
      <c r="M74" s="173">
        <f t="shared" si="9"/>
        <v>0</v>
      </c>
      <c r="N74" s="360"/>
      <c r="O74" s="354"/>
      <c r="P74" s="354"/>
      <c r="Q74" s="354"/>
      <c r="R74" s="354"/>
      <c r="S74" s="354"/>
      <c r="T74" s="354"/>
      <c r="U74" s="354"/>
      <c r="V74" s="354"/>
      <c r="W74" s="354"/>
      <c r="X74" s="369"/>
      <c r="Y74" s="369"/>
      <c r="Z74" s="369"/>
      <c r="AA74" s="373"/>
      <c r="AB74" s="354"/>
      <c r="AC74" s="354"/>
    </row>
    <row r="75" spans="1:29" s="149" customFormat="1" ht="18.75" customHeight="1" x14ac:dyDescent="0.2">
      <c r="A75" s="166">
        <f t="shared" si="10"/>
        <v>0</v>
      </c>
      <c r="B75" s="167">
        <f t="shared" si="7"/>
        <v>0</v>
      </c>
      <c r="C75" s="168">
        <f>IF(($P$9-SUM($C$9:C74))&gt;0,$AA$9,0)</f>
        <v>0</v>
      </c>
      <c r="D75" s="169">
        <f>IF(($P$10-SUM($D$9:D74))&gt;0,$AA$10,0)</f>
        <v>0</v>
      </c>
      <c r="E75" s="170">
        <f>ROUND(((P$9-SUM(C$9:C74))*P$14/100)/12,0)</f>
        <v>0</v>
      </c>
      <c r="F75" s="171">
        <f t="shared" si="8"/>
        <v>0</v>
      </c>
      <c r="G75" s="1249"/>
      <c r="H75" s="1250"/>
      <c r="I75" s="172"/>
      <c r="J75" s="172"/>
      <c r="K75" s="172"/>
      <c r="L75" s="172"/>
      <c r="M75" s="173">
        <f t="shared" si="9"/>
        <v>0</v>
      </c>
      <c r="N75" s="360"/>
      <c r="O75" s="354"/>
      <c r="P75" s="354"/>
      <c r="Q75" s="354"/>
      <c r="R75" s="354"/>
      <c r="S75" s="354"/>
      <c r="T75" s="354"/>
      <c r="U75" s="354"/>
      <c r="V75" s="354"/>
      <c r="W75" s="354"/>
      <c r="X75" s="369"/>
      <c r="Y75" s="369"/>
      <c r="Z75" s="369"/>
      <c r="AA75" s="373"/>
      <c r="AB75" s="354"/>
      <c r="AC75" s="354"/>
    </row>
    <row r="76" spans="1:29" s="149" customFormat="1" ht="18.75" customHeight="1" x14ac:dyDescent="0.2">
      <c r="A76" s="166">
        <f t="shared" si="10"/>
        <v>0</v>
      </c>
      <c r="B76" s="167">
        <f t="shared" si="7"/>
        <v>0</v>
      </c>
      <c r="C76" s="168">
        <f>IF(($P$9-SUM($C$9:C75))&gt;0,$AA$9,0)</f>
        <v>0</v>
      </c>
      <c r="D76" s="169">
        <f>IF(($P$10-SUM($D$9:D75))&gt;0,$AA$10,0)</f>
        <v>0</v>
      </c>
      <c r="E76" s="170">
        <f>ROUND(((P$9-SUM(C$9:C75))*P$14/100)/12,0)</f>
        <v>0</v>
      </c>
      <c r="F76" s="171">
        <f t="shared" si="8"/>
        <v>0</v>
      </c>
      <c r="G76" s="1249"/>
      <c r="H76" s="1250"/>
      <c r="I76" s="172"/>
      <c r="J76" s="172"/>
      <c r="K76" s="172"/>
      <c r="L76" s="172"/>
      <c r="M76" s="173">
        <f t="shared" si="9"/>
        <v>0</v>
      </c>
      <c r="N76" s="360"/>
      <c r="O76" s="354"/>
      <c r="P76" s="354"/>
      <c r="Q76" s="354"/>
      <c r="R76" s="354"/>
      <c r="S76" s="354"/>
      <c r="T76" s="354"/>
      <c r="U76" s="354"/>
      <c r="V76" s="354"/>
      <c r="W76" s="354"/>
      <c r="X76" s="369"/>
      <c r="Y76" s="369"/>
      <c r="Z76" s="369"/>
      <c r="AA76" s="373"/>
      <c r="AB76" s="354"/>
      <c r="AC76" s="354"/>
    </row>
    <row r="77" spans="1:29" s="149" customFormat="1" ht="18.75" customHeight="1" x14ac:dyDescent="0.2">
      <c r="A77" s="166">
        <f t="shared" si="10"/>
        <v>0</v>
      </c>
      <c r="B77" s="167">
        <f t="shared" si="7"/>
        <v>0</v>
      </c>
      <c r="C77" s="168">
        <f>IF(($P$9-SUM($C$9:C76))&gt;0,$AA$9,0)</f>
        <v>0</v>
      </c>
      <c r="D77" s="169">
        <f>IF(($P$10-SUM($D$9:D76))&gt;0,$AA$10,0)</f>
        <v>0</v>
      </c>
      <c r="E77" s="170">
        <f>ROUND(((P$9-SUM(C$9:C76))*P$14/100)/12,0)</f>
        <v>0</v>
      </c>
      <c r="F77" s="171">
        <f t="shared" si="8"/>
        <v>0</v>
      </c>
      <c r="G77" s="1249"/>
      <c r="H77" s="1250"/>
      <c r="I77" s="172"/>
      <c r="J77" s="172"/>
      <c r="K77" s="172"/>
      <c r="L77" s="172"/>
      <c r="M77" s="173">
        <f t="shared" si="9"/>
        <v>0</v>
      </c>
      <c r="N77" s="360"/>
      <c r="O77" s="354"/>
      <c r="P77" s="354"/>
      <c r="Q77" s="354"/>
      <c r="R77" s="354"/>
      <c r="S77" s="354"/>
      <c r="T77" s="354"/>
      <c r="U77" s="354"/>
      <c r="V77" s="354"/>
      <c r="W77" s="354"/>
      <c r="X77" s="369"/>
      <c r="Y77" s="369"/>
      <c r="Z77" s="369"/>
      <c r="AA77" s="373"/>
      <c r="AB77" s="354"/>
      <c r="AC77" s="354"/>
    </row>
    <row r="78" spans="1:29" s="149" customFormat="1" ht="18.75" customHeight="1" x14ac:dyDescent="0.2">
      <c r="A78" s="166">
        <f t="shared" si="10"/>
        <v>0</v>
      </c>
      <c r="B78" s="167">
        <f t="shared" si="7"/>
        <v>0</v>
      </c>
      <c r="C78" s="168">
        <f>IF(($P$9-SUM($C$9:C77))&gt;0,$AA$9,0)</f>
        <v>0</v>
      </c>
      <c r="D78" s="169">
        <f>IF(($P$10-SUM($D$9:D77))&gt;0,$AA$10,0)</f>
        <v>0</v>
      </c>
      <c r="E78" s="170">
        <f>ROUND(((P$9-SUM(C$9:C77))*P$14/100)/12,0)</f>
        <v>0</v>
      </c>
      <c r="F78" s="171">
        <f t="shared" si="8"/>
        <v>0</v>
      </c>
      <c r="G78" s="175" t="s">
        <v>210</v>
      </c>
      <c r="H78" s="176">
        <f>SUM(F69:F80)</f>
        <v>0</v>
      </c>
      <c r="I78" s="172"/>
      <c r="J78" s="172"/>
      <c r="K78" s="172"/>
      <c r="L78" s="172"/>
      <c r="M78" s="173">
        <f t="shared" si="9"/>
        <v>0</v>
      </c>
      <c r="N78" s="360"/>
      <c r="O78" s="354"/>
      <c r="P78" s="354"/>
      <c r="Q78" s="354"/>
      <c r="R78" s="354"/>
      <c r="S78" s="354"/>
      <c r="T78" s="354"/>
      <c r="U78" s="354"/>
      <c r="V78" s="354"/>
      <c r="W78" s="354"/>
      <c r="X78" s="369"/>
      <c r="Y78" s="369"/>
      <c r="Z78" s="369"/>
      <c r="AA78" s="373"/>
      <c r="AB78" s="354"/>
      <c r="AC78" s="354"/>
    </row>
    <row r="79" spans="1:29" s="149" customFormat="1" ht="18.75" customHeight="1" x14ac:dyDescent="0.2">
      <c r="A79" s="166">
        <f t="shared" si="10"/>
        <v>0</v>
      </c>
      <c r="B79" s="167">
        <f t="shared" si="7"/>
        <v>0</v>
      </c>
      <c r="C79" s="168">
        <f>IF(($P$9-SUM($C$9:C78))&gt;0,$AA$9,0)</f>
        <v>0</v>
      </c>
      <c r="D79" s="169">
        <f>IF(($P$10-SUM($D$9:D78))&gt;0,$AA$10,0)</f>
        <v>0</v>
      </c>
      <c r="E79" s="170">
        <f>ROUND(((P$9-SUM(C$9:C78))*P$14/100)/12,0)</f>
        <v>0</v>
      </c>
      <c r="F79" s="171">
        <f t="shared" si="8"/>
        <v>0</v>
      </c>
      <c r="G79" s="177" t="s">
        <v>298</v>
      </c>
      <c r="H79" s="178">
        <f>SUM(B69:B80)</f>
        <v>0</v>
      </c>
      <c r="I79" s="172"/>
      <c r="J79" s="172"/>
      <c r="K79" s="172"/>
      <c r="L79" s="172"/>
      <c r="M79" s="173">
        <f t="shared" si="9"/>
        <v>0</v>
      </c>
      <c r="N79" s="360"/>
      <c r="O79" s="354"/>
      <c r="P79" s="354"/>
      <c r="Q79" s="354"/>
      <c r="R79" s="354"/>
      <c r="S79" s="354"/>
      <c r="T79" s="354"/>
      <c r="U79" s="354"/>
      <c r="V79" s="354"/>
      <c r="W79" s="354"/>
      <c r="X79" s="369"/>
      <c r="Y79" s="369"/>
      <c r="Z79" s="369"/>
      <c r="AA79" s="373"/>
      <c r="AB79" s="354"/>
      <c r="AC79" s="354"/>
    </row>
    <row r="80" spans="1:29" s="149" customFormat="1" ht="18.75" customHeight="1" x14ac:dyDescent="0.2">
      <c r="A80" s="179">
        <f t="shared" si="10"/>
        <v>0</v>
      </c>
      <c r="B80" s="180">
        <f t="shared" si="7"/>
        <v>0</v>
      </c>
      <c r="C80" s="181">
        <f>IF(($P$9-SUM($C$9:C79))&gt;0,$AA$9,0)</f>
        <v>0</v>
      </c>
      <c r="D80" s="182">
        <f>IF(($P$10-SUM($D$9:D79))&gt;0,$AA$10,0)</f>
        <v>0</v>
      </c>
      <c r="E80" s="183">
        <f>ROUND(((P$9-SUM(C$9:C79))*P$14/100)/12,0)</f>
        <v>0</v>
      </c>
      <c r="F80" s="184">
        <f t="shared" si="8"/>
        <v>0</v>
      </c>
      <c r="G80" s="185" t="s">
        <v>300</v>
      </c>
      <c r="H80" s="186">
        <f>SUM(E69:E80)</f>
        <v>0</v>
      </c>
      <c r="I80" s="187"/>
      <c r="J80" s="187"/>
      <c r="K80" s="187"/>
      <c r="L80" s="187"/>
      <c r="M80" s="188">
        <f t="shared" si="9"/>
        <v>0</v>
      </c>
      <c r="N80" s="360"/>
      <c r="O80" s="354"/>
      <c r="P80" s="354"/>
      <c r="Q80" s="354"/>
      <c r="R80" s="354"/>
      <c r="S80" s="354"/>
      <c r="T80" s="354"/>
      <c r="U80" s="354"/>
      <c r="V80" s="354"/>
      <c r="W80" s="354"/>
      <c r="X80" s="369"/>
      <c r="Y80" s="369"/>
      <c r="Z80" s="369"/>
      <c r="AA80" s="373"/>
      <c r="AB80" s="354"/>
      <c r="AC80" s="354"/>
    </row>
    <row r="81" spans="1:29" s="149" customFormat="1" ht="18.75" customHeight="1" x14ac:dyDescent="0.2">
      <c r="A81" s="157">
        <f t="shared" si="10"/>
        <v>0</v>
      </c>
      <c r="B81" s="158">
        <f t="shared" si="7"/>
        <v>0</v>
      </c>
      <c r="C81" s="159">
        <f>IF(($P$9-SUM($C$9:C80))&gt;0,$AA$9,0)</f>
        <v>0</v>
      </c>
      <c r="D81" s="160">
        <f>IF(($P$10-SUM($D$9:D80))&gt;0,$AA$10,0)</f>
        <v>0</v>
      </c>
      <c r="E81" s="189">
        <f>ROUND(((P$9-SUM(C$9:C80))*P$14/100)/12,0)</f>
        <v>0</v>
      </c>
      <c r="F81" s="162">
        <f t="shared" si="8"/>
        <v>0</v>
      </c>
      <c r="G81" s="1247" t="s">
        <v>306</v>
      </c>
      <c r="H81" s="1248"/>
      <c r="I81" s="163"/>
      <c r="J81" s="163"/>
      <c r="K81" s="163"/>
      <c r="L81" s="163"/>
      <c r="M81" s="165">
        <f t="shared" si="9"/>
        <v>0</v>
      </c>
      <c r="N81" s="360"/>
      <c r="O81" s="354"/>
      <c r="P81" s="354"/>
      <c r="Q81" s="354"/>
      <c r="R81" s="354"/>
      <c r="S81" s="354"/>
      <c r="T81" s="354"/>
      <c r="U81" s="354"/>
      <c r="V81" s="354"/>
      <c r="W81" s="354"/>
      <c r="X81" s="369"/>
      <c r="Y81" s="369"/>
      <c r="Z81" s="369"/>
      <c r="AA81" s="373"/>
      <c r="AB81" s="354"/>
      <c r="AC81" s="354"/>
    </row>
    <row r="82" spans="1:29" s="149" customFormat="1" ht="18.75" customHeight="1" x14ac:dyDescent="0.2">
      <c r="A82" s="166">
        <f t="shared" si="10"/>
        <v>0</v>
      </c>
      <c r="B82" s="167">
        <f t="shared" si="7"/>
        <v>0</v>
      </c>
      <c r="C82" s="168">
        <f>IF(($P$9-SUM($C$9:C81))&gt;0,$AA$9,0)</f>
        <v>0</v>
      </c>
      <c r="D82" s="169">
        <f>IF(($P$10-SUM($D$9:D81))&gt;0,$AA$10,0)</f>
        <v>0</v>
      </c>
      <c r="E82" s="170">
        <f>ROUND(((P$9-SUM(C$9:C81))*P$14/100)/12,0)</f>
        <v>0</v>
      </c>
      <c r="F82" s="171">
        <f t="shared" si="8"/>
        <v>0</v>
      </c>
      <c r="G82" s="1249"/>
      <c r="H82" s="1250"/>
      <c r="I82" s="172"/>
      <c r="J82" s="172"/>
      <c r="K82" s="172"/>
      <c r="L82" s="172"/>
      <c r="M82" s="173">
        <f t="shared" si="9"/>
        <v>0</v>
      </c>
      <c r="N82" s="360"/>
      <c r="O82" s="354"/>
      <c r="P82" s="354"/>
      <c r="Q82" s="354"/>
      <c r="R82" s="354"/>
      <c r="S82" s="354"/>
      <c r="T82" s="354"/>
      <c r="U82" s="354"/>
      <c r="V82" s="354"/>
      <c r="W82" s="354"/>
      <c r="X82" s="369"/>
      <c r="Y82" s="369"/>
      <c r="Z82" s="369"/>
      <c r="AA82" s="373"/>
      <c r="AB82" s="354"/>
      <c r="AC82" s="354"/>
    </row>
    <row r="83" spans="1:29" s="149" customFormat="1" ht="18.75" customHeight="1" x14ac:dyDescent="0.2">
      <c r="A83" s="166">
        <f t="shared" si="10"/>
        <v>0</v>
      </c>
      <c r="B83" s="167">
        <f t="shared" si="7"/>
        <v>0</v>
      </c>
      <c r="C83" s="168">
        <f>IF(($P$9-SUM($C$9:C82))&gt;0,$AA$9,0)</f>
        <v>0</v>
      </c>
      <c r="D83" s="169">
        <f>IF(($P$10-SUM($D$9:D82))&gt;0,$AA$10,0)</f>
        <v>0</v>
      </c>
      <c r="E83" s="170">
        <f>ROUND(((P$9-SUM(C$9:C82))*P$14/100)/12,0)</f>
        <v>0</v>
      </c>
      <c r="F83" s="171">
        <f t="shared" si="8"/>
        <v>0</v>
      </c>
      <c r="G83" s="1249"/>
      <c r="H83" s="1250"/>
      <c r="I83" s="172"/>
      <c r="J83" s="172"/>
      <c r="K83" s="172"/>
      <c r="L83" s="172"/>
      <c r="M83" s="173">
        <f t="shared" si="9"/>
        <v>0</v>
      </c>
      <c r="N83" s="360"/>
      <c r="O83" s="354"/>
      <c r="P83" s="354"/>
      <c r="Q83" s="354"/>
      <c r="R83" s="354"/>
      <c r="S83" s="354"/>
      <c r="T83" s="354"/>
      <c r="U83" s="354"/>
      <c r="V83" s="354"/>
      <c r="W83" s="354"/>
      <c r="X83" s="369"/>
      <c r="Y83" s="369"/>
      <c r="Z83" s="369"/>
      <c r="AA83" s="373"/>
      <c r="AB83" s="354"/>
      <c r="AC83" s="354"/>
    </row>
    <row r="84" spans="1:29" s="149" customFormat="1" ht="18.75" customHeight="1" x14ac:dyDescent="0.2">
      <c r="A84" s="166">
        <f t="shared" si="10"/>
        <v>0</v>
      </c>
      <c r="B84" s="167">
        <f t="shared" si="7"/>
        <v>0</v>
      </c>
      <c r="C84" s="168">
        <f>IF(($P$9-SUM($C$9:C83))&gt;0,$AA$9,0)</f>
        <v>0</v>
      </c>
      <c r="D84" s="169">
        <f>IF(($P$10-SUM($D$9:D83))&gt;0,$AA$10,0)</f>
        <v>0</v>
      </c>
      <c r="E84" s="170">
        <f>ROUND(((P$9-SUM(C$9:C83))*P$14/100)/12,0)</f>
        <v>0</v>
      </c>
      <c r="F84" s="171">
        <f t="shared" si="8"/>
        <v>0</v>
      </c>
      <c r="G84" s="1249"/>
      <c r="H84" s="1250"/>
      <c r="I84" s="172"/>
      <c r="J84" s="172"/>
      <c r="K84" s="172"/>
      <c r="L84" s="172"/>
      <c r="M84" s="173">
        <f t="shared" si="9"/>
        <v>0</v>
      </c>
      <c r="N84" s="360"/>
      <c r="O84" s="354"/>
      <c r="P84" s="354"/>
      <c r="Q84" s="354"/>
      <c r="R84" s="354"/>
      <c r="S84" s="354"/>
      <c r="T84" s="354"/>
      <c r="U84" s="354"/>
      <c r="V84" s="354"/>
      <c r="W84" s="354"/>
      <c r="X84" s="369"/>
      <c r="Y84" s="369"/>
      <c r="Z84" s="369"/>
      <c r="AA84" s="373"/>
      <c r="AB84" s="354"/>
      <c r="AC84" s="354"/>
    </row>
    <row r="85" spans="1:29" s="149" customFormat="1" ht="18.75" customHeight="1" x14ac:dyDescent="0.2">
      <c r="A85" s="166">
        <f t="shared" si="10"/>
        <v>0</v>
      </c>
      <c r="B85" s="167">
        <f t="shared" si="7"/>
        <v>0</v>
      </c>
      <c r="C85" s="168">
        <f>IF(($P$9-SUM($C$9:C84))&gt;0,$AA$9,0)</f>
        <v>0</v>
      </c>
      <c r="D85" s="169">
        <f>IF(($P$10-SUM($D$9:D84))&gt;0,$AA$10,0)</f>
        <v>0</v>
      </c>
      <c r="E85" s="170">
        <f>ROUND(((P$9-SUM(C$9:C84))*P$14/100)/12,0)</f>
        <v>0</v>
      </c>
      <c r="F85" s="171">
        <f t="shared" si="8"/>
        <v>0</v>
      </c>
      <c r="G85" s="1249"/>
      <c r="H85" s="1250"/>
      <c r="I85" s="172"/>
      <c r="J85" s="172"/>
      <c r="K85" s="172"/>
      <c r="L85" s="172"/>
      <c r="M85" s="173">
        <f t="shared" si="9"/>
        <v>0</v>
      </c>
      <c r="N85" s="360"/>
      <c r="O85" s="354"/>
      <c r="P85" s="354"/>
      <c r="Q85" s="354"/>
      <c r="R85" s="354"/>
      <c r="S85" s="354"/>
      <c r="T85" s="354"/>
      <c r="U85" s="354"/>
      <c r="V85" s="354"/>
      <c r="W85" s="354"/>
      <c r="X85" s="369"/>
      <c r="Y85" s="369"/>
      <c r="Z85" s="369"/>
      <c r="AA85" s="373"/>
      <c r="AB85" s="354"/>
      <c r="AC85" s="354"/>
    </row>
    <row r="86" spans="1:29" s="149" customFormat="1" ht="18.75" customHeight="1" x14ac:dyDescent="0.2">
      <c r="A86" s="166">
        <f t="shared" si="10"/>
        <v>0</v>
      </c>
      <c r="B86" s="167">
        <f t="shared" si="7"/>
        <v>0</v>
      </c>
      <c r="C86" s="168">
        <f>IF(($P$9-SUM($C$9:C85))&gt;0,$AA$9,0)</f>
        <v>0</v>
      </c>
      <c r="D86" s="169">
        <f>IF(($P$10-SUM($D$9:D85))&gt;0,$AA$10,0)</f>
        <v>0</v>
      </c>
      <c r="E86" s="170">
        <f>ROUND(((P$9-SUM(C$9:C85))*P$14/100)/12,0)</f>
        <v>0</v>
      </c>
      <c r="F86" s="171">
        <f t="shared" si="8"/>
        <v>0</v>
      </c>
      <c r="G86" s="1249"/>
      <c r="H86" s="1250"/>
      <c r="I86" s="172"/>
      <c r="J86" s="172"/>
      <c r="K86" s="172"/>
      <c r="L86" s="172"/>
      <c r="M86" s="173">
        <f t="shared" si="9"/>
        <v>0</v>
      </c>
      <c r="N86" s="360"/>
      <c r="O86" s="354"/>
      <c r="P86" s="354"/>
      <c r="Q86" s="354"/>
      <c r="R86" s="354"/>
      <c r="S86" s="354"/>
      <c r="T86" s="354"/>
      <c r="U86" s="354"/>
      <c r="V86" s="354"/>
      <c r="W86" s="354"/>
      <c r="X86" s="369"/>
      <c r="Y86" s="369"/>
      <c r="Z86" s="369"/>
      <c r="AA86" s="373"/>
      <c r="AB86" s="354"/>
      <c r="AC86" s="354"/>
    </row>
    <row r="87" spans="1:29" s="149" customFormat="1" ht="18.75" customHeight="1" x14ac:dyDescent="0.2">
      <c r="A87" s="166">
        <f t="shared" si="10"/>
        <v>0</v>
      </c>
      <c r="B87" s="167">
        <f t="shared" si="7"/>
        <v>0</v>
      </c>
      <c r="C87" s="168">
        <f>IF(($P$9-SUM($C$9:C86))&gt;0,$AA$9,0)</f>
        <v>0</v>
      </c>
      <c r="D87" s="169">
        <f>IF(($P$10-SUM($D$9:D86))&gt;0,$AA$10,0)</f>
        <v>0</v>
      </c>
      <c r="E87" s="170">
        <f>ROUND(((P$9-SUM(C$9:C86))*P$14/100)/12,0)</f>
        <v>0</v>
      </c>
      <c r="F87" s="171">
        <f t="shared" si="8"/>
        <v>0</v>
      </c>
      <c r="G87" s="1249"/>
      <c r="H87" s="1250"/>
      <c r="I87" s="172"/>
      <c r="J87" s="172"/>
      <c r="K87" s="172"/>
      <c r="L87" s="172"/>
      <c r="M87" s="173">
        <f t="shared" si="9"/>
        <v>0</v>
      </c>
      <c r="N87" s="360"/>
      <c r="O87" s="354"/>
      <c r="P87" s="354"/>
      <c r="Q87" s="354"/>
      <c r="R87" s="354"/>
      <c r="S87" s="354"/>
      <c r="T87" s="354"/>
      <c r="U87" s="354"/>
      <c r="V87" s="354"/>
      <c r="W87" s="354"/>
      <c r="X87" s="369"/>
      <c r="Y87" s="369"/>
      <c r="Z87" s="369"/>
      <c r="AA87" s="373"/>
      <c r="AB87" s="354"/>
      <c r="AC87" s="354"/>
    </row>
    <row r="88" spans="1:29" s="149" customFormat="1" ht="18.75" customHeight="1" x14ac:dyDescent="0.2">
      <c r="A88" s="166">
        <f t="shared" si="10"/>
        <v>0</v>
      </c>
      <c r="B88" s="167">
        <f t="shared" si="7"/>
        <v>0</v>
      </c>
      <c r="C88" s="168">
        <f>IF(($P$9-SUM($C$9:C87))&gt;0,$AA$9,0)</f>
        <v>0</v>
      </c>
      <c r="D88" s="169">
        <f>IF(($P$10-SUM($D$9:D87))&gt;0,$AA$10,0)</f>
        <v>0</v>
      </c>
      <c r="E88" s="170">
        <f>ROUND(((P$9-SUM(C$9:C87))*P$14/100)/12,0)</f>
        <v>0</v>
      </c>
      <c r="F88" s="171">
        <f t="shared" si="8"/>
        <v>0</v>
      </c>
      <c r="G88" s="1249"/>
      <c r="H88" s="1250"/>
      <c r="I88" s="172"/>
      <c r="J88" s="172"/>
      <c r="K88" s="172"/>
      <c r="L88" s="172"/>
      <c r="M88" s="173">
        <f t="shared" si="9"/>
        <v>0</v>
      </c>
      <c r="N88" s="360"/>
      <c r="O88" s="354"/>
      <c r="P88" s="354"/>
      <c r="Q88" s="354"/>
      <c r="R88" s="354"/>
      <c r="S88" s="354"/>
      <c r="T88" s="354"/>
      <c r="U88" s="354"/>
      <c r="V88" s="354"/>
      <c r="W88" s="354"/>
      <c r="X88" s="369"/>
      <c r="Y88" s="369"/>
      <c r="Z88" s="369"/>
      <c r="AA88" s="373"/>
      <c r="AB88" s="354"/>
      <c r="AC88" s="354"/>
    </row>
    <row r="89" spans="1:29" s="149" customFormat="1" ht="18.75" customHeight="1" x14ac:dyDescent="0.2">
      <c r="A89" s="166">
        <f t="shared" si="10"/>
        <v>0</v>
      </c>
      <c r="B89" s="167">
        <f t="shared" si="7"/>
        <v>0</v>
      </c>
      <c r="C89" s="168">
        <f>IF(($P$9-SUM($C$9:C88))&gt;0,$AA$9,0)</f>
        <v>0</v>
      </c>
      <c r="D89" s="169">
        <f>IF(($P$10-SUM($D$9:D88))&gt;0,$AA$10,0)</f>
        <v>0</v>
      </c>
      <c r="E89" s="170">
        <f>ROUND(((P$9-SUM(C$9:C88))*P$14/100)/12,0)</f>
        <v>0</v>
      </c>
      <c r="F89" s="171">
        <f t="shared" si="8"/>
        <v>0</v>
      </c>
      <c r="G89" s="1249"/>
      <c r="H89" s="1250"/>
      <c r="I89" s="172"/>
      <c r="J89" s="172"/>
      <c r="K89" s="172"/>
      <c r="L89" s="172"/>
      <c r="M89" s="173">
        <f t="shared" si="9"/>
        <v>0</v>
      </c>
      <c r="N89" s="360"/>
      <c r="O89" s="354"/>
      <c r="P89" s="354"/>
      <c r="Q89" s="354"/>
      <c r="R89" s="354"/>
      <c r="S89" s="354"/>
      <c r="T89" s="354"/>
      <c r="U89" s="354"/>
      <c r="V89" s="354"/>
      <c r="W89" s="354"/>
      <c r="X89" s="369"/>
      <c r="Y89" s="369"/>
      <c r="Z89" s="369"/>
      <c r="AA89" s="373"/>
      <c r="AB89" s="354"/>
      <c r="AC89" s="354"/>
    </row>
    <row r="90" spans="1:29" s="149" customFormat="1" ht="18.75" customHeight="1" x14ac:dyDescent="0.2">
      <c r="A90" s="166">
        <f t="shared" si="10"/>
        <v>0</v>
      </c>
      <c r="B90" s="167">
        <f t="shared" si="7"/>
        <v>0</v>
      </c>
      <c r="C90" s="168">
        <f>IF(($P$9-SUM($C$9:C89))&gt;0,$AA$9,0)</f>
        <v>0</v>
      </c>
      <c r="D90" s="169">
        <f>IF(($P$10-SUM($D$9:D89))&gt;0,$AA$10,0)</f>
        <v>0</v>
      </c>
      <c r="E90" s="170">
        <f>ROUND(((P$9-SUM(C$9:C89))*P$14/100)/12,0)</f>
        <v>0</v>
      </c>
      <c r="F90" s="171">
        <f t="shared" si="8"/>
        <v>0</v>
      </c>
      <c r="G90" s="175" t="s">
        <v>210</v>
      </c>
      <c r="H90" s="176">
        <f>SUM(F81:F92)</f>
        <v>0</v>
      </c>
      <c r="I90" s="172"/>
      <c r="J90" s="172"/>
      <c r="K90" s="172"/>
      <c r="L90" s="172"/>
      <c r="M90" s="173">
        <f t="shared" si="9"/>
        <v>0</v>
      </c>
      <c r="N90" s="360"/>
      <c r="O90" s="354"/>
      <c r="P90" s="354"/>
      <c r="Q90" s="354"/>
      <c r="R90" s="354"/>
      <c r="S90" s="354"/>
      <c r="T90" s="354"/>
      <c r="U90" s="354"/>
      <c r="V90" s="354"/>
      <c r="W90" s="354"/>
      <c r="X90" s="369"/>
      <c r="Y90" s="369"/>
      <c r="Z90" s="369"/>
      <c r="AA90" s="373"/>
      <c r="AB90" s="354"/>
      <c r="AC90" s="354"/>
    </row>
    <row r="91" spans="1:29" s="149" customFormat="1" ht="18.75" customHeight="1" x14ac:dyDescent="0.2">
      <c r="A91" s="166">
        <f t="shared" si="10"/>
        <v>0</v>
      </c>
      <c r="B91" s="167">
        <f t="shared" si="7"/>
        <v>0</v>
      </c>
      <c r="C91" s="168">
        <f>IF(($P$9-SUM($C$9:C90))&gt;0,$AA$9,0)</f>
        <v>0</v>
      </c>
      <c r="D91" s="169">
        <f>IF(($P$10-SUM($D$9:D90))&gt;0,$AA$10,0)</f>
        <v>0</v>
      </c>
      <c r="E91" s="170">
        <f>ROUND(((P$9-SUM(C$9:C90))*P$14/100)/12,0)</f>
        <v>0</v>
      </c>
      <c r="F91" s="171">
        <f t="shared" si="8"/>
        <v>0</v>
      </c>
      <c r="G91" s="177" t="s">
        <v>298</v>
      </c>
      <c r="H91" s="178">
        <f>SUM(B81:B92)</f>
        <v>0</v>
      </c>
      <c r="I91" s="172"/>
      <c r="J91" s="172"/>
      <c r="K91" s="172"/>
      <c r="L91" s="172"/>
      <c r="M91" s="173">
        <f t="shared" si="9"/>
        <v>0</v>
      </c>
      <c r="N91" s="360"/>
      <c r="O91" s="354"/>
      <c r="P91" s="354"/>
      <c r="Q91" s="354"/>
      <c r="R91" s="354"/>
      <c r="S91" s="354"/>
      <c r="T91" s="354"/>
      <c r="U91" s="354"/>
      <c r="V91" s="354"/>
      <c r="W91" s="354"/>
      <c r="X91" s="369"/>
      <c r="Y91" s="369"/>
      <c r="Z91" s="369"/>
      <c r="AA91" s="373"/>
      <c r="AB91" s="354"/>
      <c r="AC91" s="354"/>
    </row>
    <row r="92" spans="1:29" s="149" customFormat="1" ht="18.75" customHeight="1" x14ac:dyDescent="0.2">
      <c r="A92" s="179">
        <f t="shared" si="10"/>
        <v>0</v>
      </c>
      <c r="B92" s="180">
        <f t="shared" si="7"/>
        <v>0</v>
      </c>
      <c r="C92" s="181">
        <f>IF(($P$9-SUM($C$9:C91))&gt;0,$AA$9,0)</f>
        <v>0</v>
      </c>
      <c r="D92" s="182">
        <f>IF(($P$10-SUM($D$9:D91))&gt;0,$AA$10,0)</f>
        <v>0</v>
      </c>
      <c r="E92" s="183">
        <f>ROUND(((P$9-SUM(C$9:C91))*P$14/100)/12,0)</f>
        <v>0</v>
      </c>
      <c r="F92" s="184">
        <f t="shared" si="8"/>
        <v>0</v>
      </c>
      <c r="G92" s="185" t="s">
        <v>300</v>
      </c>
      <c r="H92" s="186">
        <f>SUM(E81:E92)</f>
        <v>0</v>
      </c>
      <c r="I92" s="187"/>
      <c r="J92" s="187"/>
      <c r="K92" s="187"/>
      <c r="L92" s="187"/>
      <c r="M92" s="188">
        <f t="shared" si="9"/>
        <v>0</v>
      </c>
      <c r="N92" s="360"/>
      <c r="O92" s="354"/>
      <c r="P92" s="354"/>
      <c r="Q92" s="354"/>
      <c r="R92" s="354"/>
      <c r="S92" s="354"/>
      <c r="T92" s="354"/>
      <c r="U92" s="354"/>
      <c r="V92" s="354"/>
      <c r="W92" s="354"/>
      <c r="X92" s="369"/>
      <c r="Y92" s="369"/>
      <c r="Z92" s="369"/>
      <c r="AA92" s="373"/>
      <c r="AB92" s="354"/>
      <c r="AC92" s="354"/>
    </row>
    <row r="93" spans="1:29" s="149" customFormat="1" ht="18.75" customHeight="1" x14ac:dyDescent="0.2">
      <c r="A93" s="157">
        <f t="shared" si="10"/>
        <v>0</v>
      </c>
      <c r="B93" s="158">
        <f t="shared" si="7"/>
        <v>0</v>
      </c>
      <c r="C93" s="159">
        <f>IF(($P$9-SUM($C$9:C92))&gt;0,$AA$9,0)</f>
        <v>0</v>
      </c>
      <c r="D93" s="160">
        <f>IF(($P$10-SUM($D$9:D92))&gt;0,$AA$10,0)</f>
        <v>0</v>
      </c>
      <c r="E93" s="189">
        <f>ROUND(((P$9-SUM(C$9:C92))*P$14/100)/12,0)</f>
        <v>0</v>
      </c>
      <c r="F93" s="162">
        <f t="shared" si="8"/>
        <v>0</v>
      </c>
      <c r="G93" s="1247" t="s">
        <v>307</v>
      </c>
      <c r="H93" s="1248"/>
      <c r="I93" s="163"/>
      <c r="J93" s="163"/>
      <c r="K93" s="163"/>
      <c r="L93" s="163"/>
      <c r="M93" s="165">
        <f t="shared" si="9"/>
        <v>0</v>
      </c>
      <c r="N93" s="360"/>
      <c r="O93" s="354"/>
      <c r="P93" s="354"/>
      <c r="Q93" s="354"/>
      <c r="R93" s="354"/>
      <c r="S93" s="354"/>
      <c r="T93" s="354"/>
      <c r="U93" s="354"/>
      <c r="V93" s="354"/>
      <c r="W93" s="354"/>
      <c r="X93" s="369"/>
      <c r="Y93" s="369"/>
      <c r="Z93" s="369"/>
      <c r="AA93" s="373"/>
      <c r="AB93" s="354"/>
      <c r="AC93" s="354"/>
    </row>
    <row r="94" spans="1:29" s="149" customFormat="1" ht="18.75" customHeight="1" x14ac:dyDescent="0.2">
      <c r="A94" s="166">
        <f t="shared" si="10"/>
        <v>0</v>
      </c>
      <c r="B94" s="167">
        <f t="shared" si="7"/>
        <v>0</v>
      </c>
      <c r="C94" s="168">
        <f>IF(($P$9-SUM($C$9:C93))&gt;0,$AA$9,0)</f>
        <v>0</v>
      </c>
      <c r="D94" s="169">
        <f>IF(($P$10-SUM($D$9:D93))&gt;0,$AA$10,0)</f>
        <v>0</v>
      </c>
      <c r="E94" s="170">
        <f>ROUND(((P$9-SUM(C$9:C93))*P$14/100)/12,0)</f>
        <v>0</v>
      </c>
      <c r="F94" s="171">
        <f t="shared" si="8"/>
        <v>0</v>
      </c>
      <c r="G94" s="1249"/>
      <c r="H94" s="1250"/>
      <c r="I94" s="172"/>
      <c r="J94" s="172"/>
      <c r="K94" s="172"/>
      <c r="L94" s="172"/>
      <c r="M94" s="173">
        <f t="shared" si="9"/>
        <v>0</v>
      </c>
      <c r="N94" s="360"/>
      <c r="O94" s="354"/>
      <c r="P94" s="354"/>
      <c r="Q94" s="354"/>
      <c r="R94" s="354"/>
      <c r="S94" s="354"/>
      <c r="T94" s="354"/>
      <c r="U94" s="354"/>
      <c r="V94" s="354"/>
      <c r="W94" s="354"/>
      <c r="X94" s="369"/>
      <c r="Y94" s="369"/>
      <c r="Z94" s="369"/>
      <c r="AA94" s="373"/>
      <c r="AB94" s="354"/>
      <c r="AC94" s="354"/>
    </row>
    <row r="95" spans="1:29" s="149" customFormat="1" ht="18.75" customHeight="1" x14ac:dyDescent="0.2">
      <c r="A95" s="166">
        <f t="shared" si="10"/>
        <v>0</v>
      </c>
      <c r="B95" s="167">
        <f t="shared" si="7"/>
        <v>0</v>
      </c>
      <c r="C95" s="168">
        <f>IF(($P$9-SUM($C$9:C94))&gt;0,$AA$9,0)</f>
        <v>0</v>
      </c>
      <c r="D95" s="169">
        <f>IF(($P$10-SUM($D$9:D94))&gt;0,$AA$10,0)</f>
        <v>0</v>
      </c>
      <c r="E95" s="170">
        <f>ROUND(((P$9-SUM(C$9:C94))*P$14/100)/12,0)</f>
        <v>0</v>
      </c>
      <c r="F95" s="171">
        <f t="shared" si="8"/>
        <v>0</v>
      </c>
      <c r="G95" s="1249"/>
      <c r="H95" s="1250"/>
      <c r="I95" s="172"/>
      <c r="J95" s="172"/>
      <c r="K95" s="172"/>
      <c r="L95" s="172"/>
      <c r="M95" s="173">
        <f t="shared" si="9"/>
        <v>0</v>
      </c>
      <c r="N95" s="360"/>
      <c r="O95" s="354"/>
      <c r="P95" s="354"/>
      <c r="Q95" s="354"/>
      <c r="R95" s="354"/>
      <c r="S95" s="354"/>
      <c r="T95" s="354"/>
      <c r="U95" s="354"/>
      <c r="V95" s="354"/>
      <c r="W95" s="354"/>
      <c r="X95" s="369"/>
      <c r="Y95" s="369"/>
      <c r="Z95" s="369"/>
      <c r="AA95" s="373"/>
      <c r="AB95" s="354"/>
      <c r="AC95" s="354"/>
    </row>
    <row r="96" spans="1:29" s="149" customFormat="1" ht="18.75" customHeight="1" x14ac:dyDescent="0.2">
      <c r="A96" s="166">
        <f t="shared" si="10"/>
        <v>0</v>
      </c>
      <c r="B96" s="167">
        <f t="shared" si="7"/>
        <v>0</v>
      </c>
      <c r="C96" s="168">
        <f>IF(($P$9-SUM($C$9:C95))&gt;0,$AA$9,0)</f>
        <v>0</v>
      </c>
      <c r="D96" s="169">
        <f>IF(($P$10-SUM($D$9:D95))&gt;0,$AA$10,0)</f>
        <v>0</v>
      </c>
      <c r="E96" s="170">
        <f>ROUND(((P$9-SUM(C$9:C95))*P$14/100)/12,0)</f>
        <v>0</v>
      </c>
      <c r="F96" s="171">
        <f t="shared" si="8"/>
        <v>0</v>
      </c>
      <c r="G96" s="1249"/>
      <c r="H96" s="1250"/>
      <c r="I96" s="172"/>
      <c r="J96" s="172"/>
      <c r="K96" s="172"/>
      <c r="L96" s="172"/>
      <c r="M96" s="173">
        <f t="shared" si="9"/>
        <v>0</v>
      </c>
      <c r="N96" s="360"/>
      <c r="O96" s="354"/>
      <c r="P96" s="354"/>
      <c r="Q96" s="354"/>
      <c r="R96" s="354"/>
      <c r="S96" s="354"/>
      <c r="T96" s="354"/>
      <c r="U96" s="354"/>
      <c r="V96" s="354"/>
      <c r="W96" s="354"/>
      <c r="X96" s="369"/>
      <c r="Y96" s="369"/>
      <c r="Z96" s="369"/>
      <c r="AA96" s="373"/>
      <c r="AB96" s="354"/>
      <c r="AC96" s="354"/>
    </row>
    <row r="97" spans="1:29" s="149" customFormat="1" ht="18.75" customHeight="1" x14ac:dyDescent="0.2">
      <c r="A97" s="166">
        <f t="shared" si="10"/>
        <v>0</v>
      </c>
      <c r="B97" s="167">
        <f t="shared" si="7"/>
        <v>0</v>
      </c>
      <c r="C97" s="168">
        <f>IF(($P$9-SUM($C$9:C96))&gt;0,$AA$9,0)</f>
        <v>0</v>
      </c>
      <c r="D97" s="169">
        <f>IF(($P$10-SUM($D$9:D96))&gt;0,$AA$10,0)</f>
        <v>0</v>
      </c>
      <c r="E97" s="170">
        <f>ROUND(((P$9-SUM(C$9:C96))*P$14/100)/12,0)</f>
        <v>0</v>
      </c>
      <c r="F97" s="171">
        <f t="shared" si="8"/>
        <v>0</v>
      </c>
      <c r="G97" s="1249"/>
      <c r="H97" s="1250"/>
      <c r="I97" s="172"/>
      <c r="J97" s="172"/>
      <c r="K97" s="172"/>
      <c r="L97" s="172"/>
      <c r="M97" s="173">
        <f t="shared" si="9"/>
        <v>0</v>
      </c>
      <c r="N97" s="360"/>
      <c r="O97" s="354"/>
      <c r="P97" s="354"/>
      <c r="Q97" s="354"/>
      <c r="R97" s="354"/>
      <c r="S97" s="354"/>
      <c r="T97" s="354"/>
      <c r="U97" s="354"/>
      <c r="V97" s="354"/>
      <c r="W97" s="354"/>
      <c r="X97" s="369"/>
      <c r="Y97" s="369"/>
      <c r="Z97" s="369"/>
      <c r="AA97" s="373"/>
      <c r="AB97" s="354"/>
      <c r="AC97" s="354"/>
    </row>
    <row r="98" spans="1:29" s="149" customFormat="1" ht="18.75" customHeight="1" x14ac:dyDescent="0.2">
      <c r="A98" s="166">
        <f t="shared" si="10"/>
        <v>0</v>
      </c>
      <c r="B98" s="167">
        <f t="shared" si="7"/>
        <v>0</v>
      </c>
      <c r="C98" s="168">
        <f>IF(($P$9-SUM($C$9:C97))&gt;0,$AA$9,0)</f>
        <v>0</v>
      </c>
      <c r="D98" s="169">
        <f>IF(($P$10-SUM($D$9:D97))&gt;0,$AA$10,0)</f>
        <v>0</v>
      </c>
      <c r="E98" s="170">
        <f>ROUND(((P$9-SUM(C$9:C97))*P$14/100)/12,0)</f>
        <v>0</v>
      </c>
      <c r="F98" s="171">
        <f t="shared" si="8"/>
        <v>0</v>
      </c>
      <c r="G98" s="1249"/>
      <c r="H98" s="1250"/>
      <c r="I98" s="172"/>
      <c r="J98" s="172"/>
      <c r="K98" s="172"/>
      <c r="L98" s="172"/>
      <c r="M98" s="173">
        <f t="shared" si="9"/>
        <v>0</v>
      </c>
      <c r="N98" s="360"/>
      <c r="O98" s="354"/>
      <c r="P98" s="354"/>
      <c r="Q98" s="354"/>
      <c r="R98" s="354"/>
      <c r="S98" s="354"/>
      <c r="T98" s="354"/>
      <c r="U98" s="354"/>
      <c r="V98" s="354"/>
      <c r="W98" s="354"/>
      <c r="X98" s="369"/>
      <c r="Y98" s="369"/>
      <c r="Z98" s="369"/>
      <c r="AA98" s="373"/>
      <c r="AB98" s="354"/>
      <c r="AC98" s="354"/>
    </row>
    <row r="99" spans="1:29" s="149" customFormat="1" ht="18.75" customHeight="1" x14ac:dyDescent="0.2">
      <c r="A99" s="166">
        <f t="shared" si="10"/>
        <v>0</v>
      </c>
      <c r="B99" s="167">
        <f t="shared" si="7"/>
        <v>0</v>
      </c>
      <c r="C99" s="168">
        <f>IF(($P$9-SUM($C$9:C98))&gt;0,$AA$9,0)</f>
        <v>0</v>
      </c>
      <c r="D99" s="169">
        <f>IF(($P$10-SUM($D$9:D98))&gt;0,$AA$10,0)</f>
        <v>0</v>
      </c>
      <c r="E99" s="170">
        <f>ROUND(((P$9-SUM(C$9:C98))*P$14/100)/12,0)</f>
        <v>0</v>
      </c>
      <c r="F99" s="171">
        <f t="shared" si="8"/>
        <v>0</v>
      </c>
      <c r="G99" s="1249"/>
      <c r="H99" s="1250"/>
      <c r="I99" s="172"/>
      <c r="J99" s="172"/>
      <c r="K99" s="172"/>
      <c r="L99" s="172"/>
      <c r="M99" s="173">
        <f t="shared" si="9"/>
        <v>0</v>
      </c>
      <c r="N99" s="360"/>
      <c r="O99" s="354"/>
      <c r="P99" s="354"/>
      <c r="Q99" s="354"/>
      <c r="R99" s="354"/>
      <c r="S99" s="354"/>
      <c r="T99" s="354"/>
      <c r="U99" s="354"/>
      <c r="V99" s="354"/>
      <c r="W99" s="354"/>
      <c r="X99" s="369"/>
      <c r="Y99" s="369"/>
      <c r="Z99" s="369"/>
      <c r="AA99" s="373"/>
      <c r="AB99" s="354"/>
      <c r="AC99" s="354"/>
    </row>
    <row r="100" spans="1:29" s="149" customFormat="1" ht="18.75" customHeight="1" x14ac:dyDescent="0.2">
      <c r="A100" s="166">
        <f t="shared" si="10"/>
        <v>0</v>
      </c>
      <c r="B100" s="167">
        <f t="shared" si="7"/>
        <v>0</v>
      </c>
      <c r="C100" s="168">
        <f>IF(($P$9-SUM($C$9:C99))&gt;0,$AA$9,0)</f>
        <v>0</v>
      </c>
      <c r="D100" s="169">
        <f>IF(($P$10-SUM($D$9:D99))&gt;0,$AA$10,0)</f>
        <v>0</v>
      </c>
      <c r="E100" s="170">
        <f>ROUND(((P$9-SUM(C$9:C99))*P$14/100)/12,0)</f>
        <v>0</v>
      </c>
      <c r="F100" s="171">
        <f t="shared" si="8"/>
        <v>0</v>
      </c>
      <c r="G100" s="1249"/>
      <c r="H100" s="1250"/>
      <c r="I100" s="172"/>
      <c r="J100" s="172"/>
      <c r="K100" s="172"/>
      <c r="L100" s="172"/>
      <c r="M100" s="173">
        <f t="shared" si="9"/>
        <v>0</v>
      </c>
      <c r="N100" s="360"/>
      <c r="O100" s="354"/>
      <c r="P100" s="354"/>
      <c r="Q100" s="354"/>
      <c r="R100" s="354"/>
      <c r="S100" s="354"/>
      <c r="T100" s="354"/>
      <c r="U100" s="354"/>
      <c r="V100" s="354"/>
      <c r="W100" s="354"/>
      <c r="X100" s="369"/>
      <c r="Y100" s="369"/>
      <c r="Z100" s="369"/>
      <c r="AA100" s="373"/>
      <c r="AB100" s="354"/>
      <c r="AC100" s="354"/>
    </row>
    <row r="101" spans="1:29" s="149" customFormat="1" ht="18.75" customHeight="1" x14ac:dyDescent="0.2">
      <c r="A101" s="166">
        <f t="shared" si="10"/>
        <v>0</v>
      </c>
      <c r="B101" s="167">
        <f t="shared" si="7"/>
        <v>0</v>
      </c>
      <c r="C101" s="168">
        <f>IF(($P$9-SUM($C$9:C100))&gt;0,$AA$9,0)</f>
        <v>0</v>
      </c>
      <c r="D101" s="169">
        <f>IF(($P$10-SUM($D$9:D100))&gt;0,$AA$10,0)</f>
        <v>0</v>
      </c>
      <c r="E101" s="170">
        <f>ROUND(((P$9-SUM(C$9:C100))*P$14/100)/12,0)</f>
        <v>0</v>
      </c>
      <c r="F101" s="171">
        <f t="shared" si="8"/>
        <v>0</v>
      </c>
      <c r="G101" s="1249"/>
      <c r="H101" s="1250"/>
      <c r="I101" s="172"/>
      <c r="J101" s="172"/>
      <c r="K101" s="172"/>
      <c r="L101" s="172"/>
      <c r="M101" s="173">
        <f t="shared" si="9"/>
        <v>0</v>
      </c>
      <c r="N101" s="360"/>
      <c r="O101" s="354"/>
      <c r="P101" s="354"/>
      <c r="Q101" s="354"/>
      <c r="R101" s="354"/>
      <c r="S101" s="354"/>
      <c r="T101" s="354"/>
      <c r="U101" s="354"/>
      <c r="V101" s="354"/>
      <c r="W101" s="354"/>
      <c r="X101" s="369"/>
      <c r="Y101" s="369"/>
      <c r="Z101" s="369"/>
      <c r="AA101" s="373"/>
      <c r="AB101" s="354"/>
      <c r="AC101" s="354"/>
    </row>
    <row r="102" spans="1:29" s="149" customFormat="1" ht="18.75" customHeight="1" x14ac:dyDescent="0.2">
      <c r="A102" s="166">
        <f t="shared" si="10"/>
        <v>0</v>
      </c>
      <c r="B102" s="167">
        <f t="shared" si="7"/>
        <v>0</v>
      </c>
      <c r="C102" s="168">
        <f>IF(($P$9-SUM($C$9:C101))&gt;0,$AA$9,0)</f>
        <v>0</v>
      </c>
      <c r="D102" s="169">
        <f>IF(($P$10-SUM($D$9:D101))&gt;0,$AA$10,0)</f>
        <v>0</v>
      </c>
      <c r="E102" s="170">
        <f>ROUND(((P$9-SUM(C$9:C101))*P$14/100)/12,0)</f>
        <v>0</v>
      </c>
      <c r="F102" s="171">
        <f t="shared" si="8"/>
        <v>0</v>
      </c>
      <c r="G102" s="175" t="s">
        <v>210</v>
      </c>
      <c r="H102" s="176">
        <f>SUM(F93:F104)</f>
        <v>0</v>
      </c>
      <c r="I102" s="172"/>
      <c r="J102" s="172"/>
      <c r="K102" s="172"/>
      <c r="L102" s="172"/>
      <c r="M102" s="173">
        <f t="shared" si="9"/>
        <v>0</v>
      </c>
      <c r="N102" s="360"/>
      <c r="O102" s="354"/>
      <c r="P102" s="354"/>
      <c r="Q102" s="354"/>
      <c r="R102" s="354"/>
      <c r="S102" s="354"/>
      <c r="T102" s="354"/>
      <c r="U102" s="354"/>
      <c r="V102" s="354"/>
      <c r="W102" s="354"/>
      <c r="X102" s="369"/>
      <c r="Y102" s="369"/>
      <c r="Z102" s="369"/>
      <c r="AA102" s="373"/>
      <c r="AB102" s="354"/>
      <c r="AC102" s="354"/>
    </row>
    <row r="103" spans="1:29" s="149" customFormat="1" ht="18.75" customHeight="1" x14ac:dyDescent="0.2">
      <c r="A103" s="166">
        <f t="shared" si="10"/>
        <v>0</v>
      </c>
      <c r="B103" s="167">
        <f t="shared" si="7"/>
        <v>0</v>
      </c>
      <c r="C103" s="168">
        <f>IF(($P$9-SUM($C$9:C102))&gt;0,$AA$9,0)</f>
        <v>0</v>
      </c>
      <c r="D103" s="169">
        <f>IF(($P$10-SUM($D$9:D102))&gt;0,$AA$10,0)</f>
        <v>0</v>
      </c>
      <c r="E103" s="170">
        <f>ROUND(((P$9-SUM(C$9:C102))*P$14/100)/12,0)</f>
        <v>0</v>
      </c>
      <c r="F103" s="171">
        <f t="shared" si="8"/>
        <v>0</v>
      </c>
      <c r="G103" s="177" t="s">
        <v>298</v>
      </c>
      <c r="H103" s="178">
        <f>SUM(B93:B104)</f>
        <v>0</v>
      </c>
      <c r="I103" s="172"/>
      <c r="J103" s="172"/>
      <c r="K103" s="172"/>
      <c r="L103" s="172"/>
      <c r="M103" s="173">
        <f t="shared" si="9"/>
        <v>0</v>
      </c>
      <c r="N103" s="360"/>
      <c r="O103" s="354"/>
      <c r="P103" s="354"/>
      <c r="Q103" s="354"/>
      <c r="R103" s="354"/>
      <c r="S103" s="354"/>
      <c r="T103" s="354"/>
      <c r="U103" s="354"/>
      <c r="V103" s="354"/>
      <c r="W103" s="354"/>
      <c r="X103" s="369"/>
      <c r="Y103" s="369"/>
      <c r="Z103" s="369"/>
      <c r="AA103" s="373"/>
      <c r="AB103" s="354"/>
      <c r="AC103" s="354"/>
    </row>
    <row r="104" spans="1:29" s="149" customFormat="1" ht="18.75" customHeight="1" x14ac:dyDescent="0.2">
      <c r="A104" s="179">
        <f t="shared" si="10"/>
        <v>0</v>
      </c>
      <c r="B104" s="180">
        <f t="shared" si="7"/>
        <v>0</v>
      </c>
      <c r="C104" s="181">
        <f>IF(($P$9-SUM($C$9:C103))&gt;0,$AA$9,0)</f>
        <v>0</v>
      </c>
      <c r="D104" s="182">
        <f>IF(($P$10-SUM($D$9:D103))&gt;0,$AA$10,0)</f>
        <v>0</v>
      </c>
      <c r="E104" s="183">
        <f>ROUND(((P$9-SUM(C$9:C103))*P$14/100)/12,0)</f>
        <v>0</v>
      </c>
      <c r="F104" s="184">
        <f t="shared" si="8"/>
        <v>0</v>
      </c>
      <c r="G104" s="185" t="s">
        <v>300</v>
      </c>
      <c r="H104" s="186">
        <f>SUM(E93:E104)</f>
        <v>0</v>
      </c>
      <c r="I104" s="187"/>
      <c r="J104" s="187"/>
      <c r="K104" s="187"/>
      <c r="L104" s="187"/>
      <c r="M104" s="188">
        <f t="shared" si="9"/>
        <v>0</v>
      </c>
      <c r="N104" s="360"/>
      <c r="O104" s="354"/>
      <c r="P104" s="354"/>
      <c r="Q104" s="354"/>
      <c r="R104" s="354"/>
      <c r="S104" s="354"/>
      <c r="T104" s="354"/>
      <c r="U104" s="354"/>
      <c r="V104" s="354"/>
      <c r="W104" s="354"/>
      <c r="X104" s="369"/>
      <c r="Y104" s="369"/>
      <c r="Z104" s="369"/>
      <c r="AA104" s="373"/>
      <c r="AB104" s="354"/>
      <c r="AC104" s="354"/>
    </row>
    <row r="105" spans="1:29" s="149" customFormat="1" ht="18.75" customHeight="1" x14ac:dyDescent="0.2">
      <c r="A105" s="157">
        <f t="shared" si="10"/>
        <v>0</v>
      </c>
      <c r="B105" s="158">
        <f t="shared" si="7"/>
        <v>0</v>
      </c>
      <c r="C105" s="159">
        <f>IF(($P$9-SUM($C$9:C104))&gt;0,$AA$9,0)</f>
        <v>0</v>
      </c>
      <c r="D105" s="160">
        <f>IF(($P$10-SUM($D$9:D104))&gt;0,$AA$10,0)</f>
        <v>0</v>
      </c>
      <c r="E105" s="189">
        <f>ROUND(((P$9-SUM(C$9:C104))*P$14/100)/12,0)</f>
        <v>0</v>
      </c>
      <c r="F105" s="162">
        <f t="shared" ref="F105:F128" si="11">B105+E105</f>
        <v>0</v>
      </c>
      <c r="G105" s="1247" t="s">
        <v>308</v>
      </c>
      <c r="H105" s="1248"/>
      <c r="I105" s="163"/>
      <c r="J105" s="163"/>
      <c r="K105" s="163"/>
      <c r="L105" s="163"/>
      <c r="M105" s="165">
        <f t="shared" si="9"/>
        <v>0</v>
      </c>
      <c r="N105" s="360"/>
      <c r="O105" s="354"/>
      <c r="P105" s="354"/>
      <c r="Q105" s="354"/>
      <c r="R105" s="354"/>
      <c r="S105" s="354"/>
      <c r="T105" s="354"/>
      <c r="U105" s="354"/>
      <c r="V105" s="354"/>
      <c r="W105" s="354"/>
      <c r="X105" s="369"/>
      <c r="Y105" s="369"/>
      <c r="Z105" s="369"/>
      <c r="AA105" s="373"/>
      <c r="AB105" s="354"/>
      <c r="AC105" s="354"/>
    </row>
    <row r="106" spans="1:29" s="149" customFormat="1" ht="18.75" customHeight="1" x14ac:dyDescent="0.2">
      <c r="A106" s="166">
        <f t="shared" si="10"/>
        <v>0</v>
      </c>
      <c r="B106" s="167">
        <f t="shared" si="7"/>
        <v>0</v>
      </c>
      <c r="C106" s="168">
        <f>IF(($P$9-SUM($C$9:C105))&gt;0,$AA$9,0)</f>
        <v>0</v>
      </c>
      <c r="D106" s="169">
        <f>IF(($P$10-SUM($D$9:D105))&gt;0,$AA$10,0)</f>
        <v>0</v>
      </c>
      <c r="E106" s="170">
        <f>ROUND(((P$9-SUM(C$9:C105))*P$14/100)/12,0)</f>
        <v>0</v>
      </c>
      <c r="F106" s="171">
        <f t="shared" si="11"/>
        <v>0</v>
      </c>
      <c r="G106" s="1249"/>
      <c r="H106" s="1250"/>
      <c r="I106" s="172"/>
      <c r="J106" s="172"/>
      <c r="K106" s="172"/>
      <c r="L106" s="172"/>
      <c r="M106" s="173">
        <f t="shared" si="9"/>
        <v>0</v>
      </c>
      <c r="N106" s="360"/>
      <c r="O106" s="354"/>
      <c r="P106" s="354"/>
      <c r="Q106" s="354"/>
      <c r="R106" s="354"/>
      <c r="S106" s="354"/>
      <c r="T106" s="354"/>
      <c r="U106" s="354"/>
      <c r="V106" s="354"/>
      <c r="W106" s="354"/>
      <c r="X106" s="369"/>
      <c r="Y106" s="369"/>
      <c r="Z106" s="369"/>
      <c r="AA106" s="373"/>
      <c r="AB106" s="354"/>
      <c r="AC106" s="354"/>
    </row>
    <row r="107" spans="1:29" s="149" customFormat="1" ht="18.75" customHeight="1" x14ac:dyDescent="0.2">
      <c r="A107" s="166">
        <f t="shared" si="10"/>
        <v>0</v>
      </c>
      <c r="B107" s="167">
        <f t="shared" si="7"/>
        <v>0</v>
      </c>
      <c r="C107" s="168">
        <f>IF(($P$9-SUM($C$9:C106))&gt;0,$AA$9,0)</f>
        <v>0</v>
      </c>
      <c r="D107" s="169">
        <f>IF(($P$10-SUM($D$9:D106))&gt;0,$AA$10,0)</f>
        <v>0</v>
      </c>
      <c r="E107" s="170">
        <f>ROUND(((P$9-SUM(C$9:C106))*P$14/100)/12,0)</f>
        <v>0</v>
      </c>
      <c r="F107" s="171">
        <f t="shared" si="11"/>
        <v>0</v>
      </c>
      <c r="G107" s="1249"/>
      <c r="H107" s="1250"/>
      <c r="I107" s="172"/>
      <c r="J107" s="172"/>
      <c r="K107" s="172"/>
      <c r="L107" s="172"/>
      <c r="M107" s="173">
        <f t="shared" si="9"/>
        <v>0</v>
      </c>
      <c r="N107" s="360"/>
      <c r="O107" s="354"/>
      <c r="P107" s="354"/>
      <c r="Q107" s="354"/>
      <c r="R107" s="354"/>
      <c r="S107" s="354"/>
      <c r="T107" s="354"/>
      <c r="U107" s="354"/>
      <c r="V107" s="354"/>
      <c r="W107" s="354"/>
      <c r="X107" s="369"/>
      <c r="Y107" s="369"/>
      <c r="Z107" s="369"/>
      <c r="AA107" s="373"/>
      <c r="AB107" s="354"/>
      <c r="AC107" s="354"/>
    </row>
    <row r="108" spans="1:29" s="149" customFormat="1" ht="18.75" customHeight="1" x14ac:dyDescent="0.2">
      <c r="A108" s="166">
        <f t="shared" si="10"/>
        <v>0</v>
      </c>
      <c r="B108" s="167">
        <f t="shared" si="7"/>
        <v>0</v>
      </c>
      <c r="C108" s="168">
        <f>IF(($P$9-SUM($C$9:C107))&gt;0,$AA$9,0)</f>
        <v>0</v>
      </c>
      <c r="D108" s="169">
        <f>IF(($P$10-SUM($D$9:D107))&gt;0,$AA$10,0)</f>
        <v>0</v>
      </c>
      <c r="E108" s="170">
        <f>ROUND(((P$9-SUM(C$9:C107))*P$14/100)/12,0)</f>
        <v>0</v>
      </c>
      <c r="F108" s="171">
        <f t="shared" si="11"/>
        <v>0</v>
      </c>
      <c r="G108" s="1249"/>
      <c r="H108" s="1250"/>
      <c r="I108" s="172"/>
      <c r="J108" s="172"/>
      <c r="K108" s="172"/>
      <c r="L108" s="172"/>
      <c r="M108" s="173">
        <f t="shared" si="9"/>
        <v>0</v>
      </c>
      <c r="N108" s="360"/>
      <c r="O108" s="354"/>
      <c r="P108" s="354"/>
      <c r="Q108" s="354"/>
      <c r="R108" s="354"/>
      <c r="S108" s="354"/>
      <c r="T108" s="354"/>
      <c r="U108" s="354"/>
      <c r="V108" s="354"/>
      <c r="W108" s="354"/>
      <c r="X108" s="369"/>
      <c r="Y108" s="369"/>
      <c r="Z108" s="369"/>
      <c r="AA108" s="373"/>
      <c r="AB108" s="354"/>
      <c r="AC108" s="354"/>
    </row>
    <row r="109" spans="1:29" s="149" customFormat="1" ht="18.75" customHeight="1" x14ac:dyDescent="0.2">
      <c r="A109" s="166">
        <f t="shared" si="10"/>
        <v>0</v>
      </c>
      <c r="B109" s="167">
        <f t="shared" si="7"/>
        <v>0</v>
      </c>
      <c r="C109" s="168">
        <f>IF(($P$9-SUM($C$9:C108))&gt;0,$AA$9,0)</f>
        <v>0</v>
      </c>
      <c r="D109" s="169">
        <f>IF(($P$10-SUM($D$9:D108))&gt;0,$AA$10,0)</f>
        <v>0</v>
      </c>
      <c r="E109" s="170">
        <f>ROUND(((P$9-SUM(C$9:C108))*P$14/100)/12,0)</f>
        <v>0</v>
      </c>
      <c r="F109" s="171">
        <f t="shared" si="11"/>
        <v>0</v>
      </c>
      <c r="G109" s="1249"/>
      <c r="H109" s="1250"/>
      <c r="I109" s="172"/>
      <c r="J109" s="172"/>
      <c r="K109" s="172"/>
      <c r="L109" s="172"/>
      <c r="M109" s="173">
        <f t="shared" si="9"/>
        <v>0</v>
      </c>
      <c r="N109" s="360"/>
      <c r="O109" s="354"/>
      <c r="P109" s="354"/>
      <c r="Q109" s="354"/>
      <c r="R109" s="354"/>
      <c r="S109" s="354"/>
      <c r="T109" s="354"/>
      <c r="U109" s="354"/>
      <c r="V109" s="354"/>
      <c r="W109" s="354"/>
      <c r="X109" s="369"/>
      <c r="Y109" s="369"/>
      <c r="Z109" s="369"/>
      <c r="AA109" s="373"/>
      <c r="AB109" s="354"/>
      <c r="AC109" s="354"/>
    </row>
    <row r="110" spans="1:29" s="149" customFormat="1" ht="18.75" customHeight="1" x14ac:dyDescent="0.2">
      <c r="A110" s="166">
        <f t="shared" si="10"/>
        <v>0</v>
      </c>
      <c r="B110" s="167">
        <f t="shared" si="7"/>
        <v>0</v>
      </c>
      <c r="C110" s="168">
        <f>IF(($P$9-SUM($C$9:C109))&gt;0,$AA$9,0)</f>
        <v>0</v>
      </c>
      <c r="D110" s="169">
        <f>IF(($P$10-SUM($D$9:D109))&gt;0,$AA$10,0)</f>
        <v>0</v>
      </c>
      <c r="E110" s="170">
        <f>ROUND(((P$9-SUM(C$9:C109))*P$14/100)/12,0)</f>
        <v>0</v>
      </c>
      <c r="F110" s="171">
        <f t="shared" si="11"/>
        <v>0</v>
      </c>
      <c r="G110" s="1249"/>
      <c r="H110" s="1250"/>
      <c r="I110" s="172"/>
      <c r="J110" s="172"/>
      <c r="K110" s="172"/>
      <c r="L110" s="172"/>
      <c r="M110" s="173">
        <f t="shared" si="9"/>
        <v>0</v>
      </c>
      <c r="N110" s="360"/>
      <c r="O110" s="354"/>
      <c r="P110" s="354"/>
      <c r="Q110" s="354"/>
      <c r="R110" s="354"/>
      <c r="S110" s="354"/>
      <c r="T110" s="354"/>
      <c r="U110" s="354"/>
      <c r="V110" s="354"/>
      <c r="W110" s="354"/>
      <c r="X110" s="369"/>
      <c r="Y110" s="369"/>
      <c r="Z110" s="369"/>
      <c r="AA110" s="373"/>
      <c r="AB110" s="354"/>
      <c r="AC110" s="354"/>
    </row>
    <row r="111" spans="1:29" s="149" customFormat="1" ht="18.75" customHeight="1" x14ac:dyDescent="0.2">
      <c r="A111" s="166">
        <f t="shared" si="10"/>
        <v>0</v>
      </c>
      <c r="B111" s="167">
        <f t="shared" si="7"/>
        <v>0</v>
      </c>
      <c r="C111" s="168">
        <f>IF(($P$9-SUM($C$9:C110))&gt;0,$AA$9,0)</f>
        <v>0</v>
      </c>
      <c r="D111" s="169">
        <f>IF(($P$10-SUM($D$9:D110))&gt;0,$AA$10,0)</f>
        <v>0</v>
      </c>
      <c r="E111" s="170">
        <f>ROUND(((P$9-SUM(C$9:C110))*P$14/100)/12,0)</f>
        <v>0</v>
      </c>
      <c r="F111" s="171">
        <f t="shared" si="11"/>
        <v>0</v>
      </c>
      <c r="G111" s="1249"/>
      <c r="H111" s="1250"/>
      <c r="I111" s="172"/>
      <c r="J111" s="172"/>
      <c r="K111" s="172"/>
      <c r="L111" s="172"/>
      <c r="M111" s="173">
        <f t="shared" si="9"/>
        <v>0</v>
      </c>
      <c r="N111" s="360"/>
      <c r="O111" s="354"/>
      <c r="P111" s="354"/>
      <c r="Q111" s="354"/>
      <c r="R111" s="354"/>
      <c r="S111" s="354"/>
      <c r="T111" s="354"/>
      <c r="U111" s="354"/>
      <c r="V111" s="354"/>
      <c r="W111" s="354"/>
      <c r="X111" s="369"/>
      <c r="Y111" s="369"/>
      <c r="Z111" s="369"/>
      <c r="AA111" s="373"/>
      <c r="AB111" s="354"/>
      <c r="AC111" s="354"/>
    </row>
    <row r="112" spans="1:29" s="149" customFormat="1" ht="18.75" customHeight="1" x14ac:dyDescent="0.2">
      <c r="A112" s="166">
        <f t="shared" si="10"/>
        <v>0</v>
      </c>
      <c r="B112" s="167">
        <f t="shared" si="7"/>
        <v>0</v>
      </c>
      <c r="C112" s="168">
        <f>IF(($P$9-SUM($C$9:C111))&gt;0,$AA$9,0)</f>
        <v>0</v>
      </c>
      <c r="D112" s="169">
        <f>IF(($P$10-SUM($D$9:D111))&gt;0,$AA$10,0)</f>
        <v>0</v>
      </c>
      <c r="E112" s="170">
        <f>ROUND(((P$9-SUM(C$9:C111))*P$14/100)/12,0)</f>
        <v>0</v>
      </c>
      <c r="F112" s="171">
        <f t="shared" si="11"/>
        <v>0</v>
      </c>
      <c r="G112" s="1249"/>
      <c r="H112" s="1250"/>
      <c r="I112" s="172"/>
      <c r="J112" s="172"/>
      <c r="K112" s="172"/>
      <c r="L112" s="172"/>
      <c r="M112" s="173">
        <f t="shared" si="9"/>
        <v>0</v>
      </c>
      <c r="N112" s="360"/>
      <c r="O112" s="354"/>
      <c r="P112" s="354"/>
      <c r="Q112" s="354"/>
      <c r="R112" s="354"/>
      <c r="S112" s="354"/>
      <c r="T112" s="354"/>
      <c r="U112" s="354"/>
      <c r="V112" s="354"/>
      <c r="W112" s="354"/>
      <c r="X112" s="369"/>
      <c r="Y112" s="369"/>
      <c r="Z112" s="369"/>
      <c r="AA112" s="373"/>
      <c r="AB112" s="354"/>
      <c r="AC112" s="354"/>
    </row>
    <row r="113" spans="1:29" s="149" customFormat="1" ht="18.75" customHeight="1" x14ac:dyDescent="0.2">
      <c r="A113" s="166">
        <f t="shared" si="10"/>
        <v>0</v>
      </c>
      <c r="B113" s="167">
        <f t="shared" si="7"/>
        <v>0</v>
      </c>
      <c r="C113" s="168">
        <f>IF(($P$9-SUM($C$9:C112))&gt;0,$AA$9,0)</f>
        <v>0</v>
      </c>
      <c r="D113" s="169">
        <f>IF(($P$10-SUM($D$9:D112))&gt;0,$AA$10,0)</f>
        <v>0</v>
      </c>
      <c r="E113" s="170">
        <f>ROUND(((P$9-SUM(C$9:C112))*P$14/100)/12,0)</f>
        <v>0</v>
      </c>
      <c r="F113" s="171">
        <f t="shared" si="11"/>
        <v>0</v>
      </c>
      <c r="G113" s="1249"/>
      <c r="H113" s="1250"/>
      <c r="I113" s="172"/>
      <c r="J113" s="172"/>
      <c r="K113" s="172"/>
      <c r="L113" s="172"/>
      <c r="M113" s="173">
        <f t="shared" si="9"/>
        <v>0</v>
      </c>
      <c r="N113" s="360"/>
      <c r="O113" s="354"/>
      <c r="P113" s="354"/>
      <c r="Q113" s="354"/>
      <c r="R113" s="354"/>
      <c r="S113" s="354"/>
      <c r="T113" s="354"/>
      <c r="U113" s="354"/>
      <c r="V113" s="354"/>
      <c r="W113" s="354"/>
      <c r="X113" s="369"/>
      <c r="Y113" s="369"/>
      <c r="Z113" s="369"/>
      <c r="AA113" s="373"/>
      <c r="AB113" s="354"/>
      <c r="AC113" s="354"/>
    </row>
    <row r="114" spans="1:29" s="149" customFormat="1" ht="18.75" customHeight="1" x14ac:dyDescent="0.2">
      <c r="A114" s="166">
        <f t="shared" si="10"/>
        <v>0</v>
      </c>
      <c r="B114" s="167">
        <f t="shared" si="7"/>
        <v>0</v>
      </c>
      <c r="C114" s="168">
        <f>IF(($P$9-SUM($C$9:C113))&gt;0,$AA$9,0)</f>
        <v>0</v>
      </c>
      <c r="D114" s="169">
        <f>IF(($P$10-SUM($D$9:D113))&gt;0,$AA$10,0)</f>
        <v>0</v>
      </c>
      <c r="E114" s="170">
        <f>ROUND(((P$9-SUM(C$9:C113))*P$14/100)/12,0)</f>
        <v>0</v>
      </c>
      <c r="F114" s="171">
        <f t="shared" si="11"/>
        <v>0</v>
      </c>
      <c r="G114" s="175" t="s">
        <v>210</v>
      </c>
      <c r="H114" s="176">
        <f>SUM(F105:F116)</f>
        <v>0</v>
      </c>
      <c r="I114" s="172"/>
      <c r="J114" s="172"/>
      <c r="K114" s="172"/>
      <c r="L114" s="172"/>
      <c r="M114" s="173">
        <f t="shared" si="9"/>
        <v>0</v>
      </c>
      <c r="N114" s="360"/>
      <c r="O114" s="354"/>
      <c r="P114" s="354"/>
      <c r="Q114" s="354"/>
      <c r="R114" s="354"/>
      <c r="S114" s="354"/>
      <c r="T114" s="354"/>
      <c r="U114" s="354"/>
      <c r="V114" s="354"/>
      <c r="W114" s="354"/>
      <c r="X114" s="369"/>
      <c r="Y114" s="369"/>
      <c r="Z114" s="369"/>
      <c r="AA114" s="373"/>
      <c r="AB114" s="354"/>
      <c r="AC114" s="354"/>
    </row>
    <row r="115" spans="1:29" s="149" customFormat="1" ht="18.75" customHeight="1" x14ac:dyDescent="0.2">
      <c r="A115" s="166">
        <f t="shared" si="10"/>
        <v>0</v>
      </c>
      <c r="B115" s="167">
        <f t="shared" si="7"/>
        <v>0</v>
      </c>
      <c r="C115" s="168">
        <f>IF(($P$9-SUM($C$9:C114))&gt;0,$AA$9,0)</f>
        <v>0</v>
      </c>
      <c r="D115" s="169">
        <f>IF(($P$10-SUM($D$9:D114))&gt;0,$AA$10,0)</f>
        <v>0</v>
      </c>
      <c r="E115" s="170">
        <f>ROUND(((P$9-SUM(C$9:C114))*P$14/100)/12,0)</f>
        <v>0</v>
      </c>
      <c r="F115" s="171">
        <f t="shared" si="11"/>
        <v>0</v>
      </c>
      <c r="G115" s="177" t="s">
        <v>298</v>
      </c>
      <c r="H115" s="178">
        <f>SUM(B105:B116)</f>
        <v>0</v>
      </c>
      <c r="I115" s="172"/>
      <c r="J115" s="172"/>
      <c r="K115" s="172"/>
      <c r="L115" s="172"/>
      <c r="M115" s="173">
        <f t="shared" si="9"/>
        <v>0</v>
      </c>
      <c r="N115" s="360"/>
      <c r="O115" s="354"/>
      <c r="P115" s="354"/>
      <c r="Q115" s="354"/>
      <c r="R115" s="354"/>
      <c r="S115" s="354"/>
      <c r="T115" s="354"/>
      <c r="U115" s="354"/>
      <c r="V115" s="354"/>
      <c r="W115" s="354"/>
      <c r="X115" s="369"/>
      <c r="Y115" s="369"/>
      <c r="Z115" s="369"/>
      <c r="AA115" s="373"/>
      <c r="AB115" s="354"/>
      <c r="AC115" s="354"/>
    </row>
    <row r="116" spans="1:29" s="149" customFormat="1" ht="18.75" customHeight="1" x14ac:dyDescent="0.2">
      <c r="A116" s="179">
        <f t="shared" si="10"/>
        <v>0</v>
      </c>
      <c r="B116" s="180">
        <f t="shared" si="7"/>
        <v>0</v>
      </c>
      <c r="C116" s="181">
        <f>IF(($P$9-SUM($C$9:C115))&gt;0,$AA$9,0)</f>
        <v>0</v>
      </c>
      <c r="D116" s="182">
        <f>IF(($P$10-SUM($D$9:D115))&gt;0,$AA$10,0)</f>
        <v>0</v>
      </c>
      <c r="E116" s="183">
        <f>ROUND(((P$9-SUM(C$9:C115))*P$14/100)/12,0)</f>
        <v>0</v>
      </c>
      <c r="F116" s="184">
        <f t="shared" si="11"/>
        <v>0</v>
      </c>
      <c r="G116" s="185" t="s">
        <v>300</v>
      </c>
      <c r="H116" s="186">
        <f>SUM(E105:E116)</f>
        <v>0</v>
      </c>
      <c r="I116" s="187"/>
      <c r="J116" s="187"/>
      <c r="K116" s="187"/>
      <c r="L116" s="187"/>
      <c r="M116" s="188">
        <f t="shared" si="9"/>
        <v>0</v>
      </c>
      <c r="N116" s="360"/>
      <c r="O116" s="354"/>
      <c r="P116" s="354"/>
      <c r="Q116" s="354"/>
      <c r="R116" s="354"/>
      <c r="S116" s="354"/>
      <c r="T116" s="354"/>
      <c r="U116" s="354"/>
      <c r="V116" s="354"/>
      <c r="W116" s="354"/>
      <c r="X116" s="369"/>
      <c r="Y116" s="369"/>
      <c r="Z116" s="369"/>
      <c r="AA116" s="373"/>
      <c r="AB116" s="354"/>
      <c r="AC116" s="354"/>
    </row>
    <row r="117" spans="1:29" s="149" customFormat="1" ht="18.75" customHeight="1" x14ac:dyDescent="0.2">
      <c r="A117" s="157">
        <f t="shared" si="10"/>
        <v>0</v>
      </c>
      <c r="B117" s="158">
        <f t="shared" si="7"/>
        <v>0</v>
      </c>
      <c r="C117" s="159">
        <f>IF(($P$9-SUM($C$9:C116))&gt;0,$AA$9,0)</f>
        <v>0</v>
      </c>
      <c r="D117" s="160">
        <f>IF(($P$10-SUM($D$9:D116))&gt;0,$AA$10,0)</f>
        <v>0</v>
      </c>
      <c r="E117" s="189">
        <f>ROUND(((P$9-SUM(C$9:C116))*P$14/100)/12,0)</f>
        <v>0</v>
      </c>
      <c r="F117" s="162">
        <f t="shared" si="11"/>
        <v>0</v>
      </c>
      <c r="G117" s="1247" t="s">
        <v>309</v>
      </c>
      <c r="H117" s="1248"/>
      <c r="I117" s="163"/>
      <c r="J117" s="163"/>
      <c r="K117" s="163"/>
      <c r="L117" s="163"/>
      <c r="M117" s="165">
        <f t="shared" si="9"/>
        <v>0</v>
      </c>
      <c r="N117" s="360"/>
      <c r="O117" s="354"/>
      <c r="P117" s="354"/>
      <c r="Q117" s="354"/>
      <c r="R117" s="354"/>
      <c r="S117" s="354"/>
      <c r="T117" s="354"/>
      <c r="U117" s="354"/>
      <c r="V117" s="354"/>
      <c r="W117" s="354"/>
      <c r="X117" s="369"/>
      <c r="Y117" s="369"/>
      <c r="Z117" s="369"/>
      <c r="AA117" s="373"/>
      <c r="AB117" s="354"/>
      <c r="AC117" s="354"/>
    </row>
    <row r="118" spans="1:29" s="149" customFormat="1" ht="18.75" customHeight="1" x14ac:dyDescent="0.2">
      <c r="A118" s="166">
        <f t="shared" si="10"/>
        <v>0</v>
      </c>
      <c r="B118" s="167">
        <f t="shared" si="7"/>
        <v>0</v>
      </c>
      <c r="C118" s="168">
        <f>IF(($P$9-SUM($C$9:C117))&gt;0,$AA$9,0)</f>
        <v>0</v>
      </c>
      <c r="D118" s="169">
        <f>IF(($P$10-SUM($D$9:D117))&gt;0,$AA$10,0)</f>
        <v>0</v>
      </c>
      <c r="E118" s="170">
        <f>ROUND(((P$9-SUM(C$9:C117))*P$14/100)/12,0)</f>
        <v>0</v>
      </c>
      <c r="F118" s="171">
        <f t="shared" si="11"/>
        <v>0</v>
      </c>
      <c r="G118" s="1249"/>
      <c r="H118" s="1250"/>
      <c r="I118" s="172"/>
      <c r="J118" s="172"/>
      <c r="K118" s="172"/>
      <c r="L118" s="172"/>
      <c r="M118" s="173">
        <f t="shared" si="9"/>
        <v>0</v>
      </c>
      <c r="N118" s="360"/>
      <c r="O118" s="354"/>
      <c r="P118" s="354"/>
      <c r="Q118" s="354"/>
      <c r="R118" s="354"/>
      <c r="S118" s="354"/>
      <c r="T118" s="354"/>
      <c r="U118" s="354"/>
      <c r="V118" s="354"/>
      <c r="W118" s="354"/>
      <c r="X118" s="369"/>
      <c r="Y118" s="369"/>
      <c r="Z118" s="369"/>
      <c r="AA118" s="373"/>
      <c r="AB118" s="354"/>
      <c r="AC118" s="354"/>
    </row>
    <row r="119" spans="1:29" s="149" customFormat="1" ht="18.75" customHeight="1" x14ac:dyDescent="0.2">
      <c r="A119" s="166">
        <f t="shared" si="10"/>
        <v>0</v>
      </c>
      <c r="B119" s="167">
        <f t="shared" si="7"/>
        <v>0</v>
      </c>
      <c r="C119" s="168">
        <f>IF(($P$9-SUM($C$9:C118))&gt;0,$AA$9,0)</f>
        <v>0</v>
      </c>
      <c r="D119" s="169">
        <f>IF(($P$10-SUM($D$9:D118))&gt;0,$AA$10,0)</f>
        <v>0</v>
      </c>
      <c r="E119" s="170">
        <f>ROUND(((P$9-SUM(C$9:C118))*P$14/100)/12,0)</f>
        <v>0</v>
      </c>
      <c r="F119" s="171">
        <f t="shared" si="11"/>
        <v>0</v>
      </c>
      <c r="G119" s="1249"/>
      <c r="H119" s="1250"/>
      <c r="I119" s="172"/>
      <c r="J119" s="172"/>
      <c r="K119" s="172"/>
      <c r="L119" s="172"/>
      <c r="M119" s="173">
        <f t="shared" si="9"/>
        <v>0</v>
      </c>
      <c r="N119" s="360"/>
      <c r="O119" s="354"/>
      <c r="P119" s="354"/>
      <c r="Q119" s="354"/>
      <c r="R119" s="354"/>
      <c r="S119" s="354"/>
      <c r="T119" s="354"/>
      <c r="U119" s="354"/>
      <c r="V119" s="354"/>
      <c r="W119" s="354"/>
      <c r="X119" s="369"/>
      <c r="Y119" s="369"/>
      <c r="Z119" s="369"/>
      <c r="AA119" s="373"/>
      <c r="AB119" s="354"/>
      <c r="AC119" s="354"/>
    </row>
    <row r="120" spans="1:29" s="149" customFormat="1" ht="18.75" customHeight="1" x14ac:dyDescent="0.2">
      <c r="A120" s="166">
        <f t="shared" si="10"/>
        <v>0</v>
      </c>
      <c r="B120" s="167">
        <f t="shared" si="7"/>
        <v>0</v>
      </c>
      <c r="C120" s="168">
        <f>IF(($P$9-SUM($C$9:C119))&gt;0,$AA$9,0)</f>
        <v>0</v>
      </c>
      <c r="D120" s="169">
        <f>IF(($P$10-SUM($D$9:D119))&gt;0,$AA$10,0)</f>
        <v>0</v>
      </c>
      <c r="E120" s="170">
        <f>ROUND(((P$9-SUM(C$9:C119))*P$14/100)/12,0)</f>
        <v>0</v>
      </c>
      <c r="F120" s="171">
        <f t="shared" si="11"/>
        <v>0</v>
      </c>
      <c r="G120" s="1249"/>
      <c r="H120" s="1250"/>
      <c r="I120" s="172"/>
      <c r="J120" s="172"/>
      <c r="K120" s="172"/>
      <c r="L120" s="172"/>
      <c r="M120" s="173">
        <f t="shared" si="9"/>
        <v>0</v>
      </c>
      <c r="N120" s="360"/>
      <c r="O120" s="354"/>
      <c r="P120" s="354"/>
      <c r="Q120" s="354"/>
      <c r="R120" s="354"/>
      <c r="S120" s="354"/>
      <c r="T120" s="354"/>
      <c r="U120" s="354"/>
      <c r="V120" s="354"/>
      <c r="W120" s="354"/>
      <c r="X120" s="369"/>
      <c r="Y120" s="369"/>
      <c r="Z120" s="369"/>
      <c r="AA120" s="373"/>
      <c r="AB120" s="354"/>
      <c r="AC120" s="354"/>
    </row>
    <row r="121" spans="1:29" s="149" customFormat="1" ht="18.75" customHeight="1" x14ac:dyDescent="0.2">
      <c r="A121" s="166">
        <f t="shared" si="10"/>
        <v>0</v>
      </c>
      <c r="B121" s="167">
        <f t="shared" si="7"/>
        <v>0</v>
      </c>
      <c r="C121" s="168">
        <f>IF(($P$9-SUM($C$9:C120))&gt;0,$AA$9,0)</f>
        <v>0</v>
      </c>
      <c r="D121" s="169">
        <f>IF(($P$10-SUM($D$9:D120))&gt;0,$AA$10,0)</f>
        <v>0</v>
      </c>
      <c r="E121" s="170">
        <f>ROUND(((P$9-SUM(C$9:C120))*P$14/100)/12,0)</f>
        <v>0</v>
      </c>
      <c r="F121" s="171">
        <f t="shared" si="11"/>
        <v>0</v>
      </c>
      <c r="G121" s="1249"/>
      <c r="H121" s="1250"/>
      <c r="I121" s="172"/>
      <c r="J121" s="172"/>
      <c r="K121" s="172"/>
      <c r="L121" s="172"/>
      <c r="M121" s="173">
        <f t="shared" si="9"/>
        <v>0</v>
      </c>
      <c r="N121" s="360"/>
      <c r="O121" s="354"/>
      <c r="P121" s="354"/>
      <c r="Q121" s="354"/>
      <c r="R121" s="354"/>
      <c r="S121" s="354"/>
      <c r="T121" s="354"/>
      <c r="U121" s="354"/>
      <c r="V121" s="354"/>
      <c r="W121" s="354"/>
      <c r="X121" s="369"/>
      <c r="Y121" s="369"/>
      <c r="Z121" s="369"/>
      <c r="AA121" s="373"/>
      <c r="AB121" s="354"/>
      <c r="AC121" s="354"/>
    </row>
    <row r="122" spans="1:29" s="149" customFormat="1" ht="18.75" customHeight="1" x14ac:dyDescent="0.2">
      <c r="A122" s="166">
        <f t="shared" si="10"/>
        <v>0</v>
      </c>
      <c r="B122" s="167">
        <f t="shared" si="7"/>
        <v>0</v>
      </c>
      <c r="C122" s="168">
        <f>IF(($P$9-SUM($C$9:C121))&gt;0,$AA$9,0)</f>
        <v>0</v>
      </c>
      <c r="D122" s="169">
        <f>IF(($P$10-SUM($D$9:D121))&gt;0,$AA$10,0)</f>
        <v>0</v>
      </c>
      <c r="E122" s="170">
        <f>ROUND(((P$9-SUM(C$9:C121))*P$14/100)/12,0)</f>
        <v>0</v>
      </c>
      <c r="F122" s="171">
        <f t="shared" si="11"/>
        <v>0</v>
      </c>
      <c r="G122" s="1249"/>
      <c r="H122" s="1250"/>
      <c r="I122" s="172"/>
      <c r="J122" s="172"/>
      <c r="K122" s="172"/>
      <c r="L122" s="172"/>
      <c r="M122" s="173">
        <f t="shared" si="9"/>
        <v>0</v>
      </c>
      <c r="N122" s="360"/>
      <c r="O122" s="354"/>
      <c r="P122" s="354"/>
      <c r="Q122" s="354"/>
      <c r="R122" s="354"/>
      <c r="S122" s="354"/>
      <c r="T122" s="354"/>
      <c r="U122" s="354"/>
      <c r="V122" s="354"/>
      <c r="W122" s="354"/>
      <c r="X122" s="369"/>
      <c r="Y122" s="369"/>
      <c r="Z122" s="369"/>
      <c r="AA122" s="373"/>
      <c r="AB122" s="354"/>
      <c r="AC122" s="354"/>
    </row>
    <row r="123" spans="1:29" s="149" customFormat="1" ht="18.75" customHeight="1" x14ac:dyDescent="0.2">
      <c r="A123" s="166">
        <f t="shared" si="10"/>
        <v>0</v>
      </c>
      <c r="B123" s="167">
        <f t="shared" si="7"/>
        <v>0</v>
      </c>
      <c r="C123" s="168">
        <f>IF(($P$9-SUM($C$9:C122))&gt;0,$AA$9,0)</f>
        <v>0</v>
      </c>
      <c r="D123" s="169">
        <f>IF(($P$10-SUM($D$9:D122))&gt;0,$AA$10,0)</f>
        <v>0</v>
      </c>
      <c r="E123" s="170">
        <f>ROUND(((P$9-SUM(C$9:C122))*P$14/100)/12,0)</f>
        <v>0</v>
      </c>
      <c r="F123" s="171">
        <f t="shared" si="11"/>
        <v>0</v>
      </c>
      <c r="G123" s="1249"/>
      <c r="H123" s="1250"/>
      <c r="I123" s="172"/>
      <c r="J123" s="172"/>
      <c r="K123" s="172"/>
      <c r="L123" s="172"/>
      <c r="M123" s="173">
        <f t="shared" si="9"/>
        <v>0</v>
      </c>
      <c r="N123" s="360"/>
      <c r="O123" s="354"/>
      <c r="P123" s="354"/>
      <c r="Q123" s="354"/>
      <c r="R123" s="354"/>
      <c r="S123" s="354"/>
      <c r="T123" s="354"/>
      <c r="U123" s="354"/>
      <c r="V123" s="354"/>
      <c r="W123" s="354"/>
      <c r="X123" s="369"/>
      <c r="Y123" s="369"/>
      <c r="Z123" s="369"/>
      <c r="AA123" s="373"/>
      <c r="AB123" s="354"/>
      <c r="AC123" s="354"/>
    </row>
    <row r="124" spans="1:29" s="149" customFormat="1" ht="18.75" customHeight="1" x14ac:dyDescent="0.2">
      <c r="A124" s="166">
        <f t="shared" si="10"/>
        <v>0</v>
      </c>
      <c r="B124" s="167">
        <f t="shared" si="7"/>
        <v>0</v>
      </c>
      <c r="C124" s="168">
        <f>IF(($P$9-SUM($C$9:C123))&gt;0,$AA$9,0)</f>
        <v>0</v>
      </c>
      <c r="D124" s="169">
        <f>IF(($P$10-SUM($D$9:D123))&gt;0,$AA$10,0)</f>
        <v>0</v>
      </c>
      <c r="E124" s="170">
        <f>ROUND(((P$9-SUM(C$9:C123))*P$14/100)/12,0)</f>
        <v>0</v>
      </c>
      <c r="F124" s="171">
        <f t="shared" si="11"/>
        <v>0</v>
      </c>
      <c r="G124" s="1249"/>
      <c r="H124" s="1250"/>
      <c r="I124" s="172"/>
      <c r="J124" s="172"/>
      <c r="K124" s="172"/>
      <c r="L124" s="172"/>
      <c r="M124" s="173">
        <f t="shared" si="9"/>
        <v>0</v>
      </c>
      <c r="N124" s="360"/>
      <c r="O124" s="354"/>
      <c r="P124" s="354"/>
      <c r="Q124" s="354"/>
      <c r="R124" s="354"/>
      <c r="S124" s="354"/>
      <c r="T124" s="354"/>
      <c r="U124" s="354"/>
      <c r="V124" s="354"/>
      <c r="W124" s="354"/>
      <c r="X124" s="369"/>
      <c r="Y124" s="369"/>
      <c r="Z124" s="369"/>
      <c r="AA124" s="373"/>
      <c r="AB124" s="354"/>
      <c r="AC124" s="354"/>
    </row>
    <row r="125" spans="1:29" s="149" customFormat="1" ht="18.75" customHeight="1" x14ac:dyDescent="0.2">
      <c r="A125" s="166">
        <f t="shared" si="10"/>
        <v>0</v>
      </c>
      <c r="B125" s="167">
        <f t="shared" si="7"/>
        <v>0</v>
      </c>
      <c r="C125" s="168">
        <f>IF(($P$9-SUM($C$9:C124))&gt;0,$AA$9,0)</f>
        <v>0</v>
      </c>
      <c r="D125" s="169">
        <f>IF(($P$10-SUM($D$9:D124))&gt;0,$AA$10,0)</f>
        <v>0</v>
      </c>
      <c r="E125" s="170">
        <f>ROUND(((P$9-SUM(C$9:C124))*P$14/100)/12,0)</f>
        <v>0</v>
      </c>
      <c r="F125" s="171">
        <f t="shared" si="11"/>
        <v>0</v>
      </c>
      <c r="G125" s="1249"/>
      <c r="H125" s="1250"/>
      <c r="I125" s="172"/>
      <c r="J125" s="172"/>
      <c r="K125" s="172"/>
      <c r="L125" s="172"/>
      <c r="M125" s="173">
        <f t="shared" si="9"/>
        <v>0</v>
      </c>
      <c r="N125" s="360"/>
      <c r="O125" s="354"/>
      <c r="P125" s="354"/>
      <c r="Q125" s="354"/>
      <c r="R125" s="354"/>
      <c r="S125" s="354"/>
      <c r="T125" s="354"/>
      <c r="U125" s="354"/>
      <c r="V125" s="354"/>
      <c r="W125" s="354"/>
      <c r="X125" s="369"/>
      <c r="Y125" s="369"/>
      <c r="Z125" s="369"/>
      <c r="AA125" s="373"/>
      <c r="AB125" s="354"/>
      <c r="AC125" s="354"/>
    </row>
    <row r="126" spans="1:29" s="149" customFormat="1" ht="18.75" customHeight="1" x14ac:dyDescent="0.2">
      <c r="A126" s="166">
        <f t="shared" si="10"/>
        <v>0</v>
      </c>
      <c r="B126" s="167">
        <f t="shared" si="7"/>
        <v>0</v>
      </c>
      <c r="C126" s="168">
        <f>IF(($P$9-SUM($C$9:C125))&gt;0,$AA$9,0)</f>
        <v>0</v>
      </c>
      <c r="D126" s="169">
        <f>IF(($P$10-SUM($D$9:D125))&gt;0,$AA$10,0)</f>
        <v>0</v>
      </c>
      <c r="E126" s="170">
        <f>ROUND(((P$9-SUM(C$9:C125))*P$14/100)/12,0)</f>
        <v>0</v>
      </c>
      <c r="F126" s="171">
        <f t="shared" si="11"/>
        <v>0</v>
      </c>
      <c r="G126" s="175" t="s">
        <v>210</v>
      </c>
      <c r="H126" s="176">
        <f>SUM(F117:F128)</f>
        <v>0</v>
      </c>
      <c r="I126" s="172"/>
      <c r="J126" s="172"/>
      <c r="K126" s="172"/>
      <c r="L126" s="172"/>
      <c r="M126" s="173">
        <f t="shared" si="9"/>
        <v>0</v>
      </c>
      <c r="N126" s="360"/>
      <c r="O126" s="354"/>
      <c r="P126" s="354"/>
      <c r="Q126" s="354"/>
      <c r="R126" s="354"/>
      <c r="S126" s="354"/>
      <c r="T126" s="354"/>
      <c r="U126" s="354"/>
      <c r="V126" s="354"/>
      <c r="W126" s="354"/>
      <c r="X126" s="369"/>
      <c r="Y126" s="369"/>
      <c r="Z126" s="369"/>
      <c r="AA126" s="373"/>
      <c r="AB126" s="354"/>
      <c r="AC126" s="354"/>
    </row>
    <row r="127" spans="1:29" s="149" customFormat="1" ht="18.75" customHeight="1" x14ac:dyDescent="0.2">
      <c r="A127" s="166">
        <f t="shared" si="10"/>
        <v>0</v>
      </c>
      <c r="B127" s="167">
        <f t="shared" si="7"/>
        <v>0</v>
      </c>
      <c r="C127" s="168">
        <f>IF(($P$9-SUM($C$9:C126))&gt;0,$AA$9,0)</f>
        <v>0</v>
      </c>
      <c r="D127" s="169">
        <f>IF(($P$10-SUM($D$9:D126))&gt;0,$AA$10,0)</f>
        <v>0</v>
      </c>
      <c r="E127" s="170">
        <f>ROUND(((P$9-SUM(C$9:C126))*P$14/100)/12,0)</f>
        <v>0</v>
      </c>
      <c r="F127" s="171">
        <f t="shared" si="11"/>
        <v>0</v>
      </c>
      <c r="G127" s="177" t="s">
        <v>298</v>
      </c>
      <c r="H127" s="178">
        <f>SUM(B117:B128)</f>
        <v>0</v>
      </c>
      <c r="I127" s="172"/>
      <c r="J127" s="172"/>
      <c r="K127" s="172"/>
      <c r="L127" s="172"/>
      <c r="M127" s="173">
        <f t="shared" si="9"/>
        <v>0</v>
      </c>
      <c r="N127" s="360"/>
      <c r="O127" s="354"/>
      <c r="P127" s="354"/>
      <c r="Q127" s="354"/>
      <c r="R127" s="354"/>
      <c r="S127" s="354"/>
      <c r="T127" s="354"/>
      <c r="U127" s="354"/>
      <c r="V127" s="354"/>
      <c r="W127" s="354"/>
      <c r="X127" s="369"/>
      <c r="Y127" s="369"/>
      <c r="Z127" s="369"/>
      <c r="AA127" s="373"/>
      <c r="AB127" s="354"/>
      <c r="AC127" s="354"/>
    </row>
    <row r="128" spans="1:29" s="149" customFormat="1" ht="18.75" customHeight="1" x14ac:dyDescent="0.2">
      <c r="A128" s="179">
        <f t="shared" si="10"/>
        <v>0</v>
      </c>
      <c r="B128" s="180">
        <f t="shared" si="7"/>
        <v>0</v>
      </c>
      <c r="C128" s="181">
        <f>IF(($P$9-SUM($C$9:C127))&gt;0,$AA$9,0)</f>
        <v>0</v>
      </c>
      <c r="D128" s="182">
        <f>IF(($P$10-SUM($D$9:D127))&gt;0,$AA$10,0)</f>
        <v>0</v>
      </c>
      <c r="E128" s="183">
        <f>ROUND(((P$9-SUM(C$9:C127))*P$14/100)/12,0)</f>
        <v>0</v>
      </c>
      <c r="F128" s="184">
        <f t="shared" si="11"/>
        <v>0</v>
      </c>
      <c r="G128" s="185" t="s">
        <v>300</v>
      </c>
      <c r="H128" s="186">
        <f>SUM(E117:E128)</f>
        <v>0</v>
      </c>
      <c r="I128" s="187"/>
      <c r="J128" s="187"/>
      <c r="K128" s="187"/>
      <c r="L128" s="187"/>
      <c r="M128" s="188">
        <f t="shared" si="9"/>
        <v>0</v>
      </c>
      <c r="N128" s="360"/>
      <c r="O128" s="354"/>
      <c r="P128" s="354"/>
      <c r="Q128" s="354"/>
      <c r="R128" s="354"/>
      <c r="S128" s="354"/>
      <c r="T128" s="354"/>
      <c r="U128" s="354"/>
      <c r="V128" s="354"/>
      <c r="W128" s="354"/>
      <c r="X128" s="369"/>
      <c r="Y128" s="369"/>
      <c r="Z128" s="369"/>
      <c r="AA128" s="373"/>
      <c r="AB128" s="354"/>
      <c r="AC128" s="354"/>
    </row>
    <row r="129" spans="1:29" s="149" customFormat="1" ht="18.75" customHeight="1" x14ac:dyDescent="0.2">
      <c r="A129" s="157">
        <f t="shared" si="10"/>
        <v>0</v>
      </c>
      <c r="B129" s="158">
        <f t="shared" si="7"/>
        <v>0</v>
      </c>
      <c r="C129" s="159">
        <f>IF(($P$9-SUM($C$9:C128))&gt;0,$AA$9,0)</f>
        <v>0</v>
      </c>
      <c r="D129" s="160">
        <f>IF(($P$10-SUM($D$9:D128))&gt;0,$AA$10,0)</f>
        <v>0</v>
      </c>
      <c r="E129" s="161">
        <f>IF(P$13&gt;1,"未定",ROUND(((P$9-SUM(C$9:C128))*P$14/100)/12,0))</f>
        <v>0</v>
      </c>
      <c r="F129" s="162">
        <f t="shared" ref="F129:F160" si="12">IF(P$13&gt;1,"未定",B129+E129)</f>
        <v>0</v>
      </c>
      <c r="G129" s="1247" t="s">
        <v>310</v>
      </c>
      <c r="H129" s="1248"/>
      <c r="I129" s="163"/>
      <c r="J129" s="163"/>
      <c r="K129" s="163"/>
      <c r="L129" s="163"/>
      <c r="M129" s="165">
        <f t="shared" si="9"/>
        <v>0</v>
      </c>
      <c r="N129" s="360"/>
      <c r="O129" s="354"/>
      <c r="P129" s="354"/>
      <c r="Q129" s="354"/>
      <c r="R129" s="354"/>
      <c r="S129" s="354"/>
      <c r="T129" s="354"/>
      <c r="U129" s="354"/>
      <c r="V129" s="354"/>
      <c r="W129" s="354"/>
      <c r="X129" s="369"/>
      <c r="Y129" s="369"/>
      <c r="Z129" s="369"/>
      <c r="AA129" s="373"/>
      <c r="AB129" s="354"/>
      <c r="AC129" s="354"/>
    </row>
    <row r="130" spans="1:29" s="149" customFormat="1" ht="18.75" customHeight="1" x14ac:dyDescent="0.2">
      <c r="A130" s="166">
        <f t="shared" si="10"/>
        <v>0</v>
      </c>
      <c r="B130" s="167">
        <f t="shared" si="7"/>
        <v>0</v>
      </c>
      <c r="C130" s="168">
        <f>IF(($P$9-SUM($C$9:C129))&gt;0,$AA$9,0)</f>
        <v>0</v>
      </c>
      <c r="D130" s="169">
        <f>IF(($P$10-SUM($D$9:D129))&gt;0,$AA$10,0)</f>
        <v>0</v>
      </c>
      <c r="E130" s="170">
        <f>IF(P$13&gt;1,"未定",ROUND(((P$9-SUM(C$9:C129))*P$14/100)/12,0))</f>
        <v>0</v>
      </c>
      <c r="F130" s="171">
        <f t="shared" si="12"/>
        <v>0</v>
      </c>
      <c r="G130" s="1249"/>
      <c r="H130" s="1250"/>
      <c r="I130" s="172"/>
      <c r="J130" s="172"/>
      <c r="K130" s="172"/>
      <c r="L130" s="172"/>
      <c r="M130" s="173">
        <f t="shared" si="9"/>
        <v>0</v>
      </c>
      <c r="N130" s="360"/>
      <c r="O130" s="354"/>
      <c r="P130" s="354"/>
      <c r="Q130" s="354"/>
      <c r="R130" s="354"/>
      <c r="S130" s="354"/>
      <c r="T130" s="354"/>
      <c r="U130" s="354"/>
      <c r="V130" s="354"/>
      <c r="W130" s="354"/>
      <c r="X130" s="369"/>
      <c r="Y130" s="369"/>
      <c r="Z130" s="369"/>
      <c r="AA130" s="373"/>
      <c r="AB130" s="354"/>
      <c r="AC130" s="354"/>
    </row>
    <row r="131" spans="1:29" s="149" customFormat="1" ht="18.75" customHeight="1" x14ac:dyDescent="0.2">
      <c r="A131" s="166">
        <f t="shared" si="10"/>
        <v>0</v>
      </c>
      <c r="B131" s="167">
        <f t="shared" si="7"/>
        <v>0</v>
      </c>
      <c r="C131" s="168">
        <f>IF(($P$9-SUM($C$9:C130))&gt;0,$AA$9,0)</f>
        <v>0</v>
      </c>
      <c r="D131" s="169">
        <f>IF(($P$10-SUM($D$9:D130))&gt;0,$AA$10,0)</f>
        <v>0</v>
      </c>
      <c r="E131" s="170">
        <f>IF(P$13&gt;1,"未定",ROUND(((P$9-SUM(C$9:C130))*P$14/100)/12,0))</f>
        <v>0</v>
      </c>
      <c r="F131" s="171">
        <f t="shared" si="12"/>
        <v>0</v>
      </c>
      <c r="G131" s="1249"/>
      <c r="H131" s="1250"/>
      <c r="I131" s="172"/>
      <c r="J131" s="172"/>
      <c r="K131" s="172"/>
      <c r="L131" s="172"/>
      <c r="M131" s="173">
        <f t="shared" si="9"/>
        <v>0</v>
      </c>
      <c r="N131" s="360"/>
      <c r="O131" s="354"/>
      <c r="P131" s="354"/>
      <c r="Q131" s="354"/>
      <c r="R131" s="354"/>
      <c r="S131" s="354"/>
      <c r="T131" s="354"/>
      <c r="U131" s="354"/>
      <c r="V131" s="354"/>
      <c r="W131" s="354"/>
      <c r="X131" s="369"/>
      <c r="Y131" s="369"/>
      <c r="Z131" s="369"/>
      <c r="AA131" s="373"/>
      <c r="AB131" s="354"/>
      <c r="AC131" s="354"/>
    </row>
    <row r="132" spans="1:29" s="149" customFormat="1" ht="18.75" customHeight="1" x14ac:dyDescent="0.2">
      <c r="A132" s="166">
        <f t="shared" si="10"/>
        <v>0</v>
      </c>
      <c r="B132" s="167">
        <f t="shared" si="7"/>
        <v>0</v>
      </c>
      <c r="C132" s="168">
        <f>IF(($P$9-SUM($C$9:C131))&gt;0,$AA$9,0)</f>
        <v>0</v>
      </c>
      <c r="D132" s="169">
        <f>IF(($P$10-SUM($D$9:D131))&gt;0,$AA$10,0)</f>
        <v>0</v>
      </c>
      <c r="E132" s="170">
        <f>IF(P$13&gt;1,"未定",ROUND(((P$9-SUM(C$9:C131))*P$14/100)/12,0))</f>
        <v>0</v>
      </c>
      <c r="F132" s="171">
        <f t="shared" si="12"/>
        <v>0</v>
      </c>
      <c r="G132" s="1249"/>
      <c r="H132" s="1250"/>
      <c r="I132" s="172"/>
      <c r="J132" s="172"/>
      <c r="K132" s="172"/>
      <c r="L132" s="172"/>
      <c r="M132" s="173">
        <f t="shared" si="9"/>
        <v>0</v>
      </c>
      <c r="N132" s="360"/>
      <c r="O132" s="354"/>
      <c r="P132" s="354"/>
      <c r="Q132" s="354"/>
      <c r="R132" s="354"/>
      <c r="S132" s="354"/>
      <c r="T132" s="354"/>
      <c r="U132" s="354"/>
      <c r="V132" s="354"/>
      <c r="W132" s="354"/>
      <c r="X132" s="369"/>
      <c r="Y132" s="369"/>
      <c r="Z132" s="369"/>
      <c r="AA132" s="373"/>
      <c r="AB132" s="354"/>
      <c r="AC132" s="354"/>
    </row>
    <row r="133" spans="1:29" s="149" customFormat="1" ht="18.75" customHeight="1" x14ac:dyDescent="0.2">
      <c r="A133" s="166">
        <f t="shared" si="10"/>
        <v>0</v>
      </c>
      <c r="B133" s="167">
        <f t="shared" si="7"/>
        <v>0</v>
      </c>
      <c r="C133" s="168">
        <f>IF(($P$9-SUM($C$9:C132))&gt;0,$AA$9,0)</f>
        <v>0</v>
      </c>
      <c r="D133" s="169">
        <f>IF(($P$10-SUM($D$9:D132))&gt;0,$AA$10,0)</f>
        <v>0</v>
      </c>
      <c r="E133" s="170">
        <f>IF(P$13&gt;1,"未定",ROUND(((P$9-SUM(C$9:C132))*P$14/100)/12,0))</f>
        <v>0</v>
      </c>
      <c r="F133" s="171">
        <f t="shared" si="12"/>
        <v>0</v>
      </c>
      <c r="G133" s="1249"/>
      <c r="H133" s="1250"/>
      <c r="I133" s="172"/>
      <c r="J133" s="172"/>
      <c r="K133" s="172"/>
      <c r="L133" s="172"/>
      <c r="M133" s="173">
        <f t="shared" si="9"/>
        <v>0</v>
      </c>
      <c r="N133" s="360"/>
      <c r="O133" s="354"/>
      <c r="P133" s="354"/>
      <c r="Q133" s="354"/>
      <c r="R133" s="354"/>
      <c r="S133" s="354"/>
      <c r="T133" s="354"/>
      <c r="U133" s="354"/>
      <c r="V133" s="354"/>
      <c r="W133" s="354"/>
      <c r="X133" s="369"/>
      <c r="Y133" s="369"/>
      <c r="Z133" s="369"/>
      <c r="AA133" s="373"/>
      <c r="AB133" s="354"/>
      <c r="AC133" s="354"/>
    </row>
    <row r="134" spans="1:29" s="149" customFormat="1" ht="18.75" customHeight="1" x14ac:dyDescent="0.2">
      <c r="A134" s="166">
        <f t="shared" si="10"/>
        <v>0</v>
      </c>
      <c r="B134" s="167">
        <f t="shared" si="7"/>
        <v>0</v>
      </c>
      <c r="C134" s="168">
        <f>IF(($P$9-SUM($C$9:C133))&gt;0,$AA$9,0)</f>
        <v>0</v>
      </c>
      <c r="D134" s="169">
        <f>IF(($P$10-SUM($D$9:D133))&gt;0,$AA$10,0)</f>
        <v>0</v>
      </c>
      <c r="E134" s="170">
        <f>IF(P$13&gt;1,"未定",ROUND(((P$9-SUM(C$9:C133))*P$14/100)/12,0))</f>
        <v>0</v>
      </c>
      <c r="F134" s="171">
        <f t="shared" si="12"/>
        <v>0</v>
      </c>
      <c r="G134" s="1249"/>
      <c r="H134" s="1250"/>
      <c r="I134" s="172"/>
      <c r="J134" s="172"/>
      <c r="K134" s="172"/>
      <c r="L134" s="172"/>
      <c r="M134" s="173">
        <f t="shared" si="9"/>
        <v>0</v>
      </c>
      <c r="N134" s="360"/>
      <c r="O134" s="354"/>
      <c r="P134" s="354"/>
      <c r="Q134" s="354"/>
      <c r="R134" s="354"/>
      <c r="S134" s="354"/>
      <c r="T134" s="354"/>
      <c r="U134" s="354"/>
      <c r="V134" s="354"/>
      <c r="W134" s="354"/>
      <c r="X134" s="369"/>
      <c r="Y134" s="369"/>
      <c r="Z134" s="369"/>
      <c r="AA134" s="373"/>
      <c r="AB134" s="354"/>
      <c r="AC134" s="354"/>
    </row>
    <row r="135" spans="1:29" s="149" customFormat="1" ht="18.75" customHeight="1" x14ac:dyDescent="0.2">
      <c r="A135" s="166">
        <f t="shared" si="10"/>
        <v>0</v>
      </c>
      <c r="B135" s="167">
        <f t="shared" si="7"/>
        <v>0</v>
      </c>
      <c r="C135" s="168">
        <f>IF(($P$9-SUM($C$9:C134))&gt;0,$AA$9,0)</f>
        <v>0</v>
      </c>
      <c r="D135" s="169">
        <f>IF(($P$10-SUM($D$9:D134))&gt;0,$AA$10,0)</f>
        <v>0</v>
      </c>
      <c r="E135" s="170">
        <f>IF(P$13&gt;1,"未定",ROUND(((P$9-SUM(C$9:C134))*P$14/100)/12,0))</f>
        <v>0</v>
      </c>
      <c r="F135" s="171">
        <f t="shared" si="12"/>
        <v>0</v>
      </c>
      <c r="G135" s="1249"/>
      <c r="H135" s="1250"/>
      <c r="I135" s="172"/>
      <c r="J135" s="172"/>
      <c r="K135" s="172"/>
      <c r="L135" s="172"/>
      <c r="M135" s="173">
        <f t="shared" si="9"/>
        <v>0</v>
      </c>
      <c r="N135" s="360"/>
      <c r="O135" s="354"/>
      <c r="P135" s="354"/>
      <c r="Q135" s="354"/>
      <c r="R135" s="354"/>
      <c r="S135" s="354"/>
      <c r="T135" s="354"/>
      <c r="U135" s="354"/>
      <c r="V135" s="354"/>
      <c r="W135" s="354"/>
      <c r="X135" s="369"/>
      <c r="Y135" s="369"/>
      <c r="Z135" s="369"/>
      <c r="AA135" s="373"/>
      <c r="AB135" s="354"/>
      <c r="AC135" s="354"/>
    </row>
    <row r="136" spans="1:29" s="149" customFormat="1" ht="18.75" customHeight="1" x14ac:dyDescent="0.2">
      <c r="A136" s="166">
        <f t="shared" si="10"/>
        <v>0</v>
      </c>
      <c r="B136" s="167">
        <f t="shared" si="7"/>
        <v>0</v>
      </c>
      <c r="C136" s="168">
        <f>IF(($P$9-SUM($C$9:C135))&gt;0,$AA$9,0)</f>
        <v>0</v>
      </c>
      <c r="D136" s="169">
        <f>IF(($P$10-SUM($D$9:D135))&gt;0,$AA$10,0)</f>
        <v>0</v>
      </c>
      <c r="E136" s="170">
        <f>IF(P$13&gt;1,"未定",ROUND(((P$9-SUM(C$9:C135))*P$14/100)/12,0))</f>
        <v>0</v>
      </c>
      <c r="F136" s="171">
        <f t="shared" si="12"/>
        <v>0</v>
      </c>
      <c r="G136" s="1249"/>
      <c r="H136" s="1250"/>
      <c r="I136" s="172"/>
      <c r="J136" s="172"/>
      <c r="K136" s="172"/>
      <c r="L136" s="172"/>
      <c r="M136" s="173">
        <f t="shared" si="9"/>
        <v>0</v>
      </c>
      <c r="N136" s="360"/>
      <c r="O136" s="354"/>
      <c r="P136" s="354"/>
      <c r="Q136" s="354"/>
      <c r="R136" s="354"/>
      <c r="S136" s="354"/>
      <c r="T136" s="354"/>
      <c r="U136" s="354"/>
      <c r="V136" s="354"/>
      <c r="W136" s="354"/>
      <c r="X136" s="369"/>
      <c r="Y136" s="369"/>
      <c r="Z136" s="369"/>
      <c r="AA136" s="373"/>
      <c r="AB136" s="354"/>
      <c r="AC136" s="354"/>
    </row>
    <row r="137" spans="1:29" s="149" customFormat="1" ht="18.75" customHeight="1" x14ac:dyDescent="0.2">
      <c r="A137" s="166">
        <f t="shared" si="10"/>
        <v>0</v>
      </c>
      <c r="B137" s="167">
        <f t="shared" ref="B137:B200" si="13">SUM(C137:D137)</f>
        <v>0</v>
      </c>
      <c r="C137" s="168">
        <f>IF(($P$9-SUM($C$9:C136))&gt;0,$AA$9,0)</f>
        <v>0</v>
      </c>
      <c r="D137" s="169">
        <f>IF(($P$10-SUM($D$9:D136))&gt;0,$AA$10,0)</f>
        <v>0</v>
      </c>
      <c r="E137" s="170">
        <f>IF(P$13&gt;1,"未定",ROUND(((P$9-SUM(C$9:C136))*P$14/100)/12,0))</f>
        <v>0</v>
      </c>
      <c r="F137" s="171">
        <f t="shared" si="12"/>
        <v>0</v>
      </c>
      <c r="G137" s="1249"/>
      <c r="H137" s="1250"/>
      <c r="I137" s="172"/>
      <c r="J137" s="172"/>
      <c r="K137" s="172"/>
      <c r="L137" s="172"/>
      <c r="M137" s="173">
        <f t="shared" ref="M137:M200" si="14">SUM(I137:L137)</f>
        <v>0</v>
      </c>
      <c r="N137" s="360"/>
      <c r="O137" s="354"/>
      <c r="P137" s="354"/>
      <c r="Q137" s="354"/>
      <c r="R137" s="354"/>
      <c r="S137" s="354"/>
      <c r="T137" s="354"/>
      <c r="U137" s="354"/>
      <c r="V137" s="354"/>
      <c r="W137" s="354"/>
      <c r="X137" s="369"/>
      <c r="Y137" s="369"/>
      <c r="Z137" s="369"/>
      <c r="AA137" s="373"/>
      <c r="AB137" s="354"/>
      <c r="AC137" s="354"/>
    </row>
    <row r="138" spans="1:29" s="149" customFormat="1" ht="18.75" customHeight="1" x14ac:dyDescent="0.2">
      <c r="A138" s="166">
        <f t="shared" ref="A138:A201" si="15">IF(F138&gt;0,A137+1,0)</f>
        <v>0</v>
      </c>
      <c r="B138" s="167">
        <f t="shared" si="13"/>
        <v>0</v>
      </c>
      <c r="C138" s="168">
        <f>IF(($P$9-SUM($C$9:C137))&gt;0,$AA$9,0)</f>
        <v>0</v>
      </c>
      <c r="D138" s="169">
        <f>IF(($P$10-SUM($D$9:D137))&gt;0,$AA$10,0)</f>
        <v>0</v>
      </c>
      <c r="E138" s="170">
        <f>IF(P$13&gt;1,"未定",ROUND(((P$9-SUM(C$9:C137))*P$14/100)/12,0))</f>
        <v>0</v>
      </c>
      <c r="F138" s="171">
        <f t="shared" si="12"/>
        <v>0</v>
      </c>
      <c r="G138" s="175" t="s">
        <v>210</v>
      </c>
      <c r="H138" s="190">
        <f>IF(P$13&gt;1,"未定",SUM(F129:F140))</f>
        <v>0</v>
      </c>
      <c r="I138" s="172"/>
      <c r="J138" s="172"/>
      <c r="K138" s="172"/>
      <c r="L138" s="172"/>
      <c r="M138" s="173">
        <f t="shared" si="14"/>
        <v>0</v>
      </c>
      <c r="N138" s="360"/>
      <c r="O138" s="354"/>
      <c r="P138" s="354"/>
      <c r="Q138" s="354"/>
      <c r="R138" s="354"/>
      <c r="S138" s="354"/>
      <c r="T138" s="354"/>
      <c r="U138" s="354"/>
      <c r="V138" s="354"/>
      <c r="W138" s="354"/>
      <c r="X138" s="369"/>
      <c r="Y138" s="369"/>
      <c r="Z138" s="369"/>
      <c r="AA138" s="373"/>
      <c r="AB138" s="354"/>
      <c r="AC138" s="354"/>
    </row>
    <row r="139" spans="1:29" s="149" customFormat="1" ht="18.75" customHeight="1" x14ac:dyDescent="0.2">
      <c r="A139" s="166">
        <f t="shared" si="15"/>
        <v>0</v>
      </c>
      <c r="B139" s="167">
        <f t="shared" si="13"/>
        <v>0</v>
      </c>
      <c r="C139" s="168">
        <f>IF(($P$9-SUM($C$9:C138))&gt;0,$AA$9,0)</f>
        <v>0</v>
      </c>
      <c r="D139" s="169">
        <f>IF(($P$10-SUM($D$9:D138))&gt;0,$AA$10,0)</f>
        <v>0</v>
      </c>
      <c r="E139" s="170">
        <f>IF(P$13&gt;1,"未定",ROUND(((P$9-SUM(C$9:C138))*P$14/100)/12,0))</f>
        <v>0</v>
      </c>
      <c r="F139" s="171">
        <f t="shared" si="12"/>
        <v>0</v>
      </c>
      <c r="G139" s="177" t="s">
        <v>298</v>
      </c>
      <c r="H139" s="178">
        <f>SUM(B129:B140)</f>
        <v>0</v>
      </c>
      <c r="I139" s="172"/>
      <c r="J139" s="172"/>
      <c r="K139" s="172"/>
      <c r="L139" s="172"/>
      <c r="M139" s="173">
        <f t="shared" si="14"/>
        <v>0</v>
      </c>
      <c r="N139" s="360"/>
      <c r="O139" s="354"/>
      <c r="P139" s="354"/>
      <c r="Q139" s="354"/>
      <c r="R139" s="354"/>
      <c r="S139" s="354"/>
      <c r="T139" s="354"/>
      <c r="U139" s="354"/>
      <c r="V139" s="354"/>
      <c r="W139" s="354"/>
      <c r="X139" s="369"/>
      <c r="Y139" s="369"/>
      <c r="Z139" s="369"/>
      <c r="AA139" s="373"/>
      <c r="AB139" s="354"/>
      <c r="AC139" s="354"/>
    </row>
    <row r="140" spans="1:29" s="149" customFormat="1" ht="18.75" customHeight="1" x14ac:dyDescent="0.2">
      <c r="A140" s="179">
        <f t="shared" si="15"/>
        <v>0</v>
      </c>
      <c r="B140" s="180">
        <f t="shared" si="13"/>
        <v>0</v>
      </c>
      <c r="C140" s="181">
        <f>IF(($P$9-SUM($C$9:C139))&gt;0,$AA$9,0)</f>
        <v>0</v>
      </c>
      <c r="D140" s="182">
        <f>IF(($P$10-SUM($D$9:D139))&gt;0,$AA$10,0)</f>
        <v>0</v>
      </c>
      <c r="E140" s="170">
        <f>IF(P$13&gt;1,"未定",ROUND(((P$9-SUM(C$9:C139))*P$14/100)/12,0))</f>
        <v>0</v>
      </c>
      <c r="F140" s="184">
        <f t="shared" si="12"/>
        <v>0</v>
      </c>
      <c r="G140" s="185" t="s">
        <v>300</v>
      </c>
      <c r="H140" s="186">
        <f>IF(P$13&gt;1,"未定",SUM(E129:E140))</f>
        <v>0</v>
      </c>
      <c r="I140" s="187"/>
      <c r="J140" s="187"/>
      <c r="K140" s="187"/>
      <c r="L140" s="187"/>
      <c r="M140" s="188">
        <f t="shared" si="14"/>
        <v>0</v>
      </c>
      <c r="N140" s="360"/>
      <c r="O140" s="354"/>
      <c r="P140" s="354"/>
      <c r="Q140" s="354"/>
      <c r="R140" s="354"/>
      <c r="S140" s="354"/>
      <c r="T140" s="354"/>
      <c r="U140" s="354"/>
      <c r="V140" s="354"/>
      <c r="W140" s="354"/>
      <c r="X140" s="369"/>
      <c r="Y140" s="369"/>
      <c r="Z140" s="369"/>
      <c r="AA140" s="373"/>
      <c r="AB140" s="354"/>
      <c r="AC140" s="354"/>
    </row>
    <row r="141" spans="1:29" s="149" customFormat="1" ht="18.75" customHeight="1" x14ac:dyDescent="0.2">
      <c r="A141" s="157">
        <f t="shared" si="15"/>
        <v>0</v>
      </c>
      <c r="B141" s="158">
        <f t="shared" si="13"/>
        <v>0</v>
      </c>
      <c r="C141" s="159">
        <f>IF(($P$9-SUM($C$9:C140))&gt;0,$AA$9,0)</f>
        <v>0</v>
      </c>
      <c r="D141" s="160">
        <f>IF(($P$10-SUM($D$9:D140))&gt;0,$AA$10,0)</f>
        <v>0</v>
      </c>
      <c r="E141" s="161">
        <f>IF(P$13&gt;1,"未定",ROUND(((P$9-SUM(C$9:C140))*P$14/100)/12,0))</f>
        <v>0</v>
      </c>
      <c r="F141" s="162">
        <f t="shared" si="12"/>
        <v>0</v>
      </c>
      <c r="G141" s="1247" t="s">
        <v>311</v>
      </c>
      <c r="H141" s="1248"/>
      <c r="I141" s="163"/>
      <c r="J141" s="163"/>
      <c r="K141" s="163"/>
      <c r="L141" s="163"/>
      <c r="M141" s="165">
        <f t="shared" si="14"/>
        <v>0</v>
      </c>
      <c r="N141" s="360"/>
      <c r="O141" s="354"/>
      <c r="P141" s="354"/>
      <c r="Q141" s="354"/>
      <c r="R141" s="354"/>
      <c r="S141" s="354"/>
      <c r="T141" s="354"/>
      <c r="U141" s="354"/>
      <c r="V141" s="354"/>
      <c r="W141" s="354"/>
      <c r="X141" s="369"/>
      <c r="Y141" s="369"/>
      <c r="Z141" s="369"/>
      <c r="AA141" s="373"/>
      <c r="AB141" s="354"/>
      <c r="AC141" s="354"/>
    </row>
    <row r="142" spans="1:29" s="149" customFormat="1" ht="18.75" customHeight="1" x14ac:dyDescent="0.2">
      <c r="A142" s="166">
        <f t="shared" si="15"/>
        <v>0</v>
      </c>
      <c r="B142" s="167">
        <f t="shared" si="13"/>
        <v>0</v>
      </c>
      <c r="C142" s="168">
        <f>IF(($P$9-SUM($C$9:C141))&gt;0,$AA$9,0)</f>
        <v>0</v>
      </c>
      <c r="D142" s="169">
        <f>IF(($P$10-SUM($D$9:D141))&gt;0,$AA$10,0)</f>
        <v>0</v>
      </c>
      <c r="E142" s="170">
        <f>IF(P$13&gt;1,"未定",ROUND(((P$9-SUM(C$9:C141))*P$14/100)/12,0))</f>
        <v>0</v>
      </c>
      <c r="F142" s="171">
        <f t="shared" si="12"/>
        <v>0</v>
      </c>
      <c r="G142" s="1249"/>
      <c r="H142" s="1250"/>
      <c r="I142" s="172"/>
      <c r="J142" s="172"/>
      <c r="K142" s="172"/>
      <c r="L142" s="172"/>
      <c r="M142" s="173">
        <f t="shared" si="14"/>
        <v>0</v>
      </c>
      <c r="N142" s="360"/>
      <c r="O142" s="354"/>
      <c r="P142" s="354"/>
      <c r="Q142" s="354"/>
      <c r="R142" s="354"/>
      <c r="S142" s="354"/>
      <c r="T142" s="354"/>
      <c r="U142" s="354"/>
      <c r="V142" s="354"/>
      <c r="W142" s="354"/>
      <c r="X142" s="369"/>
      <c r="Y142" s="369"/>
      <c r="Z142" s="369"/>
      <c r="AA142" s="373"/>
      <c r="AB142" s="354"/>
      <c r="AC142" s="354"/>
    </row>
    <row r="143" spans="1:29" s="149" customFormat="1" ht="18.75" customHeight="1" x14ac:dyDescent="0.2">
      <c r="A143" s="166">
        <f t="shared" si="15"/>
        <v>0</v>
      </c>
      <c r="B143" s="167">
        <f t="shared" si="13"/>
        <v>0</v>
      </c>
      <c r="C143" s="168">
        <f>IF(($P$9-SUM($C$9:C142))&gt;0,$AA$9,0)</f>
        <v>0</v>
      </c>
      <c r="D143" s="169">
        <f>IF(($P$10-SUM($D$9:D142))&gt;0,$AA$10,0)</f>
        <v>0</v>
      </c>
      <c r="E143" s="170">
        <f>IF(P$13&gt;1,"未定",ROUND(((P$9-SUM(C$9:C142))*P$14/100)/12,0))</f>
        <v>0</v>
      </c>
      <c r="F143" s="171">
        <f t="shared" si="12"/>
        <v>0</v>
      </c>
      <c r="G143" s="1249"/>
      <c r="H143" s="1250"/>
      <c r="I143" s="172"/>
      <c r="J143" s="172"/>
      <c r="K143" s="172"/>
      <c r="L143" s="172"/>
      <c r="M143" s="173">
        <f t="shared" si="14"/>
        <v>0</v>
      </c>
      <c r="N143" s="360"/>
      <c r="O143" s="354"/>
      <c r="P143" s="354"/>
      <c r="Q143" s="354"/>
      <c r="R143" s="354"/>
      <c r="S143" s="354"/>
      <c r="T143" s="354"/>
      <c r="U143" s="354"/>
      <c r="V143" s="354"/>
      <c r="W143" s="354"/>
      <c r="X143" s="369"/>
      <c r="Y143" s="369"/>
      <c r="Z143" s="369"/>
      <c r="AA143" s="373"/>
      <c r="AB143" s="354"/>
      <c r="AC143" s="354"/>
    </row>
    <row r="144" spans="1:29" s="149" customFormat="1" ht="18.75" customHeight="1" x14ac:dyDescent="0.2">
      <c r="A144" s="166">
        <f t="shared" si="15"/>
        <v>0</v>
      </c>
      <c r="B144" s="167">
        <f t="shared" si="13"/>
        <v>0</v>
      </c>
      <c r="C144" s="168">
        <f>IF(($P$9-SUM($C$9:C143))&gt;0,$AA$9,0)</f>
        <v>0</v>
      </c>
      <c r="D144" s="169">
        <f>IF(($P$10-SUM($D$9:D143))&gt;0,$AA$10,0)</f>
        <v>0</v>
      </c>
      <c r="E144" s="170">
        <f>IF(P$13&gt;1,"未定",ROUND(((P$9-SUM(C$9:C143))*P$14/100)/12,0))</f>
        <v>0</v>
      </c>
      <c r="F144" s="171">
        <f t="shared" si="12"/>
        <v>0</v>
      </c>
      <c r="G144" s="1249"/>
      <c r="H144" s="1250"/>
      <c r="I144" s="172"/>
      <c r="J144" s="172"/>
      <c r="K144" s="172"/>
      <c r="L144" s="172"/>
      <c r="M144" s="173">
        <f t="shared" si="14"/>
        <v>0</v>
      </c>
      <c r="N144" s="360"/>
      <c r="O144" s="354"/>
      <c r="P144" s="354"/>
      <c r="Q144" s="354"/>
      <c r="R144" s="354"/>
      <c r="S144" s="354"/>
      <c r="T144" s="354"/>
      <c r="U144" s="354"/>
      <c r="V144" s="354"/>
      <c r="W144" s="354"/>
      <c r="X144" s="369"/>
      <c r="Y144" s="369"/>
      <c r="Z144" s="369"/>
      <c r="AA144" s="373"/>
      <c r="AB144" s="354"/>
      <c r="AC144" s="354"/>
    </row>
    <row r="145" spans="1:29" s="149" customFormat="1" ht="18.75" customHeight="1" x14ac:dyDescent="0.2">
      <c r="A145" s="166">
        <f t="shared" si="15"/>
        <v>0</v>
      </c>
      <c r="B145" s="167">
        <f t="shared" si="13"/>
        <v>0</v>
      </c>
      <c r="C145" s="168">
        <f>IF(($P$9-SUM($C$9:C144))&gt;0,$AA$9,0)</f>
        <v>0</v>
      </c>
      <c r="D145" s="169">
        <f>IF(($P$10-SUM($D$9:D144))&gt;0,$AA$10,0)</f>
        <v>0</v>
      </c>
      <c r="E145" s="170">
        <f>IF(P$13&gt;1,"未定",ROUND(((P$9-SUM(C$9:C144))*P$14/100)/12,0))</f>
        <v>0</v>
      </c>
      <c r="F145" s="171">
        <f t="shared" si="12"/>
        <v>0</v>
      </c>
      <c r="G145" s="1249"/>
      <c r="H145" s="1250"/>
      <c r="I145" s="172"/>
      <c r="J145" s="172"/>
      <c r="K145" s="172"/>
      <c r="L145" s="172"/>
      <c r="M145" s="173">
        <f t="shared" si="14"/>
        <v>0</v>
      </c>
      <c r="N145" s="360"/>
      <c r="O145" s="354"/>
      <c r="P145" s="354"/>
      <c r="Q145" s="354"/>
      <c r="R145" s="354"/>
      <c r="S145" s="354"/>
      <c r="T145" s="354"/>
      <c r="U145" s="354"/>
      <c r="V145" s="354"/>
      <c r="W145" s="354"/>
      <c r="X145" s="369"/>
      <c r="Y145" s="369"/>
      <c r="Z145" s="369"/>
      <c r="AA145" s="373"/>
      <c r="AB145" s="354"/>
      <c r="AC145" s="354"/>
    </row>
    <row r="146" spans="1:29" s="149" customFormat="1" ht="18.75" customHeight="1" x14ac:dyDescent="0.2">
      <c r="A146" s="166">
        <f t="shared" si="15"/>
        <v>0</v>
      </c>
      <c r="B146" s="167">
        <f t="shared" si="13"/>
        <v>0</v>
      </c>
      <c r="C146" s="168">
        <f>IF(($P$9-SUM($C$9:C145))&gt;0,$AA$9,0)</f>
        <v>0</v>
      </c>
      <c r="D146" s="169">
        <f>IF(($P$10-SUM($D$9:D145))&gt;0,$AA$10,0)</f>
        <v>0</v>
      </c>
      <c r="E146" s="170">
        <f>IF(P$13&gt;1,"未定",ROUND(((P$9-SUM(C$9:C145))*P$14/100)/12,0))</f>
        <v>0</v>
      </c>
      <c r="F146" s="171">
        <f t="shared" si="12"/>
        <v>0</v>
      </c>
      <c r="G146" s="1249"/>
      <c r="H146" s="1250"/>
      <c r="I146" s="172"/>
      <c r="J146" s="172"/>
      <c r="K146" s="172"/>
      <c r="L146" s="172"/>
      <c r="M146" s="173">
        <f t="shared" si="14"/>
        <v>0</v>
      </c>
      <c r="N146" s="360"/>
      <c r="O146" s="354"/>
      <c r="P146" s="354"/>
      <c r="Q146" s="354"/>
      <c r="R146" s="354"/>
      <c r="S146" s="354"/>
      <c r="T146" s="354"/>
      <c r="U146" s="354"/>
      <c r="V146" s="354"/>
      <c r="W146" s="354"/>
      <c r="X146" s="369"/>
      <c r="Y146" s="369"/>
      <c r="Z146" s="369"/>
      <c r="AA146" s="373"/>
      <c r="AB146" s="354"/>
      <c r="AC146" s="354"/>
    </row>
    <row r="147" spans="1:29" s="149" customFormat="1" ht="18.75" customHeight="1" x14ac:dyDescent="0.2">
      <c r="A147" s="166">
        <f t="shared" si="15"/>
        <v>0</v>
      </c>
      <c r="B147" s="167">
        <f t="shared" si="13"/>
        <v>0</v>
      </c>
      <c r="C147" s="168">
        <f>IF(($P$9-SUM($C$9:C146))&gt;0,$AA$9,0)</f>
        <v>0</v>
      </c>
      <c r="D147" s="169">
        <f>IF(($P$10-SUM($D$9:D146))&gt;0,$AA$10,0)</f>
        <v>0</v>
      </c>
      <c r="E147" s="170">
        <f>IF(P$13&gt;1,"未定",ROUND(((P$9-SUM(C$9:C146))*P$14/100)/12,0))</f>
        <v>0</v>
      </c>
      <c r="F147" s="171">
        <f t="shared" si="12"/>
        <v>0</v>
      </c>
      <c r="G147" s="1249"/>
      <c r="H147" s="1250"/>
      <c r="I147" s="172"/>
      <c r="J147" s="172"/>
      <c r="K147" s="172"/>
      <c r="L147" s="172"/>
      <c r="M147" s="173">
        <f t="shared" si="14"/>
        <v>0</v>
      </c>
      <c r="N147" s="360"/>
      <c r="O147" s="354"/>
      <c r="P147" s="354"/>
      <c r="Q147" s="354"/>
      <c r="R147" s="354"/>
      <c r="S147" s="354"/>
      <c r="T147" s="354"/>
      <c r="U147" s="354"/>
      <c r="V147" s="354"/>
      <c r="W147" s="354"/>
      <c r="X147" s="369"/>
      <c r="Y147" s="369"/>
      <c r="Z147" s="369"/>
      <c r="AA147" s="373"/>
      <c r="AB147" s="354"/>
      <c r="AC147" s="354"/>
    </row>
    <row r="148" spans="1:29" s="149" customFormat="1" ht="18.75" customHeight="1" x14ac:dyDescent="0.2">
      <c r="A148" s="166">
        <f t="shared" si="15"/>
        <v>0</v>
      </c>
      <c r="B148" s="167">
        <f t="shared" si="13"/>
        <v>0</v>
      </c>
      <c r="C148" s="168">
        <f>IF(($P$9-SUM($C$9:C147))&gt;0,$AA$9,0)</f>
        <v>0</v>
      </c>
      <c r="D148" s="169">
        <f>IF(($P$10-SUM($D$9:D147))&gt;0,$AA$10,0)</f>
        <v>0</v>
      </c>
      <c r="E148" s="170">
        <f>IF(P$13&gt;1,"未定",ROUND(((P$9-SUM(C$9:C147))*P$14/100)/12,0))</f>
        <v>0</v>
      </c>
      <c r="F148" s="171">
        <f t="shared" si="12"/>
        <v>0</v>
      </c>
      <c r="G148" s="1249"/>
      <c r="H148" s="1250"/>
      <c r="I148" s="172"/>
      <c r="J148" s="172"/>
      <c r="K148" s="172"/>
      <c r="L148" s="172"/>
      <c r="M148" s="173">
        <f t="shared" si="14"/>
        <v>0</v>
      </c>
      <c r="N148" s="360"/>
      <c r="O148" s="354"/>
      <c r="P148" s="354"/>
      <c r="Q148" s="354"/>
      <c r="R148" s="354"/>
      <c r="S148" s="354"/>
      <c r="T148" s="354"/>
      <c r="U148" s="354"/>
      <c r="V148" s="354"/>
      <c r="W148" s="354"/>
      <c r="X148" s="369"/>
      <c r="Y148" s="369"/>
      <c r="Z148" s="369"/>
      <c r="AA148" s="373"/>
      <c r="AB148" s="354"/>
      <c r="AC148" s="354"/>
    </row>
    <row r="149" spans="1:29" s="149" customFormat="1" ht="18.75" customHeight="1" x14ac:dyDescent="0.2">
      <c r="A149" s="166">
        <f t="shared" si="15"/>
        <v>0</v>
      </c>
      <c r="B149" s="167">
        <f t="shared" si="13"/>
        <v>0</v>
      </c>
      <c r="C149" s="168">
        <f>IF(($P$9-SUM($C$9:C148))&gt;0,$AA$9,0)</f>
        <v>0</v>
      </c>
      <c r="D149" s="169">
        <f>IF(($P$10-SUM($D$9:D148))&gt;0,$AA$10,0)</f>
        <v>0</v>
      </c>
      <c r="E149" s="170">
        <f>IF(P$13&gt;1,"未定",ROUND(((P$9-SUM(C$9:C148))*P$14/100)/12,0))</f>
        <v>0</v>
      </c>
      <c r="F149" s="171">
        <f t="shared" si="12"/>
        <v>0</v>
      </c>
      <c r="G149" s="1249"/>
      <c r="H149" s="1250"/>
      <c r="I149" s="172"/>
      <c r="J149" s="172"/>
      <c r="K149" s="172"/>
      <c r="L149" s="172"/>
      <c r="M149" s="173">
        <f t="shared" si="14"/>
        <v>0</v>
      </c>
      <c r="N149" s="360"/>
      <c r="O149" s="354"/>
      <c r="P149" s="354"/>
      <c r="Q149" s="354"/>
      <c r="R149" s="354"/>
      <c r="S149" s="354"/>
      <c r="T149" s="354"/>
      <c r="U149" s="354"/>
      <c r="V149" s="354"/>
      <c r="W149" s="354"/>
      <c r="X149" s="369"/>
      <c r="Y149" s="369"/>
      <c r="Z149" s="369"/>
      <c r="AA149" s="373"/>
      <c r="AB149" s="354"/>
      <c r="AC149" s="354"/>
    </row>
    <row r="150" spans="1:29" s="149" customFormat="1" ht="18.75" customHeight="1" x14ac:dyDescent="0.2">
      <c r="A150" s="166">
        <f t="shared" si="15"/>
        <v>0</v>
      </c>
      <c r="B150" s="167">
        <f t="shared" si="13"/>
        <v>0</v>
      </c>
      <c r="C150" s="168">
        <f>IF(($P$9-SUM($C$9:C149))&gt;0,$AA$9,0)</f>
        <v>0</v>
      </c>
      <c r="D150" s="169">
        <f>IF(($P$10-SUM($D$9:D149))&gt;0,$AA$10,0)</f>
        <v>0</v>
      </c>
      <c r="E150" s="170">
        <f>IF(P$13&gt;1,"未定",ROUND(((P$9-SUM(C$9:C149))*P$14/100)/12,0))</f>
        <v>0</v>
      </c>
      <c r="F150" s="171">
        <f t="shared" si="12"/>
        <v>0</v>
      </c>
      <c r="G150" s="175" t="s">
        <v>210</v>
      </c>
      <c r="H150" s="190">
        <f>IF(P$13&gt;1,"未定",SUM(F141:F152))</f>
        <v>0</v>
      </c>
      <c r="I150" s="172"/>
      <c r="J150" s="172"/>
      <c r="K150" s="172"/>
      <c r="L150" s="172"/>
      <c r="M150" s="173">
        <f t="shared" si="14"/>
        <v>0</v>
      </c>
      <c r="N150" s="360"/>
      <c r="O150" s="354"/>
      <c r="P150" s="354"/>
      <c r="Q150" s="354"/>
      <c r="R150" s="354"/>
      <c r="S150" s="354"/>
      <c r="T150" s="354"/>
      <c r="U150" s="354"/>
      <c r="V150" s="354"/>
      <c r="W150" s="354"/>
      <c r="X150" s="369"/>
      <c r="Y150" s="369"/>
      <c r="Z150" s="369"/>
      <c r="AA150" s="373"/>
      <c r="AB150" s="354"/>
      <c r="AC150" s="354"/>
    </row>
    <row r="151" spans="1:29" s="149" customFormat="1" ht="18.75" customHeight="1" x14ac:dyDescent="0.2">
      <c r="A151" s="166">
        <f t="shared" si="15"/>
        <v>0</v>
      </c>
      <c r="B151" s="167">
        <f t="shared" si="13"/>
        <v>0</v>
      </c>
      <c r="C151" s="168">
        <f>IF(($P$9-SUM($C$9:C150))&gt;0,$AA$9,0)</f>
        <v>0</v>
      </c>
      <c r="D151" s="169">
        <f>IF(($P$10-SUM($D$9:D150))&gt;0,$AA$10,0)</f>
        <v>0</v>
      </c>
      <c r="E151" s="170">
        <f>IF(P$13&gt;1,"未定",ROUND(((P$9-SUM(C$9:C150))*P$14/100)/12,0))</f>
        <v>0</v>
      </c>
      <c r="F151" s="171">
        <f t="shared" si="12"/>
        <v>0</v>
      </c>
      <c r="G151" s="177" t="s">
        <v>298</v>
      </c>
      <c r="H151" s="178">
        <f>SUM(B141:B152)</f>
        <v>0</v>
      </c>
      <c r="I151" s="172"/>
      <c r="J151" s="172"/>
      <c r="K151" s="172"/>
      <c r="L151" s="172"/>
      <c r="M151" s="173">
        <f t="shared" si="14"/>
        <v>0</v>
      </c>
      <c r="N151" s="360"/>
      <c r="O151" s="354"/>
      <c r="P151" s="354"/>
      <c r="Q151" s="354"/>
      <c r="R151" s="354"/>
      <c r="S151" s="354"/>
      <c r="T151" s="354"/>
      <c r="U151" s="354"/>
      <c r="V151" s="354"/>
      <c r="W151" s="354"/>
      <c r="X151" s="369"/>
      <c r="Y151" s="369"/>
      <c r="Z151" s="369"/>
      <c r="AA151" s="373"/>
      <c r="AB151" s="354"/>
      <c r="AC151" s="354"/>
    </row>
    <row r="152" spans="1:29" s="149" customFormat="1" ht="18.75" customHeight="1" x14ac:dyDescent="0.2">
      <c r="A152" s="179">
        <f t="shared" si="15"/>
        <v>0</v>
      </c>
      <c r="B152" s="180">
        <f t="shared" si="13"/>
        <v>0</v>
      </c>
      <c r="C152" s="181">
        <f>IF(($P$9-SUM($C$9:C151))&gt;0,$AA$9,0)</f>
        <v>0</v>
      </c>
      <c r="D152" s="182">
        <f>IF(($P$10-SUM($D$9:D151))&gt;0,$AA$10,0)</f>
        <v>0</v>
      </c>
      <c r="E152" s="183">
        <f>IF(P$13&gt;1,"未定",ROUND(((P$9-SUM(C$9:C151))*P$14/100)/12,0))</f>
        <v>0</v>
      </c>
      <c r="F152" s="184">
        <f t="shared" si="12"/>
        <v>0</v>
      </c>
      <c r="G152" s="185" t="s">
        <v>300</v>
      </c>
      <c r="H152" s="186">
        <f>IF(P$13&gt;1,"未定",SUM(E141:E152))</f>
        <v>0</v>
      </c>
      <c r="I152" s="187"/>
      <c r="J152" s="187"/>
      <c r="K152" s="187"/>
      <c r="L152" s="187"/>
      <c r="M152" s="188">
        <f t="shared" si="14"/>
        <v>0</v>
      </c>
      <c r="N152" s="360"/>
      <c r="O152" s="354"/>
      <c r="P152" s="354"/>
      <c r="Q152" s="354"/>
      <c r="R152" s="354"/>
      <c r="S152" s="354"/>
      <c r="T152" s="354"/>
      <c r="U152" s="354"/>
      <c r="V152" s="354"/>
      <c r="W152" s="354"/>
      <c r="X152" s="369"/>
      <c r="Y152" s="369"/>
      <c r="Z152" s="369"/>
      <c r="AA152" s="373"/>
      <c r="AB152" s="354"/>
      <c r="AC152" s="354"/>
    </row>
    <row r="153" spans="1:29" s="149" customFormat="1" ht="18.75" customHeight="1" x14ac:dyDescent="0.2">
      <c r="A153" s="157">
        <f t="shared" si="15"/>
        <v>0</v>
      </c>
      <c r="B153" s="158">
        <f t="shared" si="13"/>
        <v>0</v>
      </c>
      <c r="C153" s="159">
        <f>IF(($P$9-SUM($C$9:C152))&gt;0,$AA$9,0)</f>
        <v>0</v>
      </c>
      <c r="D153" s="160">
        <f>IF(($P$10-SUM($D$9:D152))&gt;0,$AA$10,0)</f>
        <v>0</v>
      </c>
      <c r="E153" s="161">
        <f>IF(P$13&gt;1,"未定",ROUND(((P$9-SUM(C$9:C152))*P$14/100)/12,0))</f>
        <v>0</v>
      </c>
      <c r="F153" s="162">
        <f t="shared" si="12"/>
        <v>0</v>
      </c>
      <c r="G153" s="1247" t="s">
        <v>312</v>
      </c>
      <c r="H153" s="1248"/>
      <c r="I153" s="163"/>
      <c r="J153" s="163"/>
      <c r="K153" s="163"/>
      <c r="L153" s="163"/>
      <c r="M153" s="165">
        <f t="shared" si="14"/>
        <v>0</v>
      </c>
      <c r="N153" s="360"/>
      <c r="O153" s="354"/>
      <c r="P153" s="354"/>
      <c r="Q153" s="354"/>
      <c r="R153" s="354"/>
      <c r="S153" s="354"/>
      <c r="T153" s="354"/>
      <c r="U153" s="354"/>
      <c r="V153" s="354"/>
      <c r="W153" s="354"/>
      <c r="X153" s="369"/>
      <c r="Y153" s="369"/>
      <c r="Z153" s="369"/>
      <c r="AA153" s="373"/>
      <c r="AB153" s="354"/>
      <c r="AC153" s="354"/>
    </row>
    <row r="154" spans="1:29" s="149" customFormat="1" ht="18.75" customHeight="1" x14ac:dyDescent="0.2">
      <c r="A154" s="166">
        <f t="shared" si="15"/>
        <v>0</v>
      </c>
      <c r="B154" s="167">
        <f t="shared" si="13"/>
        <v>0</v>
      </c>
      <c r="C154" s="168">
        <f>IF(($P$9-SUM($C$9:C153))&gt;0,$AA$9,0)</f>
        <v>0</v>
      </c>
      <c r="D154" s="169">
        <f>IF(($P$10-SUM($D$9:D153))&gt;0,$AA$10,0)</f>
        <v>0</v>
      </c>
      <c r="E154" s="170">
        <f>IF(P$13&gt;1,"未定",ROUND(((P$9-SUM(C$9:C153))*P$14/100)/12,0))</f>
        <v>0</v>
      </c>
      <c r="F154" s="171">
        <f t="shared" si="12"/>
        <v>0</v>
      </c>
      <c r="G154" s="1249"/>
      <c r="H154" s="1250"/>
      <c r="I154" s="172"/>
      <c r="J154" s="172"/>
      <c r="K154" s="172"/>
      <c r="L154" s="172"/>
      <c r="M154" s="173">
        <f t="shared" si="14"/>
        <v>0</v>
      </c>
      <c r="N154" s="360"/>
      <c r="O154" s="354"/>
      <c r="P154" s="354"/>
      <c r="Q154" s="354"/>
      <c r="R154" s="354"/>
      <c r="S154" s="354"/>
      <c r="T154" s="354"/>
      <c r="U154" s="354"/>
      <c r="V154" s="354"/>
      <c r="W154" s="354"/>
      <c r="X154" s="369"/>
      <c r="Y154" s="369"/>
      <c r="Z154" s="369"/>
      <c r="AA154" s="373"/>
      <c r="AB154" s="354"/>
      <c r="AC154" s="354"/>
    </row>
    <row r="155" spans="1:29" s="149" customFormat="1" ht="18.75" customHeight="1" x14ac:dyDescent="0.2">
      <c r="A155" s="166">
        <f t="shared" si="15"/>
        <v>0</v>
      </c>
      <c r="B155" s="167">
        <f t="shared" si="13"/>
        <v>0</v>
      </c>
      <c r="C155" s="168">
        <f>IF(($P$9-SUM($C$9:C154))&gt;0,$AA$9,0)</f>
        <v>0</v>
      </c>
      <c r="D155" s="169">
        <f>IF(($P$10-SUM($D$9:D154))&gt;0,$AA$10,0)</f>
        <v>0</v>
      </c>
      <c r="E155" s="170">
        <f>IF(P$13&gt;1,"未定",ROUND(((P$9-SUM(C$9:C154))*P$14/100)/12,0))</f>
        <v>0</v>
      </c>
      <c r="F155" s="171">
        <f t="shared" si="12"/>
        <v>0</v>
      </c>
      <c r="G155" s="1249"/>
      <c r="H155" s="1250"/>
      <c r="I155" s="172"/>
      <c r="J155" s="172"/>
      <c r="K155" s="172"/>
      <c r="L155" s="172"/>
      <c r="M155" s="173">
        <f t="shared" si="14"/>
        <v>0</v>
      </c>
      <c r="N155" s="360"/>
      <c r="O155" s="354"/>
      <c r="P155" s="354"/>
      <c r="Q155" s="354"/>
      <c r="R155" s="354"/>
      <c r="S155" s="354"/>
      <c r="T155" s="354"/>
      <c r="U155" s="354"/>
      <c r="V155" s="354"/>
      <c r="W155" s="354"/>
      <c r="X155" s="369"/>
      <c r="Y155" s="369"/>
      <c r="Z155" s="369"/>
      <c r="AA155" s="373"/>
      <c r="AB155" s="354"/>
      <c r="AC155" s="354"/>
    </row>
    <row r="156" spans="1:29" s="149" customFormat="1" ht="18.75" customHeight="1" x14ac:dyDescent="0.2">
      <c r="A156" s="166">
        <f t="shared" si="15"/>
        <v>0</v>
      </c>
      <c r="B156" s="167">
        <f t="shared" si="13"/>
        <v>0</v>
      </c>
      <c r="C156" s="168">
        <f>IF(($P$9-SUM($C$9:C155))&gt;0,$AA$9,0)</f>
        <v>0</v>
      </c>
      <c r="D156" s="169">
        <f>IF(($P$10-SUM($D$9:D155))&gt;0,$AA$10,0)</f>
        <v>0</v>
      </c>
      <c r="E156" s="170">
        <f>IF(P$13&gt;1,"未定",ROUND(((P$9-SUM(C$9:C155))*P$14/100)/12,0))</f>
        <v>0</v>
      </c>
      <c r="F156" s="171">
        <f t="shared" si="12"/>
        <v>0</v>
      </c>
      <c r="G156" s="1249"/>
      <c r="H156" s="1250"/>
      <c r="I156" s="172"/>
      <c r="J156" s="172"/>
      <c r="K156" s="172"/>
      <c r="L156" s="172"/>
      <c r="M156" s="173">
        <f t="shared" si="14"/>
        <v>0</v>
      </c>
      <c r="N156" s="360"/>
      <c r="O156" s="354"/>
      <c r="P156" s="354"/>
      <c r="Q156" s="354"/>
      <c r="R156" s="354"/>
      <c r="S156" s="354"/>
      <c r="T156" s="354"/>
      <c r="U156" s="354"/>
      <c r="V156" s="354"/>
      <c r="W156" s="354"/>
      <c r="X156" s="369"/>
      <c r="Y156" s="369"/>
      <c r="Z156" s="369"/>
      <c r="AA156" s="373"/>
      <c r="AB156" s="354"/>
      <c r="AC156" s="354"/>
    </row>
    <row r="157" spans="1:29" s="149" customFormat="1" ht="18.75" customHeight="1" x14ac:dyDescent="0.2">
      <c r="A157" s="166">
        <f t="shared" si="15"/>
        <v>0</v>
      </c>
      <c r="B157" s="167">
        <f t="shared" si="13"/>
        <v>0</v>
      </c>
      <c r="C157" s="168">
        <f>IF(($P$9-SUM($C$9:C156))&gt;0,$AA$9,0)</f>
        <v>0</v>
      </c>
      <c r="D157" s="169">
        <f>IF(($P$10-SUM($D$9:D156))&gt;0,$AA$10,0)</f>
        <v>0</v>
      </c>
      <c r="E157" s="170">
        <f>IF(P$13&gt;1,"未定",ROUND(((P$9-SUM(C$9:C156))*P$14/100)/12,0))</f>
        <v>0</v>
      </c>
      <c r="F157" s="171">
        <f t="shared" si="12"/>
        <v>0</v>
      </c>
      <c r="G157" s="1249"/>
      <c r="H157" s="1250"/>
      <c r="I157" s="172"/>
      <c r="J157" s="172"/>
      <c r="K157" s="172"/>
      <c r="L157" s="172"/>
      <c r="M157" s="173">
        <f t="shared" si="14"/>
        <v>0</v>
      </c>
      <c r="N157" s="360"/>
      <c r="O157" s="354"/>
      <c r="P157" s="354"/>
      <c r="Q157" s="354"/>
      <c r="R157" s="354"/>
      <c r="S157" s="354"/>
      <c r="T157" s="354"/>
      <c r="U157" s="354"/>
      <c r="V157" s="354"/>
      <c r="W157" s="354"/>
      <c r="X157" s="369"/>
      <c r="Y157" s="369"/>
      <c r="Z157" s="369"/>
      <c r="AA157" s="373"/>
      <c r="AB157" s="354"/>
      <c r="AC157" s="354"/>
    </row>
    <row r="158" spans="1:29" s="149" customFormat="1" ht="18.75" customHeight="1" x14ac:dyDescent="0.2">
      <c r="A158" s="166">
        <f t="shared" si="15"/>
        <v>0</v>
      </c>
      <c r="B158" s="167">
        <f t="shared" si="13"/>
        <v>0</v>
      </c>
      <c r="C158" s="168">
        <f>IF(($P$9-SUM($C$9:C157))&gt;0,$AA$9,0)</f>
        <v>0</v>
      </c>
      <c r="D158" s="169">
        <f>IF(($P$10-SUM($D$9:D157))&gt;0,$AA$10,0)</f>
        <v>0</v>
      </c>
      <c r="E158" s="170">
        <f>IF(P$13&gt;1,"未定",ROUND(((P$9-SUM(C$9:C157))*P$14/100)/12,0))</f>
        <v>0</v>
      </c>
      <c r="F158" s="171">
        <f t="shared" si="12"/>
        <v>0</v>
      </c>
      <c r="G158" s="1249"/>
      <c r="H158" s="1250"/>
      <c r="I158" s="172"/>
      <c r="J158" s="172"/>
      <c r="K158" s="172"/>
      <c r="L158" s="172"/>
      <c r="M158" s="173">
        <f t="shared" si="14"/>
        <v>0</v>
      </c>
      <c r="N158" s="360"/>
      <c r="O158" s="354"/>
      <c r="P158" s="354"/>
      <c r="Q158" s="354"/>
      <c r="R158" s="354"/>
      <c r="S158" s="354"/>
      <c r="T158" s="354"/>
      <c r="U158" s="354"/>
      <c r="V158" s="354"/>
      <c r="W158" s="354"/>
      <c r="X158" s="369"/>
      <c r="Y158" s="369"/>
      <c r="Z158" s="369"/>
      <c r="AA158" s="373"/>
      <c r="AB158" s="354"/>
      <c r="AC158" s="354"/>
    </row>
    <row r="159" spans="1:29" s="149" customFormat="1" ht="18.75" customHeight="1" x14ac:dyDescent="0.2">
      <c r="A159" s="166">
        <f t="shared" si="15"/>
        <v>0</v>
      </c>
      <c r="B159" s="167">
        <f t="shared" si="13"/>
        <v>0</v>
      </c>
      <c r="C159" s="168">
        <f>IF(($P$9-SUM($C$9:C158))&gt;0,$AA$9,0)</f>
        <v>0</v>
      </c>
      <c r="D159" s="169">
        <f>IF(($P$10-SUM($D$9:D158))&gt;0,$AA$10,0)</f>
        <v>0</v>
      </c>
      <c r="E159" s="170">
        <f>IF(P$13&gt;1,"未定",ROUND(((P$9-SUM(C$9:C158))*P$14/100)/12,0))</f>
        <v>0</v>
      </c>
      <c r="F159" s="171">
        <f t="shared" si="12"/>
        <v>0</v>
      </c>
      <c r="G159" s="1249"/>
      <c r="H159" s="1250"/>
      <c r="I159" s="172"/>
      <c r="J159" s="172"/>
      <c r="K159" s="172"/>
      <c r="L159" s="172"/>
      <c r="M159" s="173">
        <f t="shared" si="14"/>
        <v>0</v>
      </c>
      <c r="N159" s="360"/>
      <c r="O159" s="354"/>
      <c r="P159" s="354"/>
      <c r="Q159" s="354"/>
      <c r="R159" s="354"/>
      <c r="S159" s="354"/>
      <c r="T159" s="354"/>
      <c r="U159" s="354"/>
      <c r="V159" s="354"/>
      <c r="W159" s="354"/>
      <c r="X159" s="369"/>
      <c r="Y159" s="369"/>
      <c r="Z159" s="369"/>
      <c r="AA159" s="373"/>
      <c r="AB159" s="354"/>
      <c r="AC159" s="354"/>
    </row>
    <row r="160" spans="1:29" s="149" customFormat="1" ht="18.75" customHeight="1" x14ac:dyDescent="0.2">
      <c r="A160" s="166">
        <f t="shared" si="15"/>
        <v>0</v>
      </c>
      <c r="B160" s="167">
        <f t="shared" si="13"/>
        <v>0</v>
      </c>
      <c r="C160" s="168">
        <f>IF(($P$9-SUM($C$9:C159))&gt;0,$AA$9,0)</f>
        <v>0</v>
      </c>
      <c r="D160" s="169">
        <f>IF(($P$10-SUM($D$9:D159))&gt;0,$AA$10,0)</f>
        <v>0</v>
      </c>
      <c r="E160" s="170">
        <f>IF(P$13&gt;1,"未定",ROUND(((P$9-SUM(C$9:C159))*P$14/100)/12,0))</f>
        <v>0</v>
      </c>
      <c r="F160" s="171">
        <f t="shared" si="12"/>
        <v>0</v>
      </c>
      <c r="G160" s="1249"/>
      <c r="H160" s="1250"/>
      <c r="I160" s="172"/>
      <c r="J160" s="172"/>
      <c r="K160" s="172"/>
      <c r="L160" s="172"/>
      <c r="M160" s="173">
        <f t="shared" si="14"/>
        <v>0</v>
      </c>
      <c r="N160" s="360"/>
      <c r="O160" s="354"/>
      <c r="P160" s="354"/>
      <c r="Q160" s="354"/>
      <c r="R160" s="354"/>
      <c r="S160" s="354"/>
      <c r="T160" s="354"/>
      <c r="U160" s="354"/>
      <c r="V160" s="354"/>
      <c r="W160" s="354"/>
      <c r="X160" s="369"/>
      <c r="Y160" s="369"/>
      <c r="Z160" s="369"/>
      <c r="AA160" s="373"/>
      <c r="AB160" s="354"/>
      <c r="AC160" s="354"/>
    </row>
    <row r="161" spans="1:29" s="149" customFormat="1" ht="18.75" customHeight="1" x14ac:dyDescent="0.2">
      <c r="A161" s="166">
        <f t="shared" si="15"/>
        <v>0</v>
      </c>
      <c r="B161" s="167">
        <f t="shared" si="13"/>
        <v>0</v>
      </c>
      <c r="C161" s="168">
        <f>IF(($P$9-SUM($C$9:C160))&gt;0,$AA$9,0)</f>
        <v>0</v>
      </c>
      <c r="D161" s="169">
        <f>IF(($P$10-SUM($D$9:D160))&gt;0,$AA$10,0)</f>
        <v>0</v>
      </c>
      <c r="E161" s="170">
        <f>IF(P$13&gt;1,"未定",ROUND(((P$9-SUM(C$9:C160))*P$14/100)/12,0))</f>
        <v>0</v>
      </c>
      <c r="F161" s="171">
        <f t="shared" ref="F161:F192" si="16">IF(P$13&gt;1,"未定",B161+E161)</f>
        <v>0</v>
      </c>
      <c r="G161" s="1249"/>
      <c r="H161" s="1250"/>
      <c r="I161" s="172"/>
      <c r="J161" s="172"/>
      <c r="K161" s="172"/>
      <c r="L161" s="172"/>
      <c r="M161" s="173">
        <f t="shared" si="14"/>
        <v>0</v>
      </c>
      <c r="N161" s="360"/>
      <c r="O161" s="354"/>
      <c r="P161" s="354"/>
      <c r="Q161" s="354"/>
      <c r="R161" s="354"/>
      <c r="S161" s="354"/>
      <c r="T161" s="354"/>
      <c r="U161" s="354"/>
      <c r="V161" s="354"/>
      <c r="W161" s="354"/>
      <c r="X161" s="369"/>
      <c r="Y161" s="369"/>
      <c r="Z161" s="369"/>
      <c r="AA161" s="373"/>
      <c r="AB161" s="354"/>
      <c r="AC161" s="354"/>
    </row>
    <row r="162" spans="1:29" s="149" customFormat="1" ht="18.75" customHeight="1" x14ac:dyDescent="0.2">
      <c r="A162" s="166">
        <f t="shared" si="15"/>
        <v>0</v>
      </c>
      <c r="B162" s="167">
        <f t="shared" si="13"/>
        <v>0</v>
      </c>
      <c r="C162" s="168">
        <f>IF(($P$9-SUM($C$9:C161))&gt;0,$AA$9,0)</f>
        <v>0</v>
      </c>
      <c r="D162" s="169">
        <f>IF(($P$10-SUM($D$9:D161))&gt;0,$AA$10,0)</f>
        <v>0</v>
      </c>
      <c r="E162" s="170">
        <f>IF(P$13&gt;1,"未定",ROUND(((P$9-SUM(C$9:C161))*P$14/100)/12,0))</f>
        <v>0</v>
      </c>
      <c r="F162" s="171">
        <f t="shared" si="16"/>
        <v>0</v>
      </c>
      <c r="G162" s="175" t="s">
        <v>210</v>
      </c>
      <c r="H162" s="190">
        <f>IF(P$13&gt;1,"未定",SUM(F153:F164))</f>
        <v>0</v>
      </c>
      <c r="I162" s="172"/>
      <c r="J162" s="172"/>
      <c r="K162" s="172"/>
      <c r="L162" s="172"/>
      <c r="M162" s="173">
        <f t="shared" si="14"/>
        <v>0</v>
      </c>
      <c r="N162" s="360"/>
      <c r="O162" s="354"/>
      <c r="P162" s="354"/>
      <c r="Q162" s="354"/>
      <c r="R162" s="354"/>
      <c r="S162" s="354"/>
      <c r="T162" s="354"/>
      <c r="U162" s="354"/>
      <c r="V162" s="354"/>
      <c r="W162" s="354"/>
      <c r="X162" s="369"/>
      <c r="Y162" s="369"/>
      <c r="Z162" s="369"/>
      <c r="AA162" s="373"/>
      <c r="AB162" s="354"/>
      <c r="AC162" s="354"/>
    </row>
    <row r="163" spans="1:29" s="149" customFormat="1" ht="18.75" customHeight="1" x14ac:dyDescent="0.2">
      <c r="A163" s="166">
        <f t="shared" si="15"/>
        <v>0</v>
      </c>
      <c r="B163" s="167">
        <f t="shared" si="13"/>
        <v>0</v>
      </c>
      <c r="C163" s="168">
        <f>IF(($P$9-SUM($C$9:C162))&gt;0,$AA$9,0)</f>
        <v>0</v>
      </c>
      <c r="D163" s="169">
        <f>IF(($P$10-SUM($D$9:D162))&gt;0,$AA$10,0)</f>
        <v>0</v>
      </c>
      <c r="E163" s="170">
        <f>IF(P$13&gt;1,"未定",ROUND(((P$9-SUM(C$9:C162))*P$14/100)/12,0))</f>
        <v>0</v>
      </c>
      <c r="F163" s="171">
        <f t="shared" si="16"/>
        <v>0</v>
      </c>
      <c r="G163" s="177" t="s">
        <v>298</v>
      </c>
      <c r="H163" s="178">
        <f>SUM(B153:B164)</f>
        <v>0</v>
      </c>
      <c r="I163" s="172"/>
      <c r="J163" s="172"/>
      <c r="K163" s="172"/>
      <c r="L163" s="172"/>
      <c r="M163" s="173">
        <f t="shared" si="14"/>
        <v>0</v>
      </c>
      <c r="N163" s="360"/>
      <c r="O163" s="354"/>
      <c r="P163" s="354"/>
      <c r="Q163" s="354"/>
      <c r="R163" s="354"/>
      <c r="S163" s="354"/>
      <c r="T163" s="354"/>
      <c r="U163" s="354"/>
      <c r="V163" s="354"/>
      <c r="W163" s="354"/>
      <c r="X163" s="369"/>
      <c r="Y163" s="369"/>
      <c r="Z163" s="369"/>
      <c r="AA163" s="373"/>
      <c r="AB163" s="354"/>
      <c r="AC163" s="354"/>
    </row>
    <row r="164" spans="1:29" s="149" customFormat="1" ht="18.75" customHeight="1" x14ac:dyDescent="0.2">
      <c r="A164" s="179">
        <f t="shared" si="15"/>
        <v>0</v>
      </c>
      <c r="B164" s="180">
        <f t="shared" si="13"/>
        <v>0</v>
      </c>
      <c r="C164" s="181">
        <f>IF(($P$9-SUM($C$9:C163))&gt;0,$AA$9,0)</f>
        <v>0</v>
      </c>
      <c r="D164" s="182">
        <f>IF(($P$10-SUM($D$9:D163))&gt;0,$AA$10,0)</f>
        <v>0</v>
      </c>
      <c r="E164" s="170">
        <f>IF(P$13&gt;1,"未定",ROUND(((P$9-SUM(C$9:C163))*P$14/100)/12,0))</f>
        <v>0</v>
      </c>
      <c r="F164" s="184">
        <f t="shared" si="16"/>
        <v>0</v>
      </c>
      <c r="G164" s="185" t="s">
        <v>300</v>
      </c>
      <c r="H164" s="186">
        <f>IF(P$13&gt;1,"未定",SUM(E153:E164))</f>
        <v>0</v>
      </c>
      <c r="I164" s="187"/>
      <c r="J164" s="187"/>
      <c r="K164" s="187"/>
      <c r="L164" s="187"/>
      <c r="M164" s="188">
        <f t="shared" si="14"/>
        <v>0</v>
      </c>
      <c r="N164" s="360"/>
      <c r="O164" s="354"/>
      <c r="P164" s="354"/>
      <c r="Q164" s="354"/>
      <c r="R164" s="354"/>
      <c r="S164" s="354"/>
      <c r="T164" s="354"/>
      <c r="U164" s="354"/>
      <c r="V164" s="354"/>
      <c r="W164" s="354"/>
      <c r="X164" s="369"/>
      <c r="Y164" s="369"/>
      <c r="Z164" s="369"/>
      <c r="AA164" s="373"/>
      <c r="AB164" s="354"/>
      <c r="AC164" s="354"/>
    </row>
    <row r="165" spans="1:29" s="149" customFormat="1" ht="18.75" customHeight="1" x14ac:dyDescent="0.2">
      <c r="A165" s="157">
        <f t="shared" si="15"/>
        <v>0</v>
      </c>
      <c r="B165" s="158">
        <f t="shared" si="13"/>
        <v>0</v>
      </c>
      <c r="C165" s="159">
        <f>IF(($P$9-SUM($C$9:C164))&gt;0,$AA$9,0)</f>
        <v>0</v>
      </c>
      <c r="D165" s="160">
        <f>IF(($P$10-SUM($D$9:D164))&gt;0,$AA$10,0)</f>
        <v>0</v>
      </c>
      <c r="E165" s="161">
        <f>IF(P$13&gt;1,"未定",ROUND(((P$9-SUM(C$9:C164))*P$14/100)/12,0))</f>
        <v>0</v>
      </c>
      <c r="F165" s="162">
        <f t="shared" si="16"/>
        <v>0</v>
      </c>
      <c r="G165" s="1247" t="s">
        <v>313</v>
      </c>
      <c r="H165" s="1248"/>
      <c r="I165" s="163"/>
      <c r="J165" s="163"/>
      <c r="K165" s="163"/>
      <c r="L165" s="163"/>
      <c r="M165" s="165">
        <f t="shared" si="14"/>
        <v>0</v>
      </c>
      <c r="N165" s="360"/>
      <c r="O165" s="354"/>
      <c r="P165" s="354"/>
      <c r="Q165" s="354"/>
      <c r="R165" s="354"/>
      <c r="S165" s="354"/>
      <c r="T165" s="354"/>
      <c r="U165" s="354"/>
      <c r="V165" s="354"/>
      <c r="W165" s="354"/>
      <c r="X165" s="369"/>
      <c r="Y165" s="369"/>
      <c r="Z165" s="369"/>
      <c r="AA165" s="373"/>
      <c r="AB165" s="354"/>
      <c r="AC165" s="354"/>
    </row>
    <row r="166" spans="1:29" s="149" customFormat="1" ht="18.75" customHeight="1" x14ac:dyDescent="0.2">
      <c r="A166" s="166">
        <f t="shared" si="15"/>
        <v>0</v>
      </c>
      <c r="B166" s="167">
        <f t="shared" si="13"/>
        <v>0</v>
      </c>
      <c r="C166" s="168">
        <f>IF(($P$9-SUM($C$9:C165))&gt;0,$AA$9,0)</f>
        <v>0</v>
      </c>
      <c r="D166" s="169">
        <f>IF(($P$10-SUM($D$9:D165))&gt;0,$AA$10,0)</f>
        <v>0</v>
      </c>
      <c r="E166" s="170">
        <f>IF(P$13&gt;1,"未定",ROUND(((P$9-SUM(C$9:C165))*P$14/100)/12,0))</f>
        <v>0</v>
      </c>
      <c r="F166" s="171">
        <f t="shared" si="16"/>
        <v>0</v>
      </c>
      <c r="G166" s="1249"/>
      <c r="H166" s="1250"/>
      <c r="I166" s="172"/>
      <c r="J166" s="172"/>
      <c r="K166" s="172"/>
      <c r="L166" s="172"/>
      <c r="M166" s="173">
        <f t="shared" si="14"/>
        <v>0</v>
      </c>
      <c r="N166" s="360"/>
      <c r="O166" s="354"/>
      <c r="P166" s="354"/>
      <c r="Q166" s="354"/>
      <c r="R166" s="354"/>
      <c r="S166" s="354"/>
      <c r="T166" s="354"/>
      <c r="U166" s="354"/>
      <c r="V166" s="354"/>
      <c r="W166" s="354"/>
      <c r="X166" s="369"/>
      <c r="Y166" s="369"/>
      <c r="Z166" s="369"/>
      <c r="AA166" s="373"/>
      <c r="AB166" s="354"/>
      <c r="AC166" s="354"/>
    </row>
    <row r="167" spans="1:29" s="149" customFormat="1" ht="18.75" customHeight="1" x14ac:dyDescent="0.2">
      <c r="A167" s="166">
        <f t="shared" si="15"/>
        <v>0</v>
      </c>
      <c r="B167" s="167">
        <f t="shared" si="13"/>
        <v>0</v>
      </c>
      <c r="C167" s="168">
        <f>IF(($P$9-SUM($C$9:C166))&gt;0,$AA$9,0)</f>
        <v>0</v>
      </c>
      <c r="D167" s="169">
        <f>IF(($P$10-SUM($D$9:D166))&gt;0,$AA$10,0)</f>
        <v>0</v>
      </c>
      <c r="E167" s="170">
        <f>IF(P$13&gt;1,"未定",ROUND(((P$9-SUM(C$9:C166))*P$14/100)/12,0))</f>
        <v>0</v>
      </c>
      <c r="F167" s="171">
        <f t="shared" si="16"/>
        <v>0</v>
      </c>
      <c r="G167" s="1249"/>
      <c r="H167" s="1250"/>
      <c r="I167" s="172"/>
      <c r="J167" s="172"/>
      <c r="K167" s="172"/>
      <c r="L167" s="172"/>
      <c r="M167" s="173">
        <f t="shared" si="14"/>
        <v>0</v>
      </c>
      <c r="N167" s="360"/>
      <c r="O167" s="354"/>
      <c r="P167" s="354"/>
      <c r="Q167" s="354"/>
      <c r="R167" s="354"/>
      <c r="S167" s="354"/>
      <c r="T167" s="354"/>
      <c r="U167" s="354"/>
      <c r="V167" s="354"/>
      <c r="W167" s="354"/>
      <c r="X167" s="369"/>
      <c r="Y167" s="369"/>
      <c r="Z167" s="369"/>
      <c r="AA167" s="373"/>
      <c r="AB167" s="354"/>
      <c r="AC167" s="354"/>
    </row>
    <row r="168" spans="1:29" s="149" customFormat="1" ht="18.75" customHeight="1" x14ac:dyDescent="0.2">
      <c r="A168" s="166">
        <f t="shared" si="15"/>
        <v>0</v>
      </c>
      <c r="B168" s="167">
        <f t="shared" si="13"/>
        <v>0</v>
      </c>
      <c r="C168" s="168">
        <f>IF(($P$9-SUM($C$9:C167))&gt;0,$AA$9,0)</f>
        <v>0</v>
      </c>
      <c r="D168" s="169">
        <f>IF(($P$10-SUM($D$9:D167))&gt;0,$AA$10,0)</f>
        <v>0</v>
      </c>
      <c r="E168" s="170">
        <f>IF(P$13&gt;1,"未定",ROUND(((P$9-SUM(C$9:C167))*P$14/100)/12,0))</f>
        <v>0</v>
      </c>
      <c r="F168" s="171">
        <f t="shared" si="16"/>
        <v>0</v>
      </c>
      <c r="G168" s="1249"/>
      <c r="H168" s="1250"/>
      <c r="I168" s="172"/>
      <c r="J168" s="172"/>
      <c r="K168" s="172"/>
      <c r="L168" s="172"/>
      <c r="M168" s="173">
        <f t="shared" si="14"/>
        <v>0</v>
      </c>
      <c r="N168" s="360"/>
      <c r="O168" s="354"/>
      <c r="P168" s="354"/>
      <c r="Q168" s="354"/>
      <c r="R168" s="354"/>
      <c r="S168" s="354"/>
      <c r="T168" s="354"/>
      <c r="U168" s="354"/>
      <c r="V168" s="354"/>
      <c r="W168" s="354"/>
      <c r="X168" s="369"/>
      <c r="Y168" s="369"/>
      <c r="Z168" s="369"/>
      <c r="AA168" s="373"/>
      <c r="AB168" s="354"/>
      <c r="AC168" s="354"/>
    </row>
    <row r="169" spans="1:29" s="149" customFormat="1" ht="18.75" customHeight="1" x14ac:dyDescent="0.2">
      <c r="A169" s="166">
        <f t="shared" si="15"/>
        <v>0</v>
      </c>
      <c r="B169" s="167">
        <f t="shared" si="13"/>
        <v>0</v>
      </c>
      <c r="C169" s="168">
        <f>IF(($P$9-SUM($C$9:C168))&gt;0,$AA$9,0)</f>
        <v>0</v>
      </c>
      <c r="D169" s="169">
        <f>IF(($P$10-SUM($D$9:D168))&gt;0,$AA$10,0)</f>
        <v>0</v>
      </c>
      <c r="E169" s="170">
        <f>IF(P$13&gt;1,"未定",ROUND(((P$9-SUM(C$9:C168))*P$14/100)/12,0))</f>
        <v>0</v>
      </c>
      <c r="F169" s="171">
        <f t="shared" si="16"/>
        <v>0</v>
      </c>
      <c r="G169" s="1249"/>
      <c r="H169" s="1250"/>
      <c r="I169" s="172"/>
      <c r="J169" s="172"/>
      <c r="K169" s="172"/>
      <c r="L169" s="172"/>
      <c r="M169" s="173">
        <f t="shared" si="14"/>
        <v>0</v>
      </c>
      <c r="N169" s="360"/>
      <c r="O169" s="354"/>
      <c r="P169" s="354"/>
      <c r="Q169" s="354"/>
      <c r="R169" s="354"/>
      <c r="S169" s="354"/>
      <c r="T169" s="354"/>
      <c r="U169" s="354"/>
      <c r="V169" s="354"/>
      <c r="W169" s="354"/>
      <c r="X169" s="369"/>
      <c r="Y169" s="369"/>
      <c r="Z169" s="369"/>
      <c r="AA169" s="373"/>
      <c r="AB169" s="354"/>
      <c r="AC169" s="354"/>
    </row>
    <row r="170" spans="1:29" s="149" customFormat="1" ht="18.75" customHeight="1" x14ac:dyDescent="0.2">
      <c r="A170" s="166">
        <f t="shared" si="15"/>
        <v>0</v>
      </c>
      <c r="B170" s="167">
        <f t="shared" si="13"/>
        <v>0</v>
      </c>
      <c r="C170" s="168">
        <f>IF(($P$9-SUM($C$9:C169))&gt;0,$AA$9,0)</f>
        <v>0</v>
      </c>
      <c r="D170" s="169">
        <f>IF(($P$10-SUM($D$9:D169))&gt;0,$AA$10,0)</f>
        <v>0</v>
      </c>
      <c r="E170" s="170">
        <f>IF(P$13&gt;1,"未定",ROUND(((P$9-SUM(C$9:C169))*P$14/100)/12,0))</f>
        <v>0</v>
      </c>
      <c r="F170" s="171">
        <f t="shared" si="16"/>
        <v>0</v>
      </c>
      <c r="G170" s="1249"/>
      <c r="H170" s="1250"/>
      <c r="I170" s="172"/>
      <c r="J170" s="172"/>
      <c r="K170" s="172"/>
      <c r="L170" s="172"/>
      <c r="M170" s="173">
        <f t="shared" si="14"/>
        <v>0</v>
      </c>
      <c r="N170" s="360"/>
      <c r="O170" s="354"/>
      <c r="P170" s="354"/>
      <c r="Q170" s="354"/>
      <c r="R170" s="354"/>
      <c r="S170" s="354"/>
      <c r="T170" s="354"/>
      <c r="U170" s="354"/>
      <c r="V170" s="354"/>
      <c r="W170" s="354"/>
      <c r="X170" s="369"/>
      <c r="Y170" s="369"/>
      <c r="Z170" s="369"/>
      <c r="AA170" s="373"/>
      <c r="AB170" s="354"/>
      <c r="AC170" s="354"/>
    </row>
    <row r="171" spans="1:29" s="149" customFormat="1" ht="18.75" customHeight="1" x14ac:dyDescent="0.2">
      <c r="A171" s="166">
        <f t="shared" si="15"/>
        <v>0</v>
      </c>
      <c r="B171" s="167">
        <f t="shared" si="13"/>
        <v>0</v>
      </c>
      <c r="C171" s="168">
        <f>IF(($P$9-SUM($C$9:C170))&gt;0,$AA$9,0)</f>
        <v>0</v>
      </c>
      <c r="D171" s="169">
        <f>IF(($P$10-SUM($D$9:D170))&gt;0,$AA$10,0)</f>
        <v>0</v>
      </c>
      <c r="E171" s="170">
        <f>IF(P$13&gt;1,"未定",ROUND(((P$9-SUM(C$9:C170))*P$14/100)/12,0))</f>
        <v>0</v>
      </c>
      <c r="F171" s="171">
        <f t="shared" si="16"/>
        <v>0</v>
      </c>
      <c r="G171" s="1249"/>
      <c r="H171" s="1250"/>
      <c r="I171" s="172"/>
      <c r="J171" s="172"/>
      <c r="K171" s="172"/>
      <c r="L171" s="172"/>
      <c r="M171" s="173">
        <f t="shared" si="14"/>
        <v>0</v>
      </c>
      <c r="N171" s="360"/>
      <c r="O171" s="354"/>
      <c r="P171" s="354"/>
      <c r="Q171" s="354"/>
      <c r="R171" s="354"/>
      <c r="S171" s="354"/>
      <c r="T171" s="354"/>
      <c r="U171" s="354"/>
      <c r="V171" s="354"/>
      <c r="W171" s="354"/>
      <c r="X171" s="369"/>
      <c r="Y171" s="369"/>
      <c r="Z171" s="369"/>
      <c r="AA171" s="373"/>
      <c r="AB171" s="354"/>
      <c r="AC171" s="354"/>
    </row>
    <row r="172" spans="1:29" s="149" customFormat="1" ht="18.75" customHeight="1" x14ac:dyDescent="0.2">
      <c r="A172" s="166">
        <f t="shared" si="15"/>
        <v>0</v>
      </c>
      <c r="B172" s="167">
        <f t="shared" si="13"/>
        <v>0</v>
      </c>
      <c r="C172" s="168">
        <f>IF(($P$9-SUM($C$9:C171))&gt;0,$AA$9,0)</f>
        <v>0</v>
      </c>
      <c r="D172" s="169">
        <f>IF(($P$10-SUM($D$9:D171))&gt;0,$AA$10,0)</f>
        <v>0</v>
      </c>
      <c r="E172" s="170">
        <f>IF(P$13&gt;1,"未定",ROUND(((P$9-SUM(C$9:C171))*P$14/100)/12,0))</f>
        <v>0</v>
      </c>
      <c r="F172" s="171">
        <f t="shared" si="16"/>
        <v>0</v>
      </c>
      <c r="G172" s="1249"/>
      <c r="H172" s="1250"/>
      <c r="I172" s="172"/>
      <c r="J172" s="172"/>
      <c r="K172" s="172"/>
      <c r="L172" s="172"/>
      <c r="M172" s="173">
        <f t="shared" si="14"/>
        <v>0</v>
      </c>
      <c r="N172" s="360"/>
      <c r="O172" s="354"/>
      <c r="P172" s="354"/>
      <c r="Q172" s="354"/>
      <c r="R172" s="354"/>
      <c r="S172" s="354"/>
      <c r="T172" s="354"/>
      <c r="U172" s="354"/>
      <c r="V172" s="354"/>
      <c r="W172" s="354"/>
      <c r="X172" s="369"/>
      <c r="Y172" s="369"/>
      <c r="Z172" s="369"/>
      <c r="AA172" s="373"/>
      <c r="AB172" s="354"/>
      <c r="AC172" s="354"/>
    </row>
    <row r="173" spans="1:29" s="149" customFormat="1" ht="18.75" customHeight="1" x14ac:dyDescent="0.2">
      <c r="A173" s="166">
        <f t="shared" si="15"/>
        <v>0</v>
      </c>
      <c r="B173" s="167">
        <f t="shared" si="13"/>
        <v>0</v>
      </c>
      <c r="C173" s="168">
        <f>IF(($P$9-SUM($C$9:C172))&gt;0,$AA$9,0)</f>
        <v>0</v>
      </c>
      <c r="D173" s="169">
        <f>IF(($P$10-SUM($D$9:D172))&gt;0,$AA$10,0)</f>
        <v>0</v>
      </c>
      <c r="E173" s="170">
        <f>IF(P$13&gt;1,"未定",ROUND(((P$9-SUM(C$9:C172))*P$14/100)/12,0))</f>
        <v>0</v>
      </c>
      <c r="F173" s="171">
        <f t="shared" si="16"/>
        <v>0</v>
      </c>
      <c r="G173" s="1249"/>
      <c r="H173" s="1250"/>
      <c r="I173" s="172"/>
      <c r="J173" s="172"/>
      <c r="K173" s="172"/>
      <c r="L173" s="172"/>
      <c r="M173" s="173">
        <f t="shared" si="14"/>
        <v>0</v>
      </c>
      <c r="N173" s="360"/>
      <c r="O173" s="354"/>
      <c r="P173" s="354"/>
      <c r="Q173" s="354"/>
      <c r="R173" s="354"/>
      <c r="S173" s="354"/>
      <c r="T173" s="354"/>
      <c r="U173" s="354"/>
      <c r="V173" s="354"/>
      <c r="W173" s="354"/>
      <c r="X173" s="369"/>
      <c r="Y173" s="369"/>
      <c r="Z173" s="369"/>
      <c r="AA173" s="373"/>
      <c r="AB173" s="354"/>
      <c r="AC173" s="354"/>
    </row>
    <row r="174" spans="1:29" s="149" customFormat="1" ht="18.75" customHeight="1" x14ac:dyDescent="0.2">
      <c r="A174" s="166">
        <f t="shared" si="15"/>
        <v>0</v>
      </c>
      <c r="B174" s="167">
        <f t="shared" si="13"/>
        <v>0</v>
      </c>
      <c r="C174" s="168">
        <f>IF(($P$9-SUM($C$9:C173))&gt;0,$AA$9,0)</f>
        <v>0</v>
      </c>
      <c r="D174" s="169">
        <f>IF(($P$10-SUM($D$9:D173))&gt;0,$AA$10,0)</f>
        <v>0</v>
      </c>
      <c r="E174" s="170">
        <f>IF(P$13&gt;1,"未定",ROUND(((P$9-SUM(C$9:C173))*P$14/100)/12,0))</f>
        <v>0</v>
      </c>
      <c r="F174" s="171">
        <f t="shared" si="16"/>
        <v>0</v>
      </c>
      <c r="G174" s="175" t="s">
        <v>210</v>
      </c>
      <c r="H174" s="190">
        <f>IF(P$13&gt;1,"未定",SUM(F165:F176))</f>
        <v>0</v>
      </c>
      <c r="I174" s="172"/>
      <c r="J174" s="172"/>
      <c r="K174" s="172"/>
      <c r="L174" s="172"/>
      <c r="M174" s="173">
        <f t="shared" si="14"/>
        <v>0</v>
      </c>
      <c r="N174" s="360"/>
      <c r="O174" s="354"/>
      <c r="P174" s="354"/>
      <c r="Q174" s="354"/>
      <c r="R174" s="354"/>
      <c r="S174" s="354"/>
      <c r="T174" s="354"/>
      <c r="U174" s="354"/>
      <c r="V174" s="354"/>
      <c r="W174" s="354"/>
      <c r="X174" s="369"/>
      <c r="Y174" s="369"/>
      <c r="Z174" s="369"/>
      <c r="AA174" s="373"/>
      <c r="AB174" s="354"/>
      <c r="AC174" s="354"/>
    </row>
    <row r="175" spans="1:29" s="149" customFormat="1" ht="18.75" customHeight="1" x14ac:dyDescent="0.2">
      <c r="A175" s="166">
        <f t="shared" si="15"/>
        <v>0</v>
      </c>
      <c r="B175" s="167">
        <f t="shared" si="13"/>
        <v>0</v>
      </c>
      <c r="C175" s="168">
        <f>IF(($P$9-SUM($C$9:C174))&gt;0,$AA$9,0)</f>
        <v>0</v>
      </c>
      <c r="D175" s="169">
        <f>IF(($P$10-SUM($D$9:D174))&gt;0,$AA$10,0)</f>
        <v>0</v>
      </c>
      <c r="E175" s="170">
        <f>IF(P$13&gt;1,"未定",ROUND(((P$9-SUM(C$9:C174))*P$14/100)/12,0))</f>
        <v>0</v>
      </c>
      <c r="F175" s="171">
        <f t="shared" si="16"/>
        <v>0</v>
      </c>
      <c r="G175" s="177" t="s">
        <v>298</v>
      </c>
      <c r="H175" s="178">
        <f>SUM(B165:B176)</f>
        <v>0</v>
      </c>
      <c r="I175" s="172"/>
      <c r="J175" s="172"/>
      <c r="K175" s="172"/>
      <c r="L175" s="172"/>
      <c r="M175" s="173">
        <f t="shared" si="14"/>
        <v>0</v>
      </c>
      <c r="N175" s="360"/>
      <c r="O175" s="354"/>
      <c r="P175" s="354"/>
      <c r="Q175" s="354"/>
      <c r="R175" s="354"/>
      <c r="S175" s="354"/>
      <c r="T175" s="354"/>
      <c r="U175" s="354"/>
      <c r="V175" s="354"/>
      <c r="W175" s="354"/>
      <c r="X175" s="369"/>
      <c r="Y175" s="369"/>
      <c r="Z175" s="369"/>
      <c r="AA175" s="373"/>
      <c r="AB175" s="354"/>
      <c r="AC175" s="354"/>
    </row>
    <row r="176" spans="1:29" s="149" customFormat="1" ht="18.75" customHeight="1" x14ac:dyDescent="0.2">
      <c r="A176" s="179">
        <f t="shared" si="15"/>
        <v>0</v>
      </c>
      <c r="B176" s="180">
        <f t="shared" si="13"/>
        <v>0</v>
      </c>
      <c r="C176" s="181">
        <f>IF(($P$9-SUM($C$9:C175))&gt;0,$AA$9,0)</f>
        <v>0</v>
      </c>
      <c r="D176" s="182">
        <f>IF(($P$10-SUM($D$9:D175))&gt;0,$AA$10,0)</f>
        <v>0</v>
      </c>
      <c r="E176" s="170">
        <f>IF(P$13&gt;1,"未定",ROUND(((P$9-SUM(C$9:C175))*P$14/100)/12,0))</f>
        <v>0</v>
      </c>
      <c r="F176" s="184">
        <f t="shared" si="16"/>
        <v>0</v>
      </c>
      <c r="G176" s="185" t="s">
        <v>300</v>
      </c>
      <c r="H176" s="186">
        <f>IF(P$13&gt;1,"未定",SUM(E165:E176))</f>
        <v>0</v>
      </c>
      <c r="I176" s="187"/>
      <c r="J176" s="187"/>
      <c r="K176" s="187"/>
      <c r="L176" s="187"/>
      <c r="M176" s="188">
        <f t="shared" si="14"/>
        <v>0</v>
      </c>
      <c r="N176" s="360"/>
      <c r="O176" s="354"/>
      <c r="P176" s="354"/>
      <c r="Q176" s="354"/>
      <c r="R176" s="354"/>
      <c r="S176" s="354"/>
      <c r="T176" s="354"/>
      <c r="U176" s="354"/>
      <c r="V176" s="354"/>
      <c r="W176" s="354"/>
      <c r="X176" s="369"/>
      <c r="Y176" s="369"/>
      <c r="Z176" s="369"/>
      <c r="AA176" s="373"/>
      <c r="AB176" s="354"/>
      <c r="AC176" s="354"/>
    </row>
    <row r="177" spans="1:29" s="149" customFormat="1" ht="18.75" customHeight="1" x14ac:dyDescent="0.2">
      <c r="A177" s="157">
        <f t="shared" si="15"/>
        <v>0</v>
      </c>
      <c r="B177" s="158">
        <f t="shared" si="13"/>
        <v>0</v>
      </c>
      <c r="C177" s="159">
        <f>IF(($P$9-SUM($C$9:C176))&gt;0,$AA$9,0)</f>
        <v>0</v>
      </c>
      <c r="D177" s="160">
        <f>IF(($P$10-SUM($D$9:D176))&gt;0,$AA$10,0)</f>
        <v>0</v>
      </c>
      <c r="E177" s="161">
        <f>IF(P$13&gt;1,"未定",ROUND(((P$9-SUM(C$9:C176))*P$14/100)/12,0))</f>
        <v>0</v>
      </c>
      <c r="F177" s="162">
        <f t="shared" si="16"/>
        <v>0</v>
      </c>
      <c r="G177" s="1247" t="s">
        <v>314</v>
      </c>
      <c r="H177" s="1248"/>
      <c r="I177" s="163"/>
      <c r="J177" s="163"/>
      <c r="K177" s="163"/>
      <c r="L177" s="163"/>
      <c r="M177" s="165">
        <f t="shared" si="14"/>
        <v>0</v>
      </c>
      <c r="N177" s="360"/>
      <c r="O177" s="354"/>
      <c r="P177" s="354"/>
      <c r="Q177" s="354"/>
      <c r="R177" s="354"/>
      <c r="S177" s="354"/>
      <c r="T177" s="354"/>
      <c r="U177" s="354"/>
      <c r="V177" s="354"/>
      <c r="W177" s="354"/>
      <c r="X177" s="369"/>
      <c r="Y177" s="369"/>
      <c r="Z177" s="369"/>
      <c r="AA177" s="373"/>
      <c r="AB177" s="354"/>
      <c r="AC177" s="354"/>
    </row>
    <row r="178" spans="1:29" s="149" customFormat="1" ht="18.75" customHeight="1" x14ac:dyDescent="0.2">
      <c r="A178" s="166">
        <f t="shared" si="15"/>
        <v>0</v>
      </c>
      <c r="B178" s="167">
        <f t="shared" si="13"/>
        <v>0</v>
      </c>
      <c r="C178" s="168">
        <f>IF(($P$9-SUM($C$9:C177))&gt;0,$AA$9,0)</f>
        <v>0</v>
      </c>
      <c r="D178" s="169">
        <f>IF(($P$10-SUM($D$9:D177))&gt;0,$AA$10,0)</f>
        <v>0</v>
      </c>
      <c r="E178" s="170">
        <f>IF(P$13&gt;1,"未定",ROUND(((P$9-SUM(C$9:C177))*P$14/100)/12,0))</f>
        <v>0</v>
      </c>
      <c r="F178" s="171">
        <f t="shared" si="16"/>
        <v>0</v>
      </c>
      <c r="G178" s="1249"/>
      <c r="H178" s="1250"/>
      <c r="I178" s="172"/>
      <c r="J178" s="172"/>
      <c r="K178" s="172"/>
      <c r="L178" s="172"/>
      <c r="M178" s="173">
        <f t="shared" si="14"/>
        <v>0</v>
      </c>
      <c r="N178" s="360"/>
      <c r="O178" s="354"/>
      <c r="P178" s="354"/>
      <c r="Q178" s="354"/>
      <c r="R178" s="354"/>
      <c r="S178" s="354"/>
      <c r="T178" s="354"/>
      <c r="U178" s="354"/>
      <c r="V178" s="354"/>
      <c r="W178" s="354"/>
      <c r="X178" s="369"/>
      <c r="Y178" s="369"/>
      <c r="Z178" s="369"/>
      <c r="AA178" s="373"/>
      <c r="AB178" s="354"/>
      <c r="AC178" s="354"/>
    </row>
    <row r="179" spans="1:29" s="149" customFormat="1" ht="18.75" customHeight="1" x14ac:dyDescent="0.2">
      <c r="A179" s="166">
        <f t="shared" si="15"/>
        <v>0</v>
      </c>
      <c r="B179" s="167">
        <f t="shared" si="13"/>
        <v>0</v>
      </c>
      <c r="C179" s="168">
        <f>IF(($P$9-SUM($C$9:C178))&gt;0,$AA$9,0)</f>
        <v>0</v>
      </c>
      <c r="D179" s="169">
        <f>IF(($P$10-SUM($D$9:D178))&gt;0,$AA$10,0)</f>
        <v>0</v>
      </c>
      <c r="E179" s="170">
        <f>IF(P$13&gt;1,"未定",ROUND(((P$9-SUM(C$9:C178))*P$14/100)/12,0))</f>
        <v>0</v>
      </c>
      <c r="F179" s="171">
        <f t="shared" si="16"/>
        <v>0</v>
      </c>
      <c r="G179" s="1249"/>
      <c r="H179" s="1250"/>
      <c r="I179" s="172"/>
      <c r="J179" s="172"/>
      <c r="K179" s="172"/>
      <c r="L179" s="172"/>
      <c r="M179" s="173">
        <f t="shared" si="14"/>
        <v>0</v>
      </c>
      <c r="N179" s="360"/>
      <c r="O179" s="354"/>
      <c r="P179" s="354"/>
      <c r="Q179" s="354"/>
      <c r="R179" s="354"/>
      <c r="S179" s="354"/>
      <c r="T179" s="354"/>
      <c r="U179" s="354"/>
      <c r="V179" s="354"/>
      <c r="W179" s="354"/>
      <c r="X179" s="369"/>
      <c r="Y179" s="369"/>
      <c r="Z179" s="369"/>
      <c r="AA179" s="373"/>
      <c r="AB179" s="354"/>
      <c r="AC179" s="354"/>
    </row>
    <row r="180" spans="1:29" s="149" customFormat="1" ht="18.75" customHeight="1" x14ac:dyDescent="0.2">
      <c r="A180" s="166">
        <f t="shared" si="15"/>
        <v>0</v>
      </c>
      <c r="B180" s="167">
        <f t="shared" si="13"/>
        <v>0</v>
      </c>
      <c r="C180" s="168">
        <f>IF(($P$9-SUM($C$9:C179))&gt;0,$AA$9,0)</f>
        <v>0</v>
      </c>
      <c r="D180" s="169">
        <f>IF(($P$10-SUM($D$9:D179))&gt;0,$AA$10,0)</f>
        <v>0</v>
      </c>
      <c r="E180" s="170">
        <f>IF(P$13&gt;1,"未定",ROUND(((P$9-SUM(C$9:C179))*P$14/100)/12,0))</f>
        <v>0</v>
      </c>
      <c r="F180" s="171">
        <f t="shared" si="16"/>
        <v>0</v>
      </c>
      <c r="G180" s="1249"/>
      <c r="H180" s="1250"/>
      <c r="I180" s="172"/>
      <c r="J180" s="172"/>
      <c r="K180" s="172"/>
      <c r="L180" s="172"/>
      <c r="M180" s="173">
        <f t="shared" si="14"/>
        <v>0</v>
      </c>
      <c r="N180" s="360"/>
      <c r="O180" s="354"/>
      <c r="P180" s="354"/>
      <c r="Q180" s="354"/>
      <c r="R180" s="354"/>
      <c r="S180" s="354"/>
      <c r="T180" s="354"/>
      <c r="U180" s="354"/>
      <c r="V180" s="354"/>
      <c r="W180" s="354"/>
      <c r="X180" s="369"/>
      <c r="Y180" s="369"/>
      <c r="Z180" s="369"/>
      <c r="AA180" s="373"/>
      <c r="AB180" s="354"/>
      <c r="AC180" s="354"/>
    </row>
    <row r="181" spans="1:29" s="149" customFormat="1" ht="18.75" customHeight="1" x14ac:dyDescent="0.2">
      <c r="A181" s="166">
        <f t="shared" si="15"/>
        <v>0</v>
      </c>
      <c r="B181" s="167">
        <f t="shared" si="13"/>
        <v>0</v>
      </c>
      <c r="C181" s="168">
        <f>IF(($P$9-SUM($C$9:C180))&gt;0,$AA$9,0)</f>
        <v>0</v>
      </c>
      <c r="D181" s="169">
        <f>IF(($P$10-SUM($D$9:D180))&gt;0,$AA$10,0)</f>
        <v>0</v>
      </c>
      <c r="E181" s="170">
        <f>IF(P$13&gt;1,"未定",ROUND(((P$9-SUM(C$9:C180))*P$14/100)/12,0))</f>
        <v>0</v>
      </c>
      <c r="F181" s="171">
        <f t="shared" si="16"/>
        <v>0</v>
      </c>
      <c r="G181" s="1249"/>
      <c r="H181" s="1250"/>
      <c r="I181" s="172"/>
      <c r="J181" s="172"/>
      <c r="K181" s="172"/>
      <c r="L181" s="172"/>
      <c r="M181" s="173">
        <f t="shared" si="14"/>
        <v>0</v>
      </c>
      <c r="N181" s="360"/>
      <c r="O181" s="354"/>
      <c r="P181" s="354"/>
      <c r="Q181" s="354"/>
      <c r="R181" s="354"/>
      <c r="S181" s="354"/>
      <c r="T181" s="354"/>
      <c r="U181" s="354"/>
      <c r="V181" s="354"/>
      <c r="W181" s="354"/>
      <c r="X181" s="369"/>
      <c r="Y181" s="369"/>
      <c r="Z181" s="369"/>
      <c r="AA181" s="373"/>
      <c r="AB181" s="354"/>
      <c r="AC181" s="354"/>
    </row>
    <row r="182" spans="1:29" s="149" customFormat="1" ht="18.75" customHeight="1" x14ac:dyDescent="0.2">
      <c r="A182" s="166">
        <f t="shared" si="15"/>
        <v>0</v>
      </c>
      <c r="B182" s="167">
        <f t="shared" si="13"/>
        <v>0</v>
      </c>
      <c r="C182" s="168">
        <f>IF(($P$9-SUM($C$9:C181))&gt;0,$AA$9,0)</f>
        <v>0</v>
      </c>
      <c r="D182" s="169">
        <f>IF(($P$10-SUM($D$9:D181))&gt;0,$AA$10,0)</f>
        <v>0</v>
      </c>
      <c r="E182" s="170">
        <f>IF(P$13&gt;1,"未定",ROUND(((P$9-SUM(C$9:C181))*P$14/100)/12,0))</f>
        <v>0</v>
      </c>
      <c r="F182" s="171">
        <f t="shared" si="16"/>
        <v>0</v>
      </c>
      <c r="G182" s="1249"/>
      <c r="H182" s="1250"/>
      <c r="I182" s="172"/>
      <c r="J182" s="172"/>
      <c r="K182" s="172"/>
      <c r="L182" s="172"/>
      <c r="M182" s="173">
        <f t="shared" si="14"/>
        <v>0</v>
      </c>
      <c r="N182" s="360"/>
      <c r="O182" s="354"/>
      <c r="P182" s="354"/>
      <c r="Q182" s="354"/>
      <c r="R182" s="354"/>
      <c r="S182" s="354"/>
      <c r="T182" s="354"/>
      <c r="U182" s="354"/>
      <c r="V182" s="354"/>
      <c r="W182" s="354"/>
      <c r="X182" s="369"/>
      <c r="Y182" s="369"/>
      <c r="Z182" s="369"/>
      <c r="AA182" s="373"/>
      <c r="AB182" s="354"/>
      <c r="AC182" s="354"/>
    </row>
    <row r="183" spans="1:29" s="149" customFormat="1" ht="18.75" customHeight="1" x14ac:dyDescent="0.2">
      <c r="A183" s="166">
        <f t="shared" si="15"/>
        <v>0</v>
      </c>
      <c r="B183" s="167">
        <f t="shared" si="13"/>
        <v>0</v>
      </c>
      <c r="C183" s="168">
        <f>IF(($P$9-SUM($C$9:C182))&gt;0,$AA$9,0)</f>
        <v>0</v>
      </c>
      <c r="D183" s="169">
        <f>IF(($P$10-SUM($D$9:D182))&gt;0,$AA$10,0)</f>
        <v>0</v>
      </c>
      <c r="E183" s="170">
        <f>IF(P$13&gt;1,"未定",ROUND(((P$9-SUM(C$9:C182))*P$14/100)/12,0))</f>
        <v>0</v>
      </c>
      <c r="F183" s="171">
        <f t="shared" si="16"/>
        <v>0</v>
      </c>
      <c r="G183" s="1249"/>
      <c r="H183" s="1250"/>
      <c r="I183" s="172"/>
      <c r="J183" s="172"/>
      <c r="K183" s="172"/>
      <c r="L183" s="172"/>
      <c r="M183" s="173">
        <f t="shared" si="14"/>
        <v>0</v>
      </c>
      <c r="N183" s="360"/>
      <c r="O183" s="354"/>
      <c r="P183" s="354"/>
      <c r="Q183" s="354"/>
      <c r="R183" s="354"/>
      <c r="S183" s="354"/>
      <c r="T183" s="354"/>
      <c r="U183" s="354"/>
      <c r="V183" s="354"/>
      <c r="W183" s="354"/>
      <c r="X183" s="369"/>
      <c r="Y183" s="369"/>
      <c r="Z183" s="369"/>
      <c r="AA183" s="373"/>
      <c r="AB183" s="354"/>
      <c r="AC183" s="354"/>
    </row>
    <row r="184" spans="1:29" s="149" customFormat="1" ht="18.75" customHeight="1" x14ac:dyDescent="0.2">
      <c r="A184" s="166">
        <f t="shared" si="15"/>
        <v>0</v>
      </c>
      <c r="B184" s="167">
        <f t="shared" si="13"/>
        <v>0</v>
      </c>
      <c r="C184" s="168">
        <f>IF(($P$9-SUM($C$9:C183))&gt;0,$AA$9,0)</f>
        <v>0</v>
      </c>
      <c r="D184" s="169">
        <f>IF(($P$10-SUM($D$9:D183))&gt;0,$AA$10,0)</f>
        <v>0</v>
      </c>
      <c r="E184" s="170">
        <f>IF(P$13&gt;1,"未定",ROUND(((P$9-SUM(C$9:C183))*P$14/100)/12,0))</f>
        <v>0</v>
      </c>
      <c r="F184" s="171">
        <f t="shared" si="16"/>
        <v>0</v>
      </c>
      <c r="G184" s="1249"/>
      <c r="H184" s="1250"/>
      <c r="I184" s="172"/>
      <c r="J184" s="172"/>
      <c r="K184" s="172"/>
      <c r="L184" s="172"/>
      <c r="M184" s="173">
        <f t="shared" si="14"/>
        <v>0</v>
      </c>
      <c r="N184" s="360"/>
      <c r="O184" s="354"/>
      <c r="P184" s="354"/>
      <c r="Q184" s="354"/>
      <c r="R184" s="354"/>
      <c r="S184" s="354"/>
      <c r="T184" s="354"/>
      <c r="U184" s="354"/>
      <c r="V184" s="354"/>
      <c r="W184" s="354"/>
      <c r="X184" s="369"/>
      <c r="Y184" s="369"/>
      <c r="Z184" s="369"/>
      <c r="AA184" s="373"/>
      <c r="AB184" s="354"/>
      <c r="AC184" s="354"/>
    </row>
    <row r="185" spans="1:29" s="149" customFormat="1" ht="18.75" customHeight="1" x14ac:dyDescent="0.2">
      <c r="A185" s="166">
        <f t="shared" si="15"/>
        <v>0</v>
      </c>
      <c r="B185" s="167">
        <f t="shared" si="13"/>
        <v>0</v>
      </c>
      <c r="C185" s="168">
        <f>IF(($P$9-SUM($C$9:C184))&gt;0,$AA$9,0)</f>
        <v>0</v>
      </c>
      <c r="D185" s="169">
        <f>IF(($P$10-SUM($D$9:D184))&gt;0,$AA$10,0)</f>
        <v>0</v>
      </c>
      <c r="E185" s="170">
        <f>IF(P$13&gt;1,"未定",ROUND(((P$9-SUM(C$9:C184))*P$14/100)/12,0))</f>
        <v>0</v>
      </c>
      <c r="F185" s="171">
        <f t="shared" si="16"/>
        <v>0</v>
      </c>
      <c r="G185" s="1249"/>
      <c r="H185" s="1250"/>
      <c r="I185" s="172"/>
      <c r="J185" s="172"/>
      <c r="K185" s="172"/>
      <c r="L185" s="172"/>
      <c r="M185" s="173">
        <f t="shared" si="14"/>
        <v>0</v>
      </c>
      <c r="N185" s="360"/>
      <c r="O185" s="354"/>
      <c r="P185" s="354"/>
      <c r="Q185" s="354"/>
      <c r="R185" s="354"/>
      <c r="S185" s="354"/>
      <c r="T185" s="354"/>
      <c r="U185" s="354"/>
      <c r="V185" s="354"/>
      <c r="W185" s="354"/>
      <c r="X185" s="369"/>
      <c r="Y185" s="369"/>
      <c r="Z185" s="369"/>
      <c r="AA185" s="373"/>
      <c r="AB185" s="354"/>
      <c r="AC185" s="354"/>
    </row>
    <row r="186" spans="1:29" s="149" customFormat="1" ht="18.75" customHeight="1" x14ac:dyDescent="0.2">
      <c r="A186" s="166">
        <f t="shared" si="15"/>
        <v>0</v>
      </c>
      <c r="B186" s="167">
        <f t="shared" si="13"/>
        <v>0</v>
      </c>
      <c r="C186" s="168">
        <f>IF(($P$9-SUM($C$9:C185))&gt;0,$AA$9,0)</f>
        <v>0</v>
      </c>
      <c r="D186" s="169">
        <f>IF(($P$10-SUM($D$9:D185))&gt;0,$AA$10,0)</f>
        <v>0</v>
      </c>
      <c r="E186" s="170">
        <f>IF(P$13&gt;1,"未定",ROUND(((P$9-SUM(C$9:C185))*P$14/100)/12,0))</f>
        <v>0</v>
      </c>
      <c r="F186" s="171">
        <f t="shared" si="16"/>
        <v>0</v>
      </c>
      <c r="G186" s="175" t="s">
        <v>210</v>
      </c>
      <c r="H186" s="190">
        <f>IF(P$13&gt;1,"未定",SUM(F177:F188))</f>
        <v>0</v>
      </c>
      <c r="I186" s="172"/>
      <c r="J186" s="172"/>
      <c r="K186" s="172"/>
      <c r="L186" s="172"/>
      <c r="M186" s="173">
        <f t="shared" si="14"/>
        <v>0</v>
      </c>
      <c r="N186" s="360"/>
      <c r="O186" s="354"/>
      <c r="P186" s="354"/>
      <c r="Q186" s="354"/>
      <c r="R186" s="354"/>
      <c r="S186" s="354"/>
      <c r="T186" s="354"/>
      <c r="U186" s="354"/>
      <c r="V186" s="354"/>
      <c r="W186" s="354"/>
      <c r="X186" s="369"/>
      <c r="Y186" s="369"/>
      <c r="Z186" s="369"/>
      <c r="AA186" s="373"/>
      <c r="AB186" s="354"/>
      <c r="AC186" s="354"/>
    </row>
    <row r="187" spans="1:29" s="149" customFormat="1" ht="18.75" customHeight="1" x14ac:dyDescent="0.2">
      <c r="A187" s="166">
        <f t="shared" si="15"/>
        <v>0</v>
      </c>
      <c r="B187" s="167">
        <f t="shared" si="13"/>
        <v>0</v>
      </c>
      <c r="C187" s="168">
        <f>IF(($P$9-SUM($C$9:C186))&gt;0,$AA$9,0)</f>
        <v>0</v>
      </c>
      <c r="D187" s="169">
        <f>IF(($P$10-SUM($D$9:D186))&gt;0,$AA$10,0)</f>
        <v>0</v>
      </c>
      <c r="E187" s="170">
        <f>IF(P$13&gt;1,"未定",ROUND(((P$9-SUM(C$9:C186))*P$14/100)/12,0))</f>
        <v>0</v>
      </c>
      <c r="F187" s="171">
        <f t="shared" si="16"/>
        <v>0</v>
      </c>
      <c r="G187" s="177" t="s">
        <v>298</v>
      </c>
      <c r="H187" s="178">
        <f>SUM(B177:B188)</f>
        <v>0</v>
      </c>
      <c r="I187" s="172"/>
      <c r="J187" s="172"/>
      <c r="K187" s="172"/>
      <c r="L187" s="172"/>
      <c r="M187" s="173">
        <f t="shared" si="14"/>
        <v>0</v>
      </c>
      <c r="N187" s="360"/>
      <c r="O187" s="354"/>
      <c r="P187" s="354"/>
      <c r="Q187" s="354"/>
      <c r="R187" s="354"/>
      <c r="S187" s="354"/>
      <c r="T187" s="354"/>
      <c r="U187" s="354"/>
      <c r="V187" s="354"/>
      <c r="W187" s="354"/>
      <c r="X187" s="369"/>
      <c r="Y187" s="369"/>
      <c r="Z187" s="369"/>
      <c r="AA187" s="373"/>
      <c r="AB187" s="354"/>
      <c r="AC187" s="354"/>
    </row>
    <row r="188" spans="1:29" s="149" customFormat="1" ht="18.75" customHeight="1" x14ac:dyDescent="0.2">
      <c r="A188" s="179">
        <f t="shared" si="15"/>
        <v>0</v>
      </c>
      <c r="B188" s="180">
        <f t="shared" si="13"/>
        <v>0</v>
      </c>
      <c r="C188" s="181">
        <f>IF(($P$9-SUM($C$9:C187))&gt;0,$AA$9,0)</f>
        <v>0</v>
      </c>
      <c r="D188" s="182">
        <f>IF(($P$10-SUM($D$9:D187))&gt;0,$AA$10,0)</f>
        <v>0</v>
      </c>
      <c r="E188" s="183">
        <f>IF(P$13&gt;1,"未定",ROUND(((P$9-SUM(C$9:C187))*P$14/100)/12,0))</f>
        <v>0</v>
      </c>
      <c r="F188" s="184">
        <f t="shared" si="16"/>
        <v>0</v>
      </c>
      <c r="G188" s="185" t="s">
        <v>300</v>
      </c>
      <c r="H188" s="186">
        <f>IF(P$13&gt;1,"未定",SUM(E177:E188))</f>
        <v>0</v>
      </c>
      <c r="I188" s="187"/>
      <c r="J188" s="187"/>
      <c r="K188" s="187"/>
      <c r="L188" s="187"/>
      <c r="M188" s="188">
        <f t="shared" si="14"/>
        <v>0</v>
      </c>
      <c r="N188" s="360"/>
      <c r="O188" s="354"/>
      <c r="P188" s="354"/>
      <c r="Q188" s="354"/>
      <c r="R188" s="354"/>
      <c r="S188" s="354"/>
      <c r="T188" s="354"/>
      <c r="U188" s="354"/>
      <c r="V188" s="354"/>
      <c r="W188" s="354"/>
      <c r="X188" s="369"/>
      <c r="Y188" s="369"/>
      <c r="Z188" s="369"/>
      <c r="AA188" s="373"/>
      <c r="AB188" s="354"/>
      <c r="AC188" s="354"/>
    </row>
    <row r="189" spans="1:29" s="149" customFormat="1" ht="18.75" customHeight="1" x14ac:dyDescent="0.2">
      <c r="A189" s="157">
        <f t="shared" si="15"/>
        <v>0</v>
      </c>
      <c r="B189" s="158">
        <f t="shared" si="13"/>
        <v>0</v>
      </c>
      <c r="C189" s="159">
        <f>IF(($P$9-SUM($C$9:C188))&gt;0,$AA$9,0)</f>
        <v>0</v>
      </c>
      <c r="D189" s="160">
        <f>IF(($P$10-SUM($D$9:D188))&gt;0,$AA$10,0)</f>
        <v>0</v>
      </c>
      <c r="E189" s="161">
        <f>IF(P$13&gt;1,"未定",ROUND(((P$9-SUM(C$9:C188))*P$14/100)/12,0))</f>
        <v>0</v>
      </c>
      <c r="F189" s="162">
        <f t="shared" si="16"/>
        <v>0</v>
      </c>
      <c r="G189" s="1247" t="s">
        <v>315</v>
      </c>
      <c r="H189" s="1248"/>
      <c r="I189" s="163"/>
      <c r="J189" s="163"/>
      <c r="K189" s="163"/>
      <c r="L189" s="163"/>
      <c r="M189" s="165">
        <f t="shared" si="14"/>
        <v>0</v>
      </c>
      <c r="N189" s="360"/>
      <c r="O189" s="354"/>
      <c r="P189" s="354"/>
      <c r="Q189" s="354"/>
      <c r="R189" s="354"/>
      <c r="S189" s="354"/>
      <c r="T189" s="354"/>
      <c r="U189" s="354"/>
      <c r="V189" s="354"/>
      <c r="W189" s="354"/>
      <c r="X189" s="369"/>
      <c r="Y189" s="369"/>
      <c r="Z189" s="369"/>
      <c r="AA189" s="373"/>
      <c r="AB189" s="354"/>
      <c r="AC189" s="354"/>
    </row>
    <row r="190" spans="1:29" s="149" customFormat="1" ht="18.75" customHeight="1" x14ac:dyDescent="0.2">
      <c r="A190" s="166">
        <f t="shared" si="15"/>
        <v>0</v>
      </c>
      <c r="B190" s="167">
        <f t="shared" si="13"/>
        <v>0</v>
      </c>
      <c r="C190" s="168">
        <f>IF(($P$9-SUM($C$9:C189))&gt;0,$AA$9,0)</f>
        <v>0</v>
      </c>
      <c r="D190" s="169">
        <f>IF(($P$10-SUM($D$9:D189))&gt;0,$AA$10,0)</f>
        <v>0</v>
      </c>
      <c r="E190" s="170">
        <f>IF(P$13&gt;1,"未定",ROUND(((P$9-SUM(C$9:C189))*P$14/100)/12,0))</f>
        <v>0</v>
      </c>
      <c r="F190" s="171">
        <f t="shared" si="16"/>
        <v>0</v>
      </c>
      <c r="G190" s="1249"/>
      <c r="H190" s="1250"/>
      <c r="I190" s="172"/>
      <c r="J190" s="172"/>
      <c r="K190" s="172"/>
      <c r="L190" s="172"/>
      <c r="M190" s="173">
        <f t="shared" si="14"/>
        <v>0</v>
      </c>
      <c r="N190" s="360"/>
      <c r="O190" s="354"/>
      <c r="P190" s="354"/>
      <c r="Q190" s="354"/>
      <c r="R190" s="354"/>
      <c r="S190" s="354"/>
      <c r="T190" s="354"/>
      <c r="U190" s="354"/>
      <c r="V190" s="354"/>
      <c r="W190" s="354"/>
      <c r="X190" s="369"/>
      <c r="Y190" s="369"/>
      <c r="Z190" s="369"/>
      <c r="AA190" s="373"/>
      <c r="AB190" s="354"/>
      <c r="AC190" s="354"/>
    </row>
    <row r="191" spans="1:29" s="149" customFormat="1" ht="18.75" customHeight="1" x14ac:dyDescent="0.2">
      <c r="A191" s="166">
        <f t="shared" si="15"/>
        <v>0</v>
      </c>
      <c r="B191" s="167">
        <f t="shared" si="13"/>
        <v>0</v>
      </c>
      <c r="C191" s="168">
        <f>IF(($P$9-SUM($C$9:C190))&gt;0,$AA$9,0)</f>
        <v>0</v>
      </c>
      <c r="D191" s="169">
        <f>IF(($P$10-SUM($D$9:D190))&gt;0,$AA$10,0)</f>
        <v>0</v>
      </c>
      <c r="E191" s="170">
        <f>IF(P$13&gt;1,"未定",ROUND(((P$9-SUM(C$9:C190))*P$14/100)/12,0))</f>
        <v>0</v>
      </c>
      <c r="F191" s="171">
        <f t="shared" si="16"/>
        <v>0</v>
      </c>
      <c r="G191" s="1249"/>
      <c r="H191" s="1250"/>
      <c r="I191" s="172"/>
      <c r="J191" s="172"/>
      <c r="K191" s="172"/>
      <c r="L191" s="172"/>
      <c r="M191" s="173">
        <f t="shared" si="14"/>
        <v>0</v>
      </c>
      <c r="N191" s="360"/>
      <c r="O191" s="354"/>
      <c r="P191" s="354"/>
      <c r="Q191" s="354"/>
      <c r="R191" s="354"/>
      <c r="S191" s="354"/>
      <c r="T191" s="354"/>
      <c r="U191" s="354"/>
      <c r="V191" s="354"/>
      <c r="W191" s="354"/>
      <c r="X191" s="369"/>
      <c r="Y191" s="369"/>
      <c r="Z191" s="369"/>
      <c r="AA191" s="373"/>
      <c r="AB191" s="354"/>
      <c r="AC191" s="354"/>
    </row>
    <row r="192" spans="1:29" s="149" customFormat="1" ht="18.75" customHeight="1" x14ac:dyDescent="0.2">
      <c r="A192" s="166">
        <f t="shared" si="15"/>
        <v>0</v>
      </c>
      <c r="B192" s="167">
        <f t="shared" si="13"/>
        <v>0</v>
      </c>
      <c r="C192" s="168">
        <f>IF(($P$9-SUM($C$9:C191))&gt;0,$AA$9,0)</f>
        <v>0</v>
      </c>
      <c r="D192" s="169">
        <f>IF(($P$10-SUM($D$9:D191))&gt;0,$AA$10,0)</f>
        <v>0</v>
      </c>
      <c r="E192" s="170">
        <f>IF(P$13&gt;1,"未定",ROUND(((P$9-SUM(C$9:C191))*P$14/100)/12,0))</f>
        <v>0</v>
      </c>
      <c r="F192" s="171">
        <f t="shared" si="16"/>
        <v>0</v>
      </c>
      <c r="G192" s="1249"/>
      <c r="H192" s="1250"/>
      <c r="I192" s="172"/>
      <c r="J192" s="172"/>
      <c r="K192" s="172"/>
      <c r="L192" s="172"/>
      <c r="M192" s="173">
        <f t="shared" si="14"/>
        <v>0</v>
      </c>
      <c r="N192" s="360"/>
      <c r="O192" s="354"/>
      <c r="P192" s="354"/>
      <c r="Q192" s="354"/>
      <c r="R192" s="354"/>
      <c r="S192" s="354"/>
      <c r="T192" s="354"/>
      <c r="U192" s="354"/>
      <c r="V192" s="354"/>
      <c r="W192" s="354"/>
      <c r="X192" s="369"/>
      <c r="Y192" s="369"/>
      <c r="Z192" s="369"/>
      <c r="AA192" s="373"/>
      <c r="AB192" s="354"/>
      <c r="AC192" s="354"/>
    </row>
    <row r="193" spans="1:29" s="149" customFormat="1" ht="18.75" customHeight="1" x14ac:dyDescent="0.2">
      <c r="A193" s="166">
        <f t="shared" si="15"/>
        <v>0</v>
      </c>
      <c r="B193" s="167">
        <f t="shared" si="13"/>
        <v>0</v>
      </c>
      <c r="C193" s="168">
        <f>IF(($P$9-SUM($C$9:C192))&gt;0,$AA$9,0)</f>
        <v>0</v>
      </c>
      <c r="D193" s="169">
        <f>IF(($P$10-SUM($D$9:D192))&gt;0,$AA$10,0)</f>
        <v>0</v>
      </c>
      <c r="E193" s="170">
        <f>IF(P$13&gt;1,"未定",ROUND(((P$9-SUM(C$9:C192))*P$14/100)/12,0))</f>
        <v>0</v>
      </c>
      <c r="F193" s="171">
        <f t="shared" ref="F193:F224" si="17">IF(P$13&gt;1,"未定",B193+E193)</f>
        <v>0</v>
      </c>
      <c r="G193" s="1249"/>
      <c r="H193" s="1250"/>
      <c r="I193" s="172"/>
      <c r="J193" s="172"/>
      <c r="K193" s="172"/>
      <c r="L193" s="172"/>
      <c r="M193" s="173">
        <f t="shared" si="14"/>
        <v>0</v>
      </c>
      <c r="N193" s="360"/>
      <c r="O193" s="354"/>
      <c r="P193" s="354"/>
      <c r="Q193" s="354"/>
      <c r="R193" s="354"/>
      <c r="S193" s="354"/>
      <c r="T193" s="354"/>
      <c r="U193" s="354"/>
      <c r="V193" s="354"/>
      <c r="W193" s="354"/>
      <c r="X193" s="369"/>
      <c r="Y193" s="369"/>
      <c r="Z193" s="369"/>
      <c r="AA193" s="373"/>
      <c r="AB193" s="354"/>
      <c r="AC193" s="354"/>
    </row>
    <row r="194" spans="1:29" s="149" customFormat="1" ht="18.75" customHeight="1" x14ac:dyDescent="0.2">
      <c r="A194" s="166">
        <f t="shared" si="15"/>
        <v>0</v>
      </c>
      <c r="B194" s="167">
        <f t="shared" si="13"/>
        <v>0</v>
      </c>
      <c r="C194" s="168">
        <f>IF(($P$9-SUM($C$9:C193))&gt;0,$AA$9,0)</f>
        <v>0</v>
      </c>
      <c r="D194" s="169">
        <f>IF(($P$10-SUM($D$9:D193))&gt;0,$AA$10,0)</f>
        <v>0</v>
      </c>
      <c r="E194" s="170">
        <f>IF(P$13&gt;1,"未定",ROUND(((P$9-SUM(C$9:C193))*P$14/100)/12,0))</f>
        <v>0</v>
      </c>
      <c r="F194" s="171">
        <f t="shared" si="17"/>
        <v>0</v>
      </c>
      <c r="G194" s="1249"/>
      <c r="H194" s="1250"/>
      <c r="I194" s="172"/>
      <c r="J194" s="172"/>
      <c r="K194" s="172"/>
      <c r="L194" s="172"/>
      <c r="M194" s="173">
        <f t="shared" si="14"/>
        <v>0</v>
      </c>
      <c r="N194" s="360"/>
      <c r="O194" s="354"/>
      <c r="P194" s="354"/>
      <c r="Q194" s="354"/>
      <c r="R194" s="354"/>
      <c r="S194" s="354"/>
      <c r="T194" s="354"/>
      <c r="U194" s="354"/>
      <c r="V194" s="354"/>
      <c r="W194" s="354"/>
      <c r="X194" s="369"/>
      <c r="Y194" s="369"/>
      <c r="Z194" s="369"/>
      <c r="AA194" s="373"/>
      <c r="AB194" s="354"/>
      <c r="AC194" s="354"/>
    </row>
    <row r="195" spans="1:29" s="149" customFormat="1" ht="18.75" customHeight="1" x14ac:dyDescent="0.2">
      <c r="A195" s="166">
        <f t="shared" si="15"/>
        <v>0</v>
      </c>
      <c r="B195" s="167">
        <f t="shared" si="13"/>
        <v>0</v>
      </c>
      <c r="C195" s="168">
        <f>IF(($P$9-SUM($C$9:C194))&gt;0,$AA$9,0)</f>
        <v>0</v>
      </c>
      <c r="D195" s="169">
        <f>IF(($P$10-SUM($D$9:D194))&gt;0,$AA$10,0)</f>
        <v>0</v>
      </c>
      <c r="E195" s="170">
        <f>IF(P$13&gt;1,"未定",ROUND(((P$9-SUM(C$9:C194))*P$14/100)/12,0))</f>
        <v>0</v>
      </c>
      <c r="F195" s="171">
        <f t="shared" si="17"/>
        <v>0</v>
      </c>
      <c r="G195" s="1249"/>
      <c r="H195" s="1250"/>
      <c r="I195" s="172"/>
      <c r="J195" s="172"/>
      <c r="K195" s="172"/>
      <c r="L195" s="172"/>
      <c r="M195" s="173">
        <f t="shared" si="14"/>
        <v>0</v>
      </c>
      <c r="N195" s="360"/>
      <c r="O195" s="354"/>
      <c r="P195" s="354"/>
      <c r="Q195" s="354"/>
      <c r="R195" s="354"/>
      <c r="S195" s="354"/>
      <c r="T195" s="354"/>
      <c r="U195" s="354"/>
      <c r="V195" s="354"/>
      <c r="W195" s="354"/>
      <c r="X195" s="369"/>
      <c r="Y195" s="369"/>
      <c r="Z195" s="369"/>
      <c r="AA195" s="373"/>
      <c r="AB195" s="354"/>
      <c r="AC195" s="354"/>
    </row>
    <row r="196" spans="1:29" s="149" customFormat="1" ht="18.75" customHeight="1" x14ac:dyDescent="0.2">
      <c r="A196" s="166">
        <f t="shared" si="15"/>
        <v>0</v>
      </c>
      <c r="B196" s="167">
        <f t="shared" si="13"/>
        <v>0</v>
      </c>
      <c r="C196" s="168">
        <f>IF(($P$9-SUM($C$9:C195))&gt;0,$AA$9,0)</f>
        <v>0</v>
      </c>
      <c r="D196" s="169">
        <f>IF(($P$10-SUM($D$9:D195))&gt;0,$AA$10,0)</f>
        <v>0</v>
      </c>
      <c r="E196" s="170">
        <f>IF(P$13&gt;1,"未定",ROUND(((P$9-SUM(C$9:C195))*P$14/100)/12,0))</f>
        <v>0</v>
      </c>
      <c r="F196" s="171">
        <f t="shared" si="17"/>
        <v>0</v>
      </c>
      <c r="G196" s="1249"/>
      <c r="H196" s="1250"/>
      <c r="I196" s="172"/>
      <c r="J196" s="172"/>
      <c r="K196" s="172"/>
      <c r="L196" s="172"/>
      <c r="M196" s="173">
        <f t="shared" si="14"/>
        <v>0</v>
      </c>
      <c r="N196" s="360"/>
      <c r="O196" s="354"/>
      <c r="P196" s="354"/>
      <c r="Q196" s="354"/>
      <c r="R196" s="354"/>
      <c r="S196" s="354"/>
      <c r="T196" s="354"/>
      <c r="U196" s="354"/>
      <c r="V196" s="354"/>
      <c r="W196" s="354"/>
      <c r="X196" s="369"/>
      <c r="Y196" s="369"/>
      <c r="Z196" s="369"/>
      <c r="AA196" s="373"/>
      <c r="AB196" s="354"/>
      <c r="AC196" s="354"/>
    </row>
    <row r="197" spans="1:29" s="149" customFormat="1" ht="18.75" customHeight="1" x14ac:dyDescent="0.2">
      <c r="A197" s="166">
        <f t="shared" si="15"/>
        <v>0</v>
      </c>
      <c r="B197" s="167">
        <f t="shared" si="13"/>
        <v>0</v>
      </c>
      <c r="C197" s="168">
        <f>IF(($P$9-SUM($C$9:C196))&gt;0,$AA$9,0)</f>
        <v>0</v>
      </c>
      <c r="D197" s="169">
        <f>IF(($P$10-SUM($D$9:D196))&gt;0,$AA$10,0)</f>
        <v>0</v>
      </c>
      <c r="E197" s="170">
        <f>IF(P$13&gt;1,"未定",ROUND(((P$9-SUM(C$9:C196))*P$14/100)/12,0))</f>
        <v>0</v>
      </c>
      <c r="F197" s="171">
        <f t="shared" si="17"/>
        <v>0</v>
      </c>
      <c r="G197" s="1249"/>
      <c r="H197" s="1250"/>
      <c r="I197" s="172"/>
      <c r="J197" s="172"/>
      <c r="K197" s="172"/>
      <c r="L197" s="172"/>
      <c r="M197" s="173">
        <f t="shared" si="14"/>
        <v>0</v>
      </c>
      <c r="N197" s="360"/>
      <c r="O197" s="354"/>
      <c r="P197" s="354"/>
      <c r="Q197" s="354"/>
      <c r="R197" s="354"/>
      <c r="S197" s="354"/>
      <c r="T197" s="354"/>
      <c r="U197" s="354"/>
      <c r="V197" s="354"/>
      <c r="W197" s="354"/>
      <c r="X197" s="369"/>
      <c r="Y197" s="369"/>
      <c r="Z197" s="369"/>
      <c r="AA197" s="373"/>
      <c r="AB197" s="354"/>
      <c r="AC197" s="354"/>
    </row>
    <row r="198" spans="1:29" s="149" customFormat="1" ht="18.75" customHeight="1" x14ac:dyDescent="0.2">
      <c r="A198" s="166">
        <f t="shared" si="15"/>
        <v>0</v>
      </c>
      <c r="B198" s="167">
        <f t="shared" si="13"/>
        <v>0</v>
      </c>
      <c r="C198" s="168">
        <f>IF(($P$9-SUM($C$9:C197))&gt;0,$AA$9,0)</f>
        <v>0</v>
      </c>
      <c r="D198" s="169">
        <f>IF(($P$10-SUM($D$9:D197))&gt;0,$AA$10,0)</f>
        <v>0</v>
      </c>
      <c r="E198" s="170">
        <f>IF(P$13&gt;1,"未定",ROUND(((P$9-SUM(C$9:C197))*P$14/100)/12,0))</f>
        <v>0</v>
      </c>
      <c r="F198" s="171">
        <f t="shared" si="17"/>
        <v>0</v>
      </c>
      <c r="G198" s="175" t="s">
        <v>210</v>
      </c>
      <c r="H198" s="190">
        <f>IF(P$13&gt;1,"未定",SUM(F189:F200))</f>
        <v>0</v>
      </c>
      <c r="I198" s="172"/>
      <c r="J198" s="172"/>
      <c r="K198" s="172"/>
      <c r="L198" s="172"/>
      <c r="M198" s="173">
        <f t="shared" si="14"/>
        <v>0</v>
      </c>
      <c r="N198" s="360"/>
      <c r="O198" s="354"/>
      <c r="P198" s="354"/>
      <c r="Q198" s="354"/>
      <c r="R198" s="354"/>
      <c r="S198" s="354"/>
      <c r="T198" s="354"/>
      <c r="U198" s="354"/>
      <c r="V198" s="354"/>
      <c r="W198" s="354"/>
      <c r="X198" s="369"/>
      <c r="Y198" s="369"/>
      <c r="Z198" s="369"/>
      <c r="AA198" s="373"/>
      <c r="AB198" s="354"/>
      <c r="AC198" s="354"/>
    </row>
    <row r="199" spans="1:29" s="149" customFormat="1" ht="18.75" customHeight="1" x14ac:dyDescent="0.2">
      <c r="A199" s="166">
        <f t="shared" si="15"/>
        <v>0</v>
      </c>
      <c r="B199" s="167">
        <f t="shared" si="13"/>
        <v>0</v>
      </c>
      <c r="C199" s="168">
        <f>IF(($P$9-SUM($C$9:C198))&gt;0,$AA$9,0)</f>
        <v>0</v>
      </c>
      <c r="D199" s="169">
        <f>IF(($P$10-SUM($D$9:D198))&gt;0,$AA$10,0)</f>
        <v>0</v>
      </c>
      <c r="E199" s="170">
        <f>IF(P$13&gt;1,"未定",ROUND(((P$9-SUM(C$9:C198))*P$14/100)/12,0))</f>
        <v>0</v>
      </c>
      <c r="F199" s="171">
        <f t="shared" si="17"/>
        <v>0</v>
      </c>
      <c r="G199" s="177" t="s">
        <v>298</v>
      </c>
      <c r="H199" s="178">
        <f>SUM(B189:B200)</f>
        <v>0</v>
      </c>
      <c r="I199" s="172"/>
      <c r="J199" s="172"/>
      <c r="K199" s="172"/>
      <c r="L199" s="172"/>
      <c r="M199" s="173">
        <f t="shared" si="14"/>
        <v>0</v>
      </c>
      <c r="N199" s="360"/>
      <c r="O199" s="354"/>
      <c r="P199" s="354"/>
      <c r="Q199" s="354"/>
      <c r="R199" s="354"/>
      <c r="S199" s="354"/>
      <c r="T199" s="354"/>
      <c r="U199" s="354"/>
      <c r="V199" s="354"/>
      <c r="W199" s="354"/>
      <c r="X199" s="369"/>
      <c r="Y199" s="369"/>
      <c r="Z199" s="369"/>
      <c r="AA199" s="373"/>
      <c r="AB199" s="354"/>
      <c r="AC199" s="354"/>
    </row>
    <row r="200" spans="1:29" s="149" customFormat="1" ht="18.75" customHeight="1" x14ac:dyDescent="0.2">
      <c r="A200" s="179">
        <f t="shared" si="15"/>
        <v>0</v>
      </c>
      <c r="B200" s="180">
        <f t="shared" si="13"/>
        <v>0</v>
      </c>
      <c r="C200" s="181">
        <f>IF(($P$9-SUM($C$9:C199))&gt;0,$AA$9,0)</f>
        <v>0</v>
      </c>
      <c r="D200" s="182">
        <f>IF(($P$10-SUM($D$9:D199))&gt;0,$AA$10,0)</f>
        <v>0</v>
      </c>
      <c r="E200" s="170">
        <f>IF(P$13&gt;1,"未定",ROUND(((P$9-SUM(C$9:C199))*P$14/100)/12,0))</f>
        <v>0</v>
      </c>
      <c r="F200" s="184">
        <f t="shared" si="17"/>
        <v>0</v>
      </c>
      <c r="G200" s="185" t="s">
        <v>300</v>
      </c>
      <c r="H200" s="186">
        <f>IF(P$13&gt;1,"未定",SUM(E189:E200))</f>
        <v>0</v>
      </c>
      <c r="I200" s="187"/>
      <c r="J200" s="187"/>
      <c r="K200" s="187"/>
      <c r="L200" s="187"/>
      <c r="M200" s="188">
        <f t="shared" si="14"/>
        <v>0</v>
      </c>
      <c r="N200" s="360"/>
      <c r="O200" s="354"/>
      <c r="P200" s="354"/>
      <c r="Q200" s="354"/>
      <c r="R200" s="354"/>
      <c r="S200" s="354"/>
      <c r="T200" s="354"/>
      <c r="U200" s="354"/>
      <c r="V200" s="354"/>
      <c r="W200" s="354"/>
      <c r="X200" s="369"/>
      <c r="Y200" s="369"/>
      <c r="Z200" s="369"/>
      <c r="AA200" s="373"/>
      <c r="AB200" s="354"/>
      <c r="AC200" s="354"/>
    </row>
    <row r="201" spans="1:29" s="149" customFormat="1" ht="18.75" customHeight="1" x14ac:dyDescent="0.2">
      <c r="A201" s="157">
        <f t="shared" si="15"/>
        <v>0</v>
      </c>
      <c r="B201" s="158">
        <f t="shared" ref="B201:B264" si="18">SUM(C201:D201)</f>
        <v>0</v>
      </c>
      <c r="C201" s="159">
        <f>IF(($P$9-SUM($C$9:C200))&gt;0,$AA$9,0)</f>
        <v>0</v>
      </c>
      <c r="D201" s="160">
        <f>IF(($P$10-SUM($D$9:D200))&gt;0,$AA$10,0)</f>
        <v>0</v>
      </c>
      <c r="E201" s="161">
        <f>IF(P$13&gt;1,"未定",ROUND(((P$9-SUM(C$9:C200))*P$14/100)/12,0))</f>
        <v>0</v>
      </c>
      <c r="F201" s="162">
        <f t="shared" si="17"/>
        <v>0</v>
      </c>
      <c r="G201" s="1247" t="s">
        <v>316</v>
      </c>
      <c r="H201" s="1248"/>
      <c r="I201" s="163"/>
      <c r="J201" s="163"/>
      <c r="K201" s="163"/>
      <c r="L201" s="163"/>
      <c r="M201" s="165">
        <f t="shared" ref="M201:M264" si="19">SUM(I201:L201)</f>
        <v>0</v>
      </c>
      <c r="N201" s="360"/>
      <c r="O201" s="354"/>
      <c r="P201" s="354"/>
      <c r="Q201" s="354"/>
      <c r="R201" s="354"/>
      <c r="S201" s="354"/>
      <c r="T201" s="354"/>
      <c r="U201" s="354"/>
      <c r="V201" s="354"/>
      <c r="W201" s="354"/>
      <c r="X201" s="369"/>
      <c r="Y201" s="369"/>
      <c r="Z201" s="369"/>
      <c r="AA201" s="373"/>
      <c r="AB201" s="354"/>
      <c r="AC201" s="354"/>
    </row>
    <row r="202" spans="1:29" s="149" customFormat="1" ht="18.75" customHeight="1" x14ac:dyDescent="0.2">
      <c r="A202" s="166">
        <f t="shared" ref="A202:A265" si="20">IF(F202&gt;0,A201+1,0)</f>
        <v>0</v>
      </c>
      <c r="B202" s="167">
        <f t="shared" si="18"/>
        <v>0</v>
      </c>
      <c r="C202" s="168">
        <f>IF(($P$9-SUM($C$9:C201))&gt;0,$AA$9,0)</f>
        <v>0</v>
      </c>
      <c r="D202" s="169">
        <f>IF(($P$10-SUM($D$9:D201))&gt;0,$AA$10,0)</f>
        <v>0</v>
      </c>
      <c r="E202" s="170">
        <f>IF(P$13&gt;1,"未定",ROUND(((P$9-SUM(C$9:C201))*P$14/100)/12,0))</f>
        <v>0</v>
      </c>
      <c r="F202" s="171">
        <f t="shared" si="17"/>
        <v>0</v>
      </c>
      <c r="G202" s="1249"/>
      <c r="H202" s="1250"/>
      <c r="I202" s="172"/>
      <c r="J202" s="172"/>
      <c r="K202" s="172"/>
      <c r="L202" s="172"/>
      <c r="M202" s="173">
        <f t="shared" si="19"/>
        <v>0</v>
      </c>
      <c r="N202" s="360"/>
      <c r="O202" s="354"/>
      <c r="P202" s="354"/>
      <c r="Q202" s="354"/>
      <c r="R202" s="354"/>
      <c r="S202" s="354"/>
      <c r="T202" s="354"/>
      <c r="U202" s="354"/>
      <c r="V202" s="354"/>
      <c r="W202" s="354"/>
      <c r="X202" s="369"/>
      <c r="Y202" s="369"/>
      <c r="Z202" s="369"/>
      <c r="AA202" s="373"/>
      <c r="AB202" s="354"/>
      <c r="AC202" s="354"/>
    </row>
    <row r="203" spans="1:29" s="149" customFormat="1" ht="18.75" customHeight="1" x14ac:dyDescent="0.2">
      <c r="A203" s="166">
        <f t="shared" si="20"/>
        <v>0</v>
      </c>
      <c r="B203" s="167">
        <f t="shared" si="18"/>
        <v>0</v>
      </c>
      <c r="C203" s="168">
        <f>IF(($P$9-SUM($C$9:C202))&gt;0,$AA$9,0)</f>
        <v>0</v>
      </c>
      <c r="D203" s="169">
        <f>IF(($P$10-SUM($D$9:D202))&gt;0,$AA$10,0)</f>
        <v>0</v>
      </c>
      <c r="E203" s="170">
        <f>IF(P$13&gt;1,"未定",ROUND(((P$9-SUM(C$9:C202))*P$14/100)/12,0))</f>
        <v>0</v>
      </c>
      <c r="F203" s="171">
        <f t="shared" si="17"/>
        <v>0</v>
      </c>
      <c r="G203" s="1249"/>
      <c r="H203" s="1250"/>
      <c r="I203" s="172"/>
      <c r="J203" s="172"/>
      <c r="K203" s="172"/>
      <c r="L203" s="172"/>
      <c r="M203" s="173">
        <f t="shared" si="19"/>
        <v>0</v>
      </c>
      <c r="N203" s="360"/>
      <c r="O203" s="354"/>
      <c r="P203" s="354"/>
      <c r="Q203" s="354"/>
      <c r="R203" s="354"/>
      <c r="S203" s="354"/>
      <c r="T203" s="354"/>
      <c r="U203" s="354"/>
      <c r="V203" s="354"/>
      <c r="W203" s="354"/>
      <c r="X203" s="369"/>
      <c r="Y203" s="369"/>
      <c r="Z203" s="369"/>
      <c r="AA203" s="373"/>
      <c r="AB203" s="354"/>
      <c r="AC203" s="354"/>
    </row>
    <row r="204" spans="1:29" s="149" customFormat="1" ht="18.75" customHeight="1" x14ac:dyDescent="0.2">
      <c r="A204" s="166">
        <f t="shared" si="20"/>
        <v>0</v>
      </c>
      <c r="B204" s="167">
        <f t="shared" si="18"/>
        <v>0</v>
      </c>
      <c r="C204" s="168">
        <f>IF(($P$9-SUM($C$9:C203))&gt;0,$AA$9,0)</f>
        <v>0</v>
      </c>
      <c r="D204" s="169">
        <f>IF(($P$10-SUM($D$9:D203))&gt;0,$AA$10,0)</f>
        <v>0</v>
      </c>
      <c r="E204" s="170">
        <f>IF(P$13&gt;1,"未定",ROUND(((P$9-SUM(C$9:C203))*P$14/100)/12,0))</f>
        <v>0</v>
      </c>
      <c r="F204" s="171">
        <f t="shared" si="17"/>
        <v>0</v>
      </c>
      <c r="G204" s="1249"/>
      <c r="H204" s="1250"/>
      <c r="I204" s="172"/>
      <c r="J204" s="172"/>
      <c r="K204" s="172"/>
      <c r="L204" s="172"/>
      <c r="M204" s="173">
        <f t="shared" si="19"/>
        <v>0</v>
      </c>
      <c r="N204" s="360"/>
      <c r="O204" s="354"/>
      <c r="P204" s="354"/>
      <c r="Q204" s="354"/>
      <c r="R204" s="354"/>
      <c r="S204" s="354"/>
      <c r="T204" s="354"/>
      <c r="U204" s="354"/>
      <c r="V204" s="354"/>
      <c r="W204" s="354"/>
      <c r="X204" s="369"/>
      <c r="Y204" s="369"/>
      <c r="Z204" s="369"/>
      <c r="AA204" s="373"/>
      <c r="AB204" s="354"/>
      <c r="AC204" s="354"/>
    </row>
    <row r="205" spans="1:29" s="149" customFormat="1" ht="18.75" customHeight="1" x14ac:dyDescent="0.2">
      <c r="A205" s="166">
        <f t="shared" si="20"/>
        <v>0</v>
      </c>
      <c r="B205" s="167">
        <f t="shared" si="18"/>
        <v>0</v>
      </c>
      <c r="C205" s="168">
        <f>IF(($P$9-SUM($C$9:C204))&gt;0,$AA$9,0)</f>
        <v>0</v>
      </c>
      <c r="D205" s="169">
        <f>IF(($P$10-SUM($D$9:D204))&gt;0,$AA$10,0)</f>
        <v>0</v>
      </c>
      <c r="E205" s="170">
        <f>IF(P$13&gt;1,"未定",ROUND(((P$9-SUM(C$9:C204))*P$14/100)/12,0))</f>
        <v>0</v>
      </c>
      <c r="F205" s="171">
        <f t="shared" si="17"/>
        <v>0</v>
      </c>
      <c r="G205" s="1249"/>
      <c r="H205" s="1250"/>
      <c r="I205" s="172"/>
      <c r="J205" s="172"/>
      <c r="K205" s="172"/>
      <c r="L205" s="172"/>
      <c r="M205" s="173">
        <f t="shared" si="19"/>
        <v>0</v>
      </c>
      <c r="N205" s="360"/>
      <c r="O205" s="354"/>
      <c r="P205" s="354"/>
      <c r="Q205" s="354"/>
      <c r="R205" s="354"/>
      <c r="S205" s="354"/>
      <c r="T205" s="354"/>
      <c r="U205" s="354"/>
      <c r="V205" s="354"/>
      <c r="W205" s="354"/>
      <c r="X205" s="369"/>
      <c r="Y205" s="369"/>
      <c r="Z205" s="369"/>
      <c r="AA205" s="373"/>
      <c r="AB205" s="354"/>
      <c r="AC205" s="354"/>
    </row>
    <row r="206" spans="1:29" s="149" customFormat="1" ht="18.75" customHeight="1" x14ac:dyDescent="0.2">
      <c r="A206" s="166">
        <f t="shared" si="20"/>
        <v>0</v>
      </c>
      <c r="B206" s="167">
        <f t="shared" si="18"/>
        <v>0</v>
      </c>
      <c r="C206" s="168">
        <f>IF(($P$9-SUM($C$9:C205))&gt;0,$AA$9,0)</f>
        <v>0</v>
      </c>
      <c r="D206" s="169">
        <f>IF(($P$10-SUM($D$9:D205))&gt;0,$AA$10,0)</f>
        <v>0</v>
      </c>
      <c r="E206" s="170">
        <f>IF(P$13&gt;1,"未定",ROUND(((P$9-SUM(C$9:C205))*P$14/100)/12,0))</f>
        <v>0</v>
      </c>
      <c r="F206" s="171">
        <f t="shared" si="17"/>
        <v>0</v>
      </c>
      <c r="G206" s="1249"/>
      <c r="H206" s="1250"/>
      <c r="I206" s="172"/>
      <c r="J206" s="172"/>
      <c r="K206" s="172"/>
      <c r="L206" s="172"/>
      <c r="M206" s="173">
        <f t="shared" si="19"/>
        <v>0</v>
      </c>
      <c r="N206" s="360"/>
      <c r="O206" s="354"/>
      <c r="P206" s="354"/>
      <c r="Q206" s="354"/>
      <c r="R206" s="354"/>
      <c r="S206" s="354"/>
      <c r="T206" s="354"/>
      <c r="U206" s="354"/>
      <c r="V206" s="354"/>
      <c r="W206" s="354"/>
      <c r="X206" s="369"/>
      <c r="Y206" s="369"/>
      <c r="Z206" s="369"/>
      <c r="AA206" s="373"/>
      <c r="AB206" s="354"/>
      <c r="AC206" s="354"/>
    </row>
    <row r="207" spans="1:29" s="149" customFormat="1" ht="18.75" customHeight="1" x14ac:dyDescent="0.2">
      <c r="A207" s="166">
        <f t="shared" si="20"/>
        <v>0</v>
      </c>
      <c r="B207" s="167">
        <f t="shared" si="18"/>
        <v>0</v>
      </c>
      <c r="C207" s="168">
        <f>IF(($P$9-SUM($C$9:C206))&gt;0,$AA$9,0)</f>
        <v>0</v>
      </c>
      <c r="D207" s="169">
        <f>IF(($P$10-SUM($D$9:D206))&gt;0,$AA$10,0)</f>
        <v>0</v>
      </c>
      <c r="E207" s="170">
        <f>IF(P$13&gt;1,"未定",ROUND(((P$9-SUM(C$9:C206))*P$14/100)/12,0))</f>
        <v>0</v>
      </c>
      <c r="F207" s="171">
        <f t="shared" si="17"/>
        <v>0</v>
      </c>
      <c r="G207" s="1249"/>
      <c r="H207" s="1250"/>
      <c r="I207" s="172"/>
      <c r="J207" s="172"/>
      <c r="K207" s="172"/>
      <c r="L207" s="172"/>
      <c r="M207" s="173">
        <f t="shared" si="19"/>
        <v>0</v>
      </c>
      <c r="N207" s="360"/>
      <c r="O207" s="354"/>
      <c r="P207" s="354"/>
      <c r="Q207" s="354"/>
      <c r="R207" s="354"/>
      <c r="S207" s="354"/>
      <c r="T207" s="354"/>
      <c r="U207" s="354"/>
      <c r="V207" s="354"/>
      <c r="W207" s="354"/>
      <c r="X207" s="369"/>
      <c r="Y207" s="369"/>
      <c r="Z207" s="369"/>
      <c r="AA207" s="373"/>
      <c r="AB207" s="354"/>
      <c r="AC207" s="354"/>
    </row>
    <row r="208" spans="1:29" s="149" customFormat="1" ht="18.75" customHeight="1" x14ac:dyDescent="0.2">
      <c r="A208" s="166">
        <f t="shared" si="20"/>
        <v>0</v>
      </c>
      <c r="B208" s="167">
        <f t="shared" si="18"/>
        <v>0</v>
      </c>
      <c r="C208" s="168">
        <f>IF(($P$9-SUM($C$9:C207))&gt;0,$AA$9,0)</f>
        <v>0</v>
      </c>
      <c r="D208" s="169">
        <f>IF(($P$10-SUM($D$9:D207))&gt;0,$AA$10,0)</f>
        <v>0</v>
      </c>
      <c r="E208" s="170">
        <f>IF(P$13&gt;1,"未定",ROUND(((P$9-SUM(C$9:C207))*P$14/100)/12,0))</f>
        <v>0</v>
      </c>
      <c r="F208" s="171">
        <f t="shared" si="17"/>
        <v>0</v>
      </c>
      <c r="G208" s="1249"/>
      <c r="H208" s="1250"/>
      <c r="I208" s="172"/>
      <c r="J208" s="172"/>
      <c r="K208" s="172"/>
      <c r="L208" s="172"/>
      <c r="M208" s="173">
        <f t="shared" si="19"/>
        <v>0</v>
      </c>
      <c r="N208" s="360"/>
      <c r="O208" s="354"/>
      <c r="P208" s="354"/>
      <c r="Q208" s="354"/>
      <c r="R208" s="354"/>
      <c r="S208" s="354"/>
      <c r="T208" s="354"/>
      <c r="U208" s="354"/>
      <c r="V208" s="354"/>
      <c r="W208" s="354"/>
      <c r="X208" s="369"/>
      <c r="Y208" s="369"/>
      <c r="Z208" s="369"/>
      <c r="AA208" s="373"/>
      <c r="AB208" s="354"/>
      <c r="AC208" s="354"/>
    </row>
    <row r="209" spans="1:29" s="149" customFormat="1" ht="18.75" customHeight="1" x14ac:dyDescent="0.2">
      <c r="A209" s="166">
        <f t="shared" si="20"/>
        <v>0</v>
      </c>
      <c r="B209" s="167">
        <f t="shared" si="18"/>
        <v>0</v>
      </c>
      <c r="C209" s="168">
        <f>IF(($P$9-SUM($C$9:C208))&gt;0,$AA$9,0)</f>
        <v>0</v>
      </c>
      <c r="D209" s="169">
        <f>IF(($P$10-SUM($D$9:D208))&gt;0,$AA$10,0)</f>
        <v>0</v>
      </c>
      <c r="E209" s="170">
        <f>IF(P$13&gt;1,"未定",ROUND(((P$9-SUM(C$9:C208))*P$14/100)/12,0))</f>
        <v>0</v>
      </c>
      <c r="F209" s="171">
        <f t="shared" si="17"/>
        <v>0</v>
      </c>
      <c r="G209" s="1249"/>
      <c r="H209" s="1250"/>
      <c r="I209" s="172"/>
      <c r="J209" s="172"/>
      <c r="K209" s="172"/>
      <c r="L209" s="172"/>
      <c r="M209" s="173">
        <f t="shared" si="19"/>
        <v>0</v>
      </c>
      <c r="N209" s="360"/>
      <c r="O209" s="354"/>
      <c r="P209" s="354"/>
      <c r="Q209" s="354"/>
      <c r="R209" s="354"/>
      <c r="S209" s="354"/>
      <c r="T209" s="354"/>
      <c r="U209" s="354"/>
      <c r="V209" s="354"/>
      <c r="W209" s="354"/>
      <c r="X209" s="369"/>
      <c r="Y209" s="369"/>
      <c r="Z209" s="369"/>
      <c r="AA209" s="373"/>
      <c r="AB209" s="354"/>
      <c r="AC209" s="354"/>
    </row>
    <row r="210" spans="1:29" s="149" customFormat="1" ht="18.75" customHeight="1" x14ac:dyDescent="0.2">
      <c r="A210" s="166">
        <f t="shared" si="20"/>
        <v>0</v>
      </c>
      <c r="B210" s="167">
        <f t="shared" si="18"/>
        <v>0</v>
      </c>
      <c r="C210" s="168">
        <f>IF(($P$9-SUM($C$9:C209))&gt;0,$AA$9,0)</f>
        <v>0</v>
      </c>
      <c r="D210" s="169">
        <f>IF(($P$10-SUM($D$9:D209))&gt;0,$AA$10,0)</f>
        <v>0</v>
      </c>
      <c r="E210" s="170">
        <f>IF(P$13&gt;1,"未定",ROUND(((P$9-SUM(C$9:C209))*P$14/100)/12,0))</f>
        <v>0</v>
      </c>
      <c r="F210" s="171">
        <f t="shared" si="17"/>
        <v>0</v>
      </c>
      <c r="G210" s="175" t="s">
        <v>210</v>
      </c>
      <c r="H210" s="190">
        <f>IF(P$13&gt;1,"未定",SUM(F201:F212))</f>
        <v>0</v>
      </c>
      <c r="I210" s="172"/>
      <c r="J210" s="172"/>
      <c r="K210" s="172"/>
      <c r="L210" s="172"/>
      <c r="M210" s="173">
        <f t="shared" si="19"/>
        <v>0</v>
      </c>
      <c r="N210" s="360"/>
      <c r="O210" s="354"/>
      <c r="P210" s="354"/>
      <c r="Q210" s="354"/>
      <c r="R210" s="354"/>
      <c r="S210" s="354"/>
      <c r="T210" s="354"/>
      <c r="U210" s="354"/>
      <c r="V210" s="354"/>
      <c r="W210" s="354"/>
      <c r="X210" s="369"/>
      <c r="Y210" s="369"/>
      <c r="Z210" s="369"/>
      <c r="AA210" s="373"/>
      <c r="AB210" s="354"/>
      <c r="AC210" s="354"/>
    </row>
    <row r="211" spans="1:29" s="149" customFormat="1" ht="18.75" customHeight="1" x14ac:dyDescent="0.2">
      <c r="A211" s="166">
        <f t="shared" si="20"/>
        <v>0</v>
      </c>
      <c r="B211" s="167">
        <f t="shared" si="18"/>
        <v>0</v>
      </c>
      <c r="C211" s="168">
        <f>IF(($P$9-SUM($C$9:C210))&gt;0,$AA$9,0)</f>
        <v>0</v>
      </c>
      <c r="D211" s="169">
        <f>IF(($P$10-SUM($D$9:D210))&gt;0,$AA$10,0)</f>
        <v>0</v>
      </c>
      <c r="E211" s="170">
        <f>IF(P$13&gt;1,"未定",ROUND(((P$9-SUM(C$9:C210))*P$14/100)/12,0))</f>
        <v>0</v>
      </c>
      <c r="F211" s="171">
        <f t="shared" si="17"/>
        <v>0</v>
      </c>
      <c r="G211" s="177" t="s">
        <v>298</v>
      </c>
      <c r="H211" s="178">
        <f>SUM(B201:B212)</f>
        <v>0</v>
      </c>
      <c r="I211" s="172"/>
      <c r="J211" s="172"/>
      <c r="K211" s="172"/>
      <c r="L211" s="172"/>
      <c r="M211" s="173">
        <f t="shared" si="19"/>
        <v>0</v>
      </c>
      <c r="N211" s="360"/>
      <c r="O211" s="354"/>
      <c r="P211" s="354"/>
      <c r="Q211" s="354"/>
      <c r="R211" s="354"/>
      <c r="S211" s="354"/>
      <c r="T211" s="354"/>
      <c r="U211" s="354"/>
      <c r="V211" s="354"/>
      <c r="W211" s="354"/>
      <c r="X211" s="369"/>
      <c r="Y211" s="369"/>
      <c r="Z211" s="369"/>
      <c r="AA211" s="373"/>
      <c r="AB211" s="354"/>
      <c r="AC211" s="354"/>
    </row>
    <row r="212" spans="1:29" s="149" customFormat="1" ht="18.75" customHeight="1" x14ac:dyDescent="0.2">
      <c r="A212" s="179">
        <f t="shared" si="20"/>
        <v>0</v>
      </c>
      <c r="B212" s="180">
        <f t="shared" si="18"/>
        <v>0</v>
      </c>
      <c r="C212" s="181">
        <f>IF(($P$9-SUM($C$9:C211))&gt;0,$AA$9,0)</f>
        <v>0</v>
      </c>
      <c r="D212" s="182">
        <f>IF(($P$10-SUM($D$9:D211))&gt;0,$AA$10,0)</f>
        <v>0</v>
      </c>
      <c r="E212" s="170">
        <f>IF(P$13&gt;1,"未定",ROUND(((P$9-SUM(C$9:C211))*P$14/100)/12,0))</f>
        <v>0</v>
      </c>
      <c r="F212" s="184">
        <f t="shared" si="17"/>
        <v>0</v>
      </c>
      <c r="G212" s="185" t="s">
        <v>300</v>
      </c>
      <c r="H212" s="186">
        <f>IF(P$13&gt;1,"未定",SUM(E201:E212))</f>
        <v>0</v>
      </c>
      <c r="I212" s="187"/>
      <c r="J212" s="187"/>
      <c r="K212" s="187"/>
      <c r="L212" s="187"/>
      <c r="M212" s="188">
        <f t="shared" si="19"/>
        <v>0</v>
      </c>
      <c r="N212" s="360"/>
      <c r="O212" s="354"/>
      <c r="P212" s="354"/>
      <c r="Q212" s="354"/>
      <c r="R212" s="354"/>
      <c r="S212" s="354"/>
      <c r="T212" s="354"/>
      <c r="U212" s="354"/>
      <c r="V212" s="354"/>
      <c r="W212" s="354"/>
      <c r="X212" s="369"/>
      <c r="Y212" s="369"/>
      <c r="Z212" s="369"/>
      <c r="AA212" s="373"/>
      <c r="AB212" s="354"/>
      <c r="AC212" s="354"/>
    </row>
    <row r="213" spans="1:29" s="149" customFormat="1" ht="18.75" customHeight="1" x14ac:dyDescent="0.2">
      <c r="A213" s="157">
        <f t="shared" si="20"/>
        <v>0</v>
      </c>
      <c r="B213" s="158">
        <f t="shared" si="18"/>
        <v>0</v>
      </c>
      <c r="C213" s="159">
        <f>IF(($P$9-SUM($C$9:C212))&gt;0,$AA$9,0)</f>
        <v>0</v>
      </c>
      <c r="D213" s="160">
        <f>IF(($P$10-SUM($D$9:D212))&gt;0,$AA$10,0)</f>
        <v>0</v>
      </c>
      <c r="E213" s="161">
        <f>IF(P$13&gt;1,"未定",ROUND(((P$9-SUM(C$9:C212))*P$14/100)/12,0))</f>
        <v>0</v>
      </c>
      <c r="F213" s="162">
        <f t="shared" si="17"/>
        <v>0</v>
      </c>
      <c r="G213" s="1247" t="s">
        <v>317</v>
      </c>
      <c r="H213" s="1248"/>
      <c r="I213" s="163"/>
      <c r="J213" s="163"/>
      <c r="K213" s="163"/>
      <c r="L213" s="163"/>
      <c r="M213" s="165">
        <f t="shared" si="19"/>
        <v>0</v>
      </c>
      <c r="N213" s="360"/>
      <c r="O213" s="354"/>
      <c r="P213" s="354"/>
      <c r="Q213" s="354"/>
      <c r="R213" s="354"/>
      <c r="S213" s="354"/>
      <c r="T213" s="354"/>
      <c r="U213" s="354"/>
      <c r="V213" s="354"/>
      <c r="W213" s="354"/>
      <c r="X213" s="369"/>
      <c r="Y213" s="369"/>
      <c r="Z213" s="369"/>
      <c r="AA213" s="373"/>
      <c r="AB213" s="354"/>
      <c r="AC213" s="354"/>
    </row>
    <row r="214" spans="1:29" s="149" customFormat="1" ht="18.75" customHeight="1" x14ac:dyDescent="0.2">
      <c r="A214" s="166">
        <f t="shared" si="20"/>
        <v>0</v>
      </c>
      <c r="B214" s="167">
        <f t="shared" si="18"/>
        <v>0</v>
      </c>
      <c r="C214" s="168">
        <f>IF(($P$9-SUM($C$9:C213))&gt;0,$AA$9,0)</f>
        <v>0</v>
      </c>
      <c r="D214" s="169">
        <f>IF(($P$10-SUM($D$9:D213))&gt;0,$AA$10,0)</f>
        <v>0</v>
      </c>
      <c r="E214" s="170">
        <f>IF(P$13&gt;1,"未定",ROUND(((P$9-SUM(C$9:C213))*P$14/100)/12,0))</f>
        <v>0</v>
      </c>
      <c r="F214" s="171">
        <f t="shared" si="17"/>
        <v>0</v>
      </c>
      <c r="G214" s="1249"/>
      <c r="H214" s="1250"/>
      <c r="I214" s="172"/>
      <c r="J214" s="172"/>
      <c r="K214" s="172"/>
      <c r="L214" s="172"/>
      <c r="M214" s="173">
        <f t="shared" si="19"/>
        <v>0</v>
      </c>
      <c r="N214" s="360"/>
      <c r="O214" s="354"/>
      <c r="P214" s="354"/>
      <c r="Q214" s="354"/>
      <c r="R214" s="354"/>
      <c r="S214" s="354"/>
      <c r="T214" s="354"/>
      <c r="U214" s="354"/>
      <c r="V214" s="354"/>
      <c r="W214" s="354"/>
      <c r="X214" s="369"/>
      <c r="Y214" s="369"/>
      <c r="Z214" s="369"/>
      <c r="AA214" s="373"/>
      <c r="AB214" s="354"/>
      <c r="AC214" s="354"/>
    </row>
    <row r="215" spans="1:29" s="149" customFormat="1" ht="18.75" customHeight="1" x14ac:dyDescent="0.2">
      <c r="A215" s="166">
        <f t="shared" si="20"/>
        <v>0</v>
      </c>
      <c r="B215" s="167">
        <f t="shared" si="18"/>
        <v>0</v>
      </c>
      <c r="C215" s="168">
        <f>IF(($P$9-SUM($C$9:C214))&gt;0,$AA$9,0)</f>
        <v>0</v>
      </c>
      <c r="D215" s="169">
        <f>IF(($P$10-SUM($D$9:D214))&gt;0,$AA$10,0)</f>
        <v>0</v>
      </c>
      <c r="E215" s="170">
        <f>IF(P$13&gt;1,"未定",ROUND(((P$9-SUM(C$9:C214))*P$14/100)/12,0))</f>
        <v>0</v>
      </c>
      <c r="F215" s="171">
        <f t="shared" si="17"/>
        <v>0</v>
      </c>
      <c r="G215" s="1249"/>
      <c r="H215" s="1250"/>
      <c r="I215" s="172"/>
      <c r="J215" s="172"/>
      <c r="K215" s="172"/>
      <c r="L215" s="172"/>
      <c r="M215" s="173">
        <f t="shared" si="19"/>
        <v>0</v>
      </c>
      <c r="N215" s="360"/>
      <c r="O215" s="354"/>
      <c r="P215" s="354"/>
      <c r="Q215" s="354"/>
      <c r="R215" s="354"/>
      <c r="S215" s="354"/>
      <c r="T215" s="354"/>
      <c r="U215" s="354"/>
      <c r="V215" s="354"/>
      <c r="W215" s="354"/>
      <c r="X215" s="369"/>
      <c r="Y215" s="369"/>
      <c r="Z215" s="369"/>
      <c r="AA215" s="373"/>
      <c r="AB215" s="354"/>
      <c r="AC215" s="354"/>
    </row>
    <row r="216" spans="1:29" s="149" customFormat="1" ht="18.75" customHeight="1" x14ac:dyDescent="0.2">
      <c r="A216" s="166">
        <f t="shared" si="20"/>
        <v>0</v>
      </c>
      <c r="B216" s="167">
        <f t="shared" si="18"/>
        <v>0</v>
      </c>
      <c r="C216" s="168">
        <f>IF(($P$9-SUM($C$9:C215))&gt;0,$AA$9,0)</f>
        <v>0</v>
      </c>
      <c r="D216" s="169">
        <f>IF(($P$10-SUM($D$9:D215))&gt;0,$AA$10,0)</f>
        <v>0</v>
      </c>
      <c r="E216" s="170">
        <f>IF(P$13&gt;1,"未定",ROUND(((P$9-SUM(C$9:C215))*P$14/100)/12,0))</f>
        <v>0</v>
      </c>
      <c r="F216" s="171">
        <f t="shared" si="17"/>
        <v>0</v>
      </c>
      <c r="G216" s="1249"/>
      <c r="H216" s="1250"/>
      <c r="I216" s="172"/>
      <c r="J216" s="172"/>
      <c r="K216" s="172"/>
      <c r="L216" s="172"/>
      <c r="M216" s="173">
        <f t="shared" si="19"/>
        <v>0</v>
      </c>
      <c r="N216" s="360"/>
      <c r="O216" s="354"/>
      <c r="P216" s="354"/>
      <c r="Q216" s="354"/>
      <c r="R216" s="354"/>
      <c r="S216" s="354"/>
      <c r="T216" s="354"/>
      <c r="U216" s="354"/>
      <c r="V216" s="354"/>
      <c r="W216" s="354"/>
      <c r="X216" s="369"/>
      <c r="Y216" s="369"/>
      <c r="Z216" s="369"/>
      <c r="AA216" s="373"/>
      <c r="AB216" s="354"/>
      <c r="AC216" s="354"/>
    </row>
    <row r="217" spans="1:29" s="149" customFormat="1" ht="18.75" customHeight="1" x14ac:dyDescent="0.2">
      <c r="A217" s="166">
        <f t="shared" si="20"/>
        <v>0</v>
      </c>
      <c r="B217" s="167">
        <f t="shared" si="18"/>
        <v>0</v>
      </c>
      <c r="C217" s="168">
        <f>IF(($P$9-SUM($C$9:C216))&gt;0,$AA$9,0)</f>
        <v>0</v>
      </c>
      <c r="D217" s="169">
        <f>IF(($P$10-SUM($D$9:D216))&gt;0,$AA$10,0)</f>
        <v>0</v>
      </c>
      <c r="E217" s="170">
        <f>IF(P$13&gt;1,"未定",ROUND(((P$9-SUM(C$9:C216))*P$14/100)/12,0))</f>
        <v>0</v>
      </c>
      <c r="F217" s="171">
        <f t="shared" si="17"/>
        <v>0</v>
      </c>
      <c r="G217" s="1249"/>
      <c r="H217" s="1250"/>
      <c r="I217" s="172"/>
      <c r="J217" s="172"/>
      <c r="K217" s="172"/>
      <c r="L217" s="172"/>
      <c r="M217" s="173">
        <f t="shared" si="19"/>
        <v>0</v>
      </c>
      <c r="N217" s="360"/>
      <c r="O217" s="354"/>
      <c r="P217" s="354"/>
      <c r="Q217" s="354"/>
      <c r="R217" s="354"/>
      <c r="S217" s="354"/>
      <c r="T217" s="354"/>
      <c r="U217" s="354"/>
      <c r="V217" s="354"/>
      <c r="W217" s="354"/>
      <c r="X217" s="369"/>
      <c r="Y217" s="369"/>
      <c r="Z217" s="369"/>
      <c r="AA217" s="373"/>
      <c r="AB217" s="354"/>
      <c r="AC217" s="354"/>
    </row>
    <row r="218" spans="1:29" s="149" customFormat="1" ht="18.75" customHeight="1" x14ac:dyDescent="0.2">
      <c r="A218" s="166">
        <f t="shared" si="20"/>
        <v>0</v>
      </c>
      <c r="B218" s="167">
        <f t="shared" si="18"/>
        <v>0</v>
      </c>
      <c r="C218" s="168">
        <f>IF(($P$9-SUM($C$9:C217))&gt;0,$AA$9,0)</f>
        <v>0</v>
      </c>
      <c r="D218" s="169">
        <f>IF(($P$10-SUM($D$9:D217))&gt;0,$AA$10,0)</f>
        <v>0</v>
      </c>
      <c r="E218" s="170">
        <f>IF(P$13&gt;1,"未定",ROUND(((P$9-SUM(C$9:C217))*P$14/100)/12,0))</f>
        <v>0</v>
      </c>
      <c r="F218" s="171">
        <f t="shared" si="17"/>
        <v>0</v>
      </c>
      <c r="G218" s="1249"/>
      <c r="H218" s="1250"/>
      <c r="I218" s="172"/>
      <c r="J218" s="172"/>
      <c r="K218" s="172"/>
      <c r="L218" s="172"/>
      <c r="M218" s="173">
        <f t="shared" si="19"/>
        <v>0</v>
      </c>
      <c r="N218" s="360"/>
      <c r="O218" s="354"/>
      <c r="P218" s="354"/>
      <c r="Q218" s="354"/>
      <c r="R218" s="354"/>
      <c r="S218" s="354"/>
      <c r="T218" s="354"/>
      <c r="U218" s="354"/>
      <c r="V218" s="354"/>
      <c r="W218" s="354"/>
      <c r="X218" s="369"/>
      <c r="Y218" s="369"/>
      <c r="Z218" s="369"/>
      <c r="AA218" s="373"/>
      <c r="AB218" s="354"/>
      <c r="AC218" s="354"/>
    </row>
    <row r="219" spans="1:29" s="149" customFormat="1" ht="18.75" customHeight="1" x14ac:dyDescent="0.2">
      <c r="A219" s="166">
        <f t="shared" si="20"/>
        <v>0</v>
      </c>
      <c r="B219" s="167">
        <f t="shared" si="18"/>
        <v>0</v>
      </c>
      <c r="C219" s="168">
        <f>IF(($P$9-SUM($C$9:C218))&gt;0,$AA$9,0)</f>
        <v>0</v>
      </c>
      <c r="D219" s="169">
        <f>IF(($P$10-SUM($D$9:D218))&gt;0,$AA$10,0)</f>
        <v>0</v>
      </c>
      <c r="E219" s="170">
        <f>IF(P$13&gt;1,"未定",ROUND(((P$9-SUM(C$9:C218))*P$14/100)/12,0))</f>
        <v>0</v>
      </c>
      <c r="F219" s="171">
        <f t="shared" si="17"/>
        <v>0</v>
      </c>
      <c r="G219" s="1249"/>
      <c r="H219" s="1250"/>
      <c r="I219" s="172"/>
      <c r="J219" s="172"/>
      <c r="K219" s="172"/>
      <c r="L219" s="172"/>
      <c r="M219" s="173">
        <f t="shared" si="19"/>
        <v>0</v>
      </c>
      <c r="N219" s="360"/>
      <c r="O219" s="354"/>
      <c r="P219" s="354"/>
      <c r="Q219" s="354"/>
      <c r="R219" s="354"/>
      <c r="S219" s="354"/>
      <c r="T219" s="354"/>
      <c r="U219" s="354"/>
      <c r="V219" s="354"/>
      <c r="W219" s="354"/>
      <c r="X219" s="369"/>
      <c r="Y219" s="369"/>
      <c r="Z219" s="369"/>
      <c r="AA219" s="373"/>
      <c r="AB219" s="354"/>
      <c r="AC219" s="354"/>
    </row>
    <row r="220" spans="1:29" s="149" customFormat="1" ht="18.75" customHeight="1" x14ac:dyDescent="0.2">
      <c r="A220" s="166">
        <f t="shared" si="20"/>
        <v>0</v>
      </c>
      <c r="B220" s="167">
        <f t="shared" si="18"/>
        <v>0</v>
      </c>
      <c r="C220" s="168">
        <f>IF(($P$9-SUM($C$9:C219))&gt;0,$AA$9,0)</f>
        <v>0</v>
      </c>
      <c r="D220" s="169">
        <f>IF(($P$10-SUM($D$9:D219))&gt;0,$AA$10,0)</f>
        <v>0</v>
      </c>
      <c r="E220" s="170">
        <f>IF(P$13&gt;1,"未定",ROUND(((P$9-SUM(C$9:C219))*P$14/100)/12,0))</f>
        <v>0</v>
      </c>
      <c r="F220" s="171">
        <f t="shared" si="17"/>
        <v>0</v>
      </c>
      <c r="G220" s="1249"/>
      <c r="H220" s="1250"/>
      <c r="I220" s="172"/>
      <c r="J220" s="172"/>
      <c r="K220" s="172"/>
      <c r="L220" s="172"/>
      <c r="M220" s="173">
        <f t="shared" si="19"/>
        <v>0</v>
      </c>
      <c r="N220" s="360"/>
      <c r="O220" s="354"/>
      <c r="P220" s="354"/>
      <c r="Q220" s="354"/>
      <c r="R220" s="354"/>
      <c r="S220" s="354"/>
      <c r="T220" s="354"/>
      <c r="U220" s="354"/>
      <c r="V220" s="354"/>
      <c r="W220" s="354"/>
      <c r="X220" s="369"/>
      <c r="Y220" s="369"/>
      <c r="Z220" s="369"/>
      <c r="AA220" s="373"/>
      <c r="AB220" s="354"/>
      <c r="AC220" s="354"/>
    </row>
    <row r="221" spans="1:29" s="149" customFormat="1" ht="18.75" customHeight="1" x14ac:dyDescent="0.2">
      <c r="A221" s="166">
        <f t="shared" si="20"/>
        <v>0</v>
      </c>
      <c r="B221" s="167">
        <f t="shared" si="18"/>
        <v>0</v>
      </c>
      <c r="C221" s="168">
        <f>IF(($P$9-SUM($C$9:C220))&gt;0,$AA$9,0)</f>
        <v>0</v>
      </c>
      <c r="D221" s="169">
        <f>IF(($P$10-SUM($D$9:D220))&gt;0,$AA$10,0)</f>
        <v>0</v>
      </c>
      <c r="E221" s="170">
        <f>IF(P$13&gt;1,"未定",ROUND(((P$9-SUM(C$9:C220))*P$14/100)/12,0))</f>
        <v>0</v>
      </c>
      <c r="F221" s="171">
        <f t="shared" si="17"/>
        <v>0</v>
      </c>
      <c r="G221" s="1249"/>
      <c r="H221" s="1250"/>
      <c r="I221" s="172"/>
      <c r="J221" s="172"/>
      <c r="K221" s="172"/>
      <c r="L221" s="172"/>
      <c r="M221" s="173">
        <f t="shared" si="19"/>
        <v>0</v>
      </c>
      <c r="N221" s="360"/>
      <c r="O221" s="354"/>
      <c r="P221" s="354"/>
      <c r="Q221" s="354"/>
      <c r="R221" s="354"/>
      <c r="S221" s="354"/>
      <c r="T221" s="354"/>
      <c r="U221" s="354"/>
      <c r="V221" s="354"/>
      <c r="W221" s="354"/>
      <c r="X221" s="369"/>
      <c r="Y221" s="369"/>
      <c r="Z221" s="369"/>
      <c r="AA221" s="373"/>
      <c r="AB221" s="354"/>
      <c r="AC221" s="354"/>
    </row>
    <row r="222" spans="1:29" s="149" customFormat="1" ht="18.75" customHeight="1" x14ac:dyDescent="0.2">
      <c r="A222" s="166">
        <f t="shared" si="20"/>
        <v>0</v>
      </c>
      <c r="B222" s="167">
        <f t="shared" si="18"/>
        <v>0</v>
      </c>
      <c r="C222" s="168">
        <f>IF(($P$9-SUM($C$9:C221))&gt;0,$AA$9,0)</f>
        <v>0</v>
      </c>
      <c r="D222" s="169">
        <f>IF(($P$10-SUM($D$9:D221))&gt;0,$AA$10,0)</f>
        <v>0</v>
      </c>
      <c r="E222" s="170">
        <f>IF(P$13&gt;1,"未定",ROUND(((P$9-SUM(C$9:C221))*P$14/100)/12,0))</f>
        <v>0</v>
      </c>
      <c r="F222" s="171">
        <f t="shared" si="17"/>
        <v>0</v>
      </c>
      <c r="G222" s="175" t="s">
        <v>210</v>
      </c>
      <c r="H222" s="190">
        <f>IF(P$13&gt;1,"未定",SUM(F213:F224))</f>
        <v>0</v>
      </c>
      <c r="I222" s="172"/>
      <c r="J222" s="172"/>
      <c r="K222" s="172"/>
      <c r="L222" s="172"/>
      <c r="M222" s="173">
        <f t="shared" si="19"/>
        <v>0</v>
      </c>
      <c r="N222" s="360"/>
      <c r="O222" s="354"/>
      <c r="P222" s="354"/>
      <c r="Q222" s="354"/>
      <c r="R222" s="354"/>
      <c r="S222" s="354"/>
      <c r="T222" s="354"/>
      <c r="U222" s="354"/>
      <c r="V222" s="354"/>
      <c r="W222" s="354"/>
      <c r="X222" s="369"/>
      <c r="Y222" s="369"/>
      <c r="Z222" s="369"/>
      <c r="AA222" s="373"/>
      <c r="AB222" s="354"/>
      <c r="AC222" s="354"/>
    </row>
    <row r="223" spans="1:29" s="149" customFormat="1" ht="18.75" customHeight="1" x14ac:dyDescent="0.2">
      <c r="A223" s="166">
        <f t="shared" si="20"/>
        <v>0</v>
      </c>
      <c r="B223" s="167">
        <f t="shared" si="18"/>
        <v>0</v>
      </c>
      <c r="C223" s="168">
        <f>IF(($P$9-SUM($C$9:C222))&gt;0,$AA$9,0)</f>
        <v>0</v>
      </c>
      <c r="D223" s="169">
        <f>IF(($P$10-SUM($D$9:D222))&gt;0,$AA$10,0)</f>
        <v>0</v>
      </c>
      <c r="E223" s="170">
        <f>IF(P$13&gt;1,"未定",ROUND(((P$9-SUM(C$9:C222))*P$14/100)/12,0))</f>
        <v>0</v>
      </c>
      <c r="F223" s="171">
        <f t="shared" si="17"/>
        <v>0</v>
      </c>
      <c r="G223" s="177" t="s">
        <v>298</v>
      </c>
      <c r="H223" s="178">
        <f>SUM(B213:B224)</f>
        <v>0</v>
      </c>
      <c r="I223" s="172"/>
      <c r="J223" s="172"/>
      <c r="K223" s="172"/>
      <c r="L223" s="172"/>
      <c r="M223" s="173">
        <f t="shared" si="19"/>
        <v>0</v>
      </c>
      <c r="N223" s="360"/>
      <c r="O223" s="354"/>
      <c r="P223" s="354"/>
      <c r="Q223" s="354"/>
      <c r="R223" s="354"/>
      <c r="S223" s="354"/>
      <c r="T223" s="354"/>
      <c r="U223" s="354"/>
      <c r="V223" s="354"/>
      <c r="W223" s="354"/>
      <c r="X223" s="369"/>
      <c r="Y223" s="369"/>
      <c r="Z223" s="369"/>
      <c r="AA223" s="373"/>
      <c r="AB223" s="354"/>
      <c r="AC223" s="354"/>
    </row>
    <row r="224" spans="1:29" s="149" customFormat="1" ht="18.75" customHeight="1" x14ac:dyDescent="0.2">
      <c r="A224" s="179">
        <f t="shared" si="20"/>
        <v>0</v>
      </c>
      <c r="B224" s="180">
        <f t="shared" si="18"/>
        <v>0</v>
      </c>
      <c r="C224" s="181">
        <f>IF(($P$9-SUM($C$9:C223))&gt;0,$AA$9,0)</f>
        <v>0</v>
      </c>
      <c r="D224" s="182">
        <f>IF(($P$10-SUM($D$9:D223))&gt;0,$AA$10,0)</f>
        <v>0</v>
      </c>
      <c r="E224" s="183">
        <f>IF(P$13&gt;1,"未定",ROUND(((P$9-SUM(C$9:C223))*P$14/100)/12,0))</f>
        <v>0</v>
      </c>
      <c r="F224" s="184">
        <f t="shared" si="17"/>
        <v>0</v>
      </c>
      <c r="G224" s="185" t="s">
        <v>300</v>
      </c>
      <c r="H224" s="186">
        <f>IF(P$13&gt;1,"未定",SUM(E213:E224))</f>
        <v>0</v>
      </c>
      <c r="I224" s="187"/>
      <c r="J224" s="187"/>
      <c r="K224" s="187"/>
      <c r="L224" s="187"/>
      <c r="M224" s="188">
        <f t="shared" si="19"/>
        <v>0</v>
      </c>
      <c r="N224" s="360"/>
      <c r="O224" s="354"/>
      <c r="P224" s="354"/>
      <c r="Q224" s="354"/>
      <c r="R224" s="354"/>
      <c r="S224" s="354"/>
      <c r="T224" s="354"/>
      <c r="U224" s="354"/>
      <c r="V224" s="354"/>
      <c r="W224" s="354"/>
      <c r="X224" s="369"/>
      <c r="Y224" s="369"/>
      <c r="Z224" s="369"/>
      <c r="AA224" s="373"/>
      <c r="AB224" s="354"/>
      <c r="AC224" s="354"/>
    </row>
    <row r="225" spans="1:29" s="149" customFormat="1" ht="18.75" customHeight="1" x14ac:dyDescent="0.2">
      <c r="A225" s="157">
        <f t="shared" si="20"/>
        <v>0</v>
      </c>
      <c r="B225" s="158">
        <f t="shared" si="18"/>
        <v>0</v>
      </c>
      <c r="C225" s="159">
        <f>IF(($P$9-SUM($C$9:C224))&gt;0,$AA$9,0)</f>
        <v>0</v>
      </c>
      <c r="D225" s="160">
        <f>IF(($P$10-SUM($D$9:D224))&gt;0,$AA$10,0)</f>
        <v>0</v>
      </c>
      <c r="E225" s="161">
        <f>IF(P$13&gt;1,"未定",ROUND(((P$9-SUM(C$9:C224))*P$14/100)/12,0))</f>
        <v>0</v>
      </c>
      <c r="F225" s="162">
        <f t="shared" ref="F225:F256" si="21">IF(P$13&gt;1,"未定",B225+E225)</f>
        <v>0</v>
      </c>
      <c r="G225" s="1247" t="s">
        <v>318</v>
      </c>
      <c r="H225" s="1248"/>
      <c r="I225" s="163"/>
      <c r="J225" s="163"/>
      <c r="K225" s="163"/>
      <c r="L225" s="163"/>
      <c r="M225" s="165">
        <f t="shared" si="19"/>
        <v>0</v>
      </c>
      <c r="N225" s="360"/>
      <c r="O225" s="354"/>
      <c r="P225" s="354"/>
      <c r="Q225" s="354"/>
      <c r="R225" s="354"/>
      <c r="S225" s="354"/>
      <c r="T225" s="354"/>
      <c r="U225" s="354"/>
      <c r="V225" s="354"/>
      <c r="W225" s="354"/>
      <c r="X225" s="369"/>
      <c r="Y225" s="369"/>
      <c r="Z225" s="369"/>
      <c r="AA225" s="373"/>
      <c r="AB225" s="354"/>
      <c r="AC225" s="354"/>
    </row>
    <row r="226" spans="1:29" s="149" customFormat="1" ht="18.75" customHeight="1" x14ac:dyDescent="0.2">
      <c r="A226" s="166">
        <f t="shared" si="20"/>
        <v>0</v>
      </c>
      <c r="B226" s="167">
        <f t="shared" si="18"/>
        <v>0</v>
      </c>
      <c r="C226" s="168">
        <f>IF(($P$9-SUM($C$9:C225))&gt;0,$AA$9,0)</f>
        <v>0</v>
      </c>
      <c r="D226" s="169">
        <f>IF(($P$10-SUM($D$9:D225))&gt;0,$AA$10,0)</f>
        <v>0</v>
      </c>
      <c r="E226" s="170">
        <f>IF(P$13&gt;1,"未定",ROUND(((P$9-SUM(C$9:C225))*P$14/100)/12,0))</f>
        <v>0</v>
      </c>
      <c r="F226" s="171">
        <f t="shared" si="21"/>
        <v>0</v>
      </c>
      <c r="G226" s="1249"/>
      <c r="H226" s="1250"/>
      <c r="I226" s="172"/>
      <c r="J226" s="172"/>
      <c r="K226" s="172"/>
      <c r="L226" s="172"/>
      <c r="M226" s="173">
        <f t="shared" si="19"/>
        <v>0</v>
      </c>
      <c r="N226" s="360"/>
      <c r="O226" s="354"/>
      <c r="P226" s="354"/>
      <c r="Q226" s="354"/>
      <c r="R226" s="354"/>
      <c r="S226" s="354"/>
      <c r="T226" s="354"/>
      <c r="U226" s="354"/>
      <c r="V226" s="354"/>
      <c r="W226" s="354"/>
      <c r="X226" s="369"/>
      <c r="Y226" s="369"/>
      <c r="Z226" s="369"/>
      <c r="AA226" s="373"/>
      <c r="AB226" s="354"/>
      <c r="AC226" s="354"/>
    </row>
    <row r="227" spans="1:29" s="149" customFormat="1" ht="18.75" customHeight="1" x14ac:dyDescent="0.2">
      <c r="A227" s="166">
        <f t="shared" si="20"/>
        <v>0</v>
      </c>
      <c r="B227" s="167">
        <f t="shared" si="18"/>
        <v>0</v>
      </c>
      <c r="C227" s="168">
        <f>IF(($P$9-SUM($C$9:C226))&gt;0,$AA$9,0)</f>
        <v>0</v>
      </c>
      <c r="D227" s="169">
        <f>IF(($P$10-SUM($D$9:D226))&gt;0,$AA$10,0)</f>
        <v>0</v>
      </c>
      <c r="E227" s="170">
        <f>IF(P$13&gt;1,"未定",ROUND(((P$9-SUM(C$9:C226))*P$14/100)/12,0))</f>
        <v>0</v>
      </c>
      <c r="F227" s="171">
        <f t="shared" si="21"/>
        <v>0</v>
      </c>
      <c r="G227" s="1249"/>
      <c r="H227" s="1250"/>
      <c r="I227" s="172"/>
      <c r="J227" s="172"/>
      <c r="K227" s="172"/>
      <c r="L227" s="172"/>
      <c r="M227" s="173">
        <f t="shared" si="19"/>
        <v>0</v>
      </c>
      <c r="N227" s="360"/>
      <c r="O227" s="354"/>
      <c r="P227" s="354"/>
      <c r="Q227" s="354"/>
      <c r="R227" s="354"/>
      <c r="S227" s="354"/>
      <c r="T227" s="354"/>
      <c r="U227" s="354"/>
      <c r="V227" s="354"/>
      <c r="W227" s="354"/>
      <c r="X227" s="369"/>
      <c r="Y227" s="369"/>
      <c r="Z227" s="369"/>
      <c r="AA227" s="373"/>
      <c r="AB227" s="354"/>
      <c r="AC227" s="354"/>
    </row>
    <row r="228" spans="1:29" s="149" customFormat="1" ht="18.75" customHeight="1" x14ac:dyDescent="0.2">
      <c r="A228" s="166">
        <f t="shared" si="20"/>
        <v>0</v>
      </c>
      <c r="B228" s="167">
        <f t="shared" si="18"/>
        <v>0</v>
      </c>
      <c r="C228" s="168">
        <f>IF(($P$9-SUM($C$9:C227))&gt;0,$AA$9,0)</f>
        <v>0</v>
      </c>
      <c r="D228" s="169">
        <f>IF(($P$10-SUM($D$9:D227))&gt;0,$AA$10,0)</f>
        <v>0</v>
      </c>
      <c r="E228" s="170">
        <f>IF(P$13&gt;1,"未定",ROUND(((P$9-SUM(C$9:C227))*P$14/100)/12,0))</f>
        <v>0</v>
      </c>
      <c r="F228" s="171">
        <f t="shared" si="21"/>
        <v>0</v>
      </c>
      <c r="G228" s="1249"/>
      <c r="H228" s="1250"/>
      <c r="I228" s="172"/>
      <c r="J228" s="172"/>
      <c r="K228" s="172"/>
      <c r="L228" s="172"/>
      <c r="M228" s="173">
        <f t="shared" si="19"/>
        <v>0</v>
      </c>
      <c r="N228" s="360"/>
      <c r="O228" s="354"/>
      <c r="P228" s="354"/>
      <c r="Q228" s="354"/>
      <c r="R228" s="354"/>
      <c r="S228" s="354"/>
      <c r="T228" s="354"/>
      <c r="U228" s="354"/>
      <c r="V228" s="354"/>
      <c r="W228" s="354"/>
      <c r="X228" s="369"/>
      <c r="Y228" s="369"/>
      <c r="Z228" s="369"/>
      <c r="AA228" s="373"/>
      <c r="AB228" s="354"/>
      <c r="AC228" s="354"/>
    </row>
    <row r="229" spans="1:29" s="149" customFormat="1" ht="18.75" customHeight="1" x14ac:dyDescent="0.2">
      <c r="A229" s="166">
        <f t="shared" si="20"/>
        <v>0</v>
      </c>
      <c r="B229" s="167">
        <f t="shared" si="18"/>
        <v>0</v>
      </c>
      <c r="C229" s="168">
        <f>IF(($P$9-SUM($C$9:C228))&gt;0,$AA$9,0)</f>
        <v>0</v>
      </c>
      <c r="D229" s="169">
        <f>IF(($P$10-SUM($D$9:D228))&gt;0,$AA$10,0)</f>
        <v>0</v>
      </c>
      <c r="E229" s="170">
        <f>IF(P$13&gt;1,"未定",ROUND(((P$9-SUM(C$9:C228))*P$14/100)/12,0))</f>
        <v>0</v>
      </c>
      <c r="F229" s="171">
        <f t="shared" si="21"/>
        <v>0</v>
      </c>
      <c r="G229" s="1249"/>
      <c r="H229" s="1250"/>
      <c r="I229" s="172"/>
      <c r="J229" s="172"/>
      <c r="K229" s="172"/>
      <c r="L229" s="172"/>
      <c r="M229" s="173">
        <f t="shared" si="19"/>
        <v>0</v>
      </c>
      <c r="N229" s="360"/>
      <c r="O229" s="354"/>
      <c r="P229" s="354"/>
      <c r="Q229" s="354"/>
      <c r="R229" s="354"/>
      <c r="S229" s="354"/>
      <c r="T229" s="354"/>
      <c r="U229" s="354"/>
      <c r="V229" s="354"/>
      <c r="W229" s="354"/>
      <c r="X229" s="369"/>
      <c r="Y229" s="369"/>
      <c r="Z229" s="369"/>
      <c r="AA229" s="373"/>
      <c r="AB229" s="354"/>
      <c r="AC229" s="354"/>
    </row>
    <row r="230" spans="1:29" s="149" customFormat="1" ht="18.75" customHeight="1" x14ac:dyDescent="0.2">
      <c r="A230" s="166">
        <f t="shared" si="20"/>
        <v>0</v>
      </c>
      <c r="B230" s="167">
        <f t="shared" si="18"/>
        <v>0</v>
      </c>
      <c r="C230" s="168">
        <f>IF(($P$9-SUM($C$9:C229))&gt;0,$AA$9,0)</f>
        <v>0</v>
      </c>
      <c r="D230" s="169">
        <f>IF(($P$10-SUM($D$9:D229))&gt;0,$AA$10,0)</f>
        <v>0</v>
      </c>
      <c r="E230" s="170">
        <f>IF(P$13&gt;1,"未定",ROUND(((P$9-SUM(C$9:C229))*P$14/100)/12,0))</f>
        <v>0</v>
      </c>
      <c r="F230" s="171">
        <f t="shared" si="21"/>
        <v>0</v>
      </c>
      <c r="G230" s="1249"/>
      <c r="H230" s="1250"/>
      <c r="I230" s="172"/>
      <c r="J230" s="172"/>
      <c r="K230" s="172"/>
      <c r="L230" s="172"/>
      <c r="M230" s="173">
        <f t="shared" si="19"/>
        <v>0</v>
      </c>
      <c r="N230" s="360"/>
      <c r="O230" s="354"/>
      <c r="P230" s="354"/>
      <c r="Q230" s="354"/>
      <c r="R230" s="354"/>
      <c r="S230" s="354"/>
      <c r="T230" s="354"/>
      <c r="U230" s="354"/>
      <c r="V230" s="354"/>
      <c r="W230" s="354"/>
      <c r="X230" s="369"/>
      <c r="Y230" s="369"/>
      <c r="Z230" s="369"/>
      <c r="AA230" s="373"/>
      <c r="AB230" s="354"/>
      <c r="AC230" s="354"/>
    </row>
    <row r="231" spans="1:29" s="149" customFormat="1" ht="18.75" customHeight="1" x14ac:dyDescent="0.2">
      <c r="A231" s="166">
        <f t="shared" si="20"/>
        <v>0</v>
      </c>
      <c r="B231" s="167">
        <f t="shared" si="18"/>
        <v>0</v>
      </c>
      <c r="C231" s="168">
        <f>IF(($P$9-SUM($C$9:C230))&gt;0,$AA$9,0)</f>
        <v>0</v>
      </c>
      <c r="D231" s="169">
        <f>IF(($P$10-SUM($D$9:D230))&gt;0,$AA$10,0)</f>
        <v>0</v>
      </c>
      <c r="E231" s="170">
        <f>IF(P$13&gt;1,"未定",ROUND(((P$9-SUM(C$9:C230))*P$14/100)/12,0))</f>
        <v>0</v>
      </c>
      <c r="F231" s="171">
        <f t="shared" si="21"/>
        <v>0</v>
      </c>
      <c r="G231" s="1249"/>
      <c r="H231" s="1250"/>
      <c r="I231" s="172"/>
      <c r="J231" s="172"/>
      <c r="K231" s="172"/>
      <c r="L231" s="172"/>
      <c r="M231" s="173">
        <f t="shared" si="19"/>
        <v>0</v>
      </c>
      <c r="N231" s="360"/>
      <c r="O231" s="354"/>
      <c r="P231" s="354"/>
      <c r="Q231" s="354"/>
      <c r="R231" s="354"/>
      <c r="S231" s="354"/>
      <c r="T231" s="354"/>
      <c r="U231" s="354"/>
      <c r="V231" s="354"/>
      <c r="W231" s="354"/>
      <c r="X231" s="369"/>
      <c r="Y231" s="369"/>
      <c r="Z231" s="369"/>
      <c r="AA231" s="373"/>
      <c r="AB231" s="354"/>
      <c r="AC231" s="354"/>
    </row>
    <row r="232" spans="1:29" s="149" customFormat="1" ht="18.75" customHeight="1" x14ac:dyDescent="0.2">
      <c r="A232" s="166">
        <f t="shared" si="20"/>
        <v>0</v>
      </c>
      <c r="B232" s="167">
        <f t="shared" si="18"/>
        <v>0</v>
      </c>
      <c r="C232" s="168">
        <f>IF(($P$9-SUM($C$9:C231))&gt;0,$AA$9,0)</f>
        <v>0</v>
      </c>
      <c r="D232" s="169">
        <f>IF(($P$10-SUM($D$9:D231))&gt;0,$AA$10,0)</f>
        <v>0</v>
      </c>
      <c r="E232" s="170">
        <f>IF(P$13&gt;1,"未定",ROUND(((P$9-SUM(C$9:C231))*P$14/100)/12,0))</f>
        <v>0</v>
      </c>
      <c r="F232" s="171">
        <f t="shared" si="21"/>
        <v>0</v>
      </c>
      <c r="G232" s="1249"/>
      <c r="H232" s="1250"/>
      <c r="I232" s="172"/>
      <c r="J232" s="172"/>
      <c r="K232" s="172"/>
      <c r="L232" s="172"/>
      <c r="M232" s="173">
        <f t="shared" si="19"/>
        <v>0</v>
      </c>
      <c r="N232" s="360"/>
      <c r="O232" s="354"/>
      <c r="P232" s="354"/>
      <c r="Q232" s="354"/>
      <c r="R232" s="354"/>
      <c r="S232" s="354"/>
      <c r="T232" s="354"/>
      <c r="U232" s="354"/>
      <c r="V232" s="354"/>
      <c r="W232" s="354"/>
      <c r="X232" s="369"/>
      <c r="Y232" s="369"/>
      <c r="Z232" s="369"/>
      <c r="AA232" s="373"/>
      <c r="AB232" s="354"/>
      <c r="AC232" s="354"/>
    </row>
    <row r="233" spans="1:29" s="149" customFormat="1" ht="18.75" customHeight="1" x14ac:dyDescent="0.2">
      <c r="A233" s="166">
        <f t="shared" si="20"/>
        <v>0</v>
      </c>
      <c r="B233" s="167">
        <f t="shared" si="18"/>
        <v>0</v>
      </c>
      <c r="C233" s="168">
        <f>IF(($P$9-SUM($C$9:C232))&gt;0,$AA$9,0)</f>
        <v>0</v>
      </c>
      <c r="D233" s="169">
        <f>IF(($P$10-SUM($D$9:D232))&gt;0,$AA$10,0)</f>
        <v>0</v>
      </c>
      <c r="E233" s="170">
        <f>IF(P$13&gt;1,"未定",ROUND(((P$9-SUM(C$9:C232))*P$14/100)/12,0))</f>
        <v>0</v>
      </c>
      <c r="F233" s="171">
        <f t="shared" si="21"/>
        <v>0</v>
      </c>
      <c r="G233" s="1249"/>
      <c r="H233" s="1250"/>
      <c r="I233" s="172"/>
      <c r="J233" s="172"/>
      <c r="K233" s="172"/>
      <c r="L233" s="172"/>
      <c r="M233" s="173">
        <f t="shared" si="19"/>
        <v>0</v>
      </c>
      <c r="N233" s="360"/>
      <c r="O233" s="354"/>
      <c r="P233" s="354"/>
      <c r="Q233" s="354"/>
      <c r="R233" s="354"/>
      <c r="S233" s="354"/>
      <c r="T233" s="354"/>
      <c r="U233" s="354"/>
      <c r="V233" s="354"/>
      <c r="W233" s="354"/>
      <c r="X233" s="369"/>
      <c r="Y233" s="369"/>
      <c r="Z233" s="369"/>
      <c r="AA233" s="373"/>
      <c r="AB233" s="354"/>
      <c r="AC233" s="354"/>
    </row>
    <row r="234" spans="1:29" s="149" customFormat="1" ht="18.75" customHeight="1" x14ac:dyDescent="0.2">
      <c r="A234" s="166">
        <f t="shared" si="20"/>
        <v>0</v>
      </c>
      <c r="B234" s="167">
        <f t="shared" si="18"/>
        <v>0</v>
      </c>
      <c r="C234" s="168">
        <f>IF(($P$9-SUM($C$9:C233))&gt;0,$AA$9,0)</f>
        <v>0</v>
      </c>
      <c r="D234" s="169">
        <f>IF(($P$10-SUM($D$9:D233))&gt;0,$AA$10,0)</f>
        <v>0</v>
      </c>
      <c r="E234" s="170">
        <f>IF(P$13&gt;1,"未定",ROUND(((P$9-SUM(C$9:C233))*P$14/100)/12,0))</f>
        <v>0</v>
      </c>
      <c r="F234" s="171">
        <f t="shared" si="21"/>
        <v>0</v>
      </c>
      <c r="G234" s="175" t="s">
        <v>210</v>
      </c>
      <c r="H234" s="190">
        <f>IF(P$13&gt;1,"未定",SUM(F225:F236))</f>
        <v>0</v>
      </c>
      <c r="I234" s="172"/>
      <c r="J234" s="172"/>
      <c r="K234" s="172"/>
      <c r="L234" s="172"/>
      <c r="M234" s="173">
        <f t="shared" si="19"/>
        <v>0</v>
      </c>
      <c r="N234" s="360"/>
      <c r="O234" s="354"/>
      <c r="P234" s="354"/>
      <c r="Q234" s="354"/>
      <c r="R234" s="354"/>
      <c r="S234" s="354"/>
      <c r="T234" s="354"/>
      <c r="U234" s="354"/>
      <c r="V234" s="354"/>
      <c r="W234" s="354"/>
      <c r="X234" s="369"/>
      <c r="Y234" s="369"/>
      <c r="Z234" s="369"/>
      <c r="AA234" s="373"/>
      <c r="AB234" s="354"/>
      <c r="AC234" s="354"/>
    </row>
    <row r="235" spans="1:29" s="149" customFormat="1" ht="18.75" customHeight="1" x14ac:dyDescent="0.2">
      <c r="A235" s="166">
        <f t="shared" si="20"/>
        <v>0</v>
      </c>
      <c r="B235" s="167">
        <f t="shared" si="18"/>
        <v>0</v>
      </c>
      <c r="C235" s="168">
        <f>IF(($P$9-SUM($C$9:C234))&gt;0,$AA$9,0)</f>
        <v>0</v>
      </c>
      <c r="D235" s="169">
        <f>IF(($P$10-SUM($D$9:D234))&gt;0,$AA$10,0)</f>
        <v>0</v>
      </c>
      <c r="E235" s="170">
        <f>IF(P$13&gt;1,"未定",ROUND(((P$9-SUM(C$9:C234))*P$14/100)/12,0))</f>
        <v>0</v>
      </c>
      <c r="F235" s="171">
        <f t="shared" si="21"/>
        <v>0</v>
      </c>
      <c r="G235" s="177" t="s">
        <v>298</v>
      </c>
      <c r="H235" s="178">
        <f>SUM(B225:B236)</f>
        <v>0</v>
      </c>
      <c r="I235" s="172"/>
      <c r="J235" s="172"/>
      <c r="K235" s="172"/>
      <c r="L235" s="172"/>
      <c r="M235" s="173">
        <f t="shared" si="19"/>
        <v>0</v>
      </c>
      <c r="N235" s="360"/>
      <c r="O235" s="354"/>
      <c r="P235" s="354"/>
      <c r="Q235" s="354"/>
      <c r="R235" s="354"/>
      <c r="S235" s="354"/>
      <c r="T235" s="354"/>
      <c r="U235" s="354"/>
      <c r="V235" s="354"/>
      <c r="W235" s="354"/>
      <c r="X235" s="369"/>
      <c r="Y235" s="369"/>
      <c r="Z235" s="369"/>
      <c r="AA235" s="373"/>
      <c r="AB235" s="354"/>
      <c r="AC235" s="354"/>
    </row>
    <row r="236" spans="1:29" s="149" customFormat="1" ht="18.75" customHeight="1" x14ac:dyDescent="0.2">
      <c r="A236" s="179">
        <f t="shared" si="20"/>
        <v>0</v>
      </c>
      <c r="B236" s="180">
        <f t="shared" si="18"/>
        <v>0</v>
      </c>
      <c r="C236" s="181">
        <f>IF(($P$9-SUM($C$9:C235))&gt;0,$AA$9,0)</f>
        <v>0</v>
      </c>
      <c r="D236" s="182">
        <f>IF(($P$10-SUM($D$9:D235))&gt;0,$AA$10,0)</f>
        <v>0</v>
      </c>
      <c r="E236" s="170">
        <f>IF(P$13&gt;1,"未定",ROUND(((P$9-SUM(C$9:C235))*P$14/100)/12,0))</f>
        <v>0</v>
      </c>
      <c r="F236" s="184">
        <f t="shared" si="21"/>
        <v>0</v>
      </c>
      <c r="G236" s="185" t="s">
        <v>300</v>
      </c>
      <c r="H236" s="186">
        <f>IF(P$13&gt;1,"未定",SUM(E225:E236))</f>
        <v>0</v>
      </c>
      <c r="I236" s="187"/>
      <c r="J236" s="187"/>
      <c r="K236" s="187"/>
      <c r="L236" s="187"/>
      <c r="M236" s="188">
        <f t="shared" si="19"/>
        <v>0</v>
      </c>
      <c r="N236" s="360"/>
      <c r="O236" s="354"/>
      <c r="P236" s="354"/>
      <c r="Q236" s="354"/>
      <c r="R236" s="354"/>
      <c r="S236" s="354"/>
      <c r="T236" s="354"/>
      <c r="U236" s="354"/>
      <c r="V236" s="354"/>
      <c r="W236" s="354"/>
      <c r="X236" s="369"/>
      <c r="Y236" s="369"/>
      <c r="Z236" s="369"/>
      <c r="AA236" s="373"/>
      <c r="AB236" s="354"/>
      <c r="AC236" s="354"/>
    </row>
    <row r="237" spans="1:29" s="149" customFormat="1" ht="18.75" customHeight="1" x14ac:dyDescent="0.2">
      <c r="A237" s="157">
        <f t="shared" si="20"/>
        <v>0</v>
      </c>
      <c r="B237" s="158">
        <f t="shared" si="18"/>
        <v>0</v>
      </c>
      <c r="C237" s="159">
        <f>IF(($P$9-SUM($C$9:C236))&gt;0,$AA$9,0)</f>
        <v>0</v>
      </c>
      <c r="D237" s="160">
        <f>IF(($P$10-SUM($D$9:D236))&gt;0,$AA$10,0)</f>
        <v>0</v>
      </c>
      <c r="E237" s="161">
        <f>IF(P$13&gt;1,"未定",ROUND(((P$9-SUM(C$9:C236))*P$14/100)/12,0))</f>
        <v>0</v>
      </c>
      <c r="F237" s="162">
        <f t="shared" si="21"/>
        <v>0</v>
      </c>
      <c r="G237" s="1247" t="s">
        <v>319</v>
      </c>
      <c r="H237" s="1248"/>
      <c r="I237" s="163"/>
      <c r="J237" s="163"/>
      <c r="K237" s="163"/>
      <c r="L237" s="163"/>
      <c r="M237" s="165">
        <f t="shared" si="19"/>
        <v>0</v>
      </c>
      <c r="N237" s="360"/>
      <c r="O237" s="354"/>
      <c r="P237" s="354"/>
      <c r="Q237" s="354"/>
      <c r="R237" s="354"/>
      <c r="S237" s="354"/>
      <c r="T237" s="354"/>
      <c r="U237" s="354"/>
      <c r="V237" s="354"/>
      <c r="W237" s="354"/>
      <c r="X237" s="369"/>
      <c r="Y237" s="369"/>
      <c r="Z237" s="369"/>
      <c r="AA237" s="373"/>
      <c r="AB237" s="354"/>
      <c r="AC237" s="354"/>
    </row>
    <row r="238" spans="1:29" s="149" customFormat="1" ht="18.75" customHeight="1" x14ac:dyDescent="0.2">
      <c r="A238" s="166">
        <f t="shared" si="20"/>
        <v>0</v>
      </c>
      <c r="B238" s="167">
        <f t="shared" si="18"/>
        <v>0</v>
      </c>
      <c r="C238" s="168">
        <f>IF(($P$9-SUM($C$9:C237))&gt;0,$AA$9,0)</f>
        <v>0</v>
      </c>
      <c r="D238" s="169">
        <f>IF(($P$10-SUM($D$9:D237))&gt;0,$AA$10,0)</f>
        <v>0</v>
      </c>
      <c r="E238" s="170">
        <f>IF(P$13&gt;1,"未定",ROUND(((P$9-SUM(C$9:C237))*P$14/100)/12,0))</f>
        <v>0</v>
      </c>
      <c r="F238" s="171">
        <f t="shared" si="21"/>
        <v>0</v>
      </c>
      <c r="G238" s="1249"/>
      <c r="H238" s="1250"/>
      <c r="I238" s="172"/>
      <c r="J238" s="172"/>
      <c r="K238" s="172"/>
      <c r="L238" s="172"/>
      <c r="M238" s="173">
        <f t="shared" si="19"/>
        <v>0</v>
      </c>
      <c r="N238" s="360"/>
      <c r="O238" s="354"/>
      <c r="P238" s="354"/>
      <c r="Q238" s="354"/>
      <c r="R238" s="354"/>
      <c r="S238" s="354"/>
      <c r="T238" s="354"/>
      <c r="U238" s="354"/>
      <c r="V238" s="354"/>
      <c r="W238" s="354"/>
      <c r="X238" s="369"/>
      <c r="Y238" s="369"/>
      <c r="Z238" s="369"/>
      <c r="AA238" s="373"/>
      <c r="AB238" s="354"/>
      <c r="AC238" s="354"/>
    </row>
    <row r="239" spans="1:29" s="149" customFormat="1" ht="18.75" customHeight="1" x14ac:dyDescent="0.2">
      <c r="A239" s="166">
        <f t="shared" si="20"/>
        <v>0</v>
      </c>
      <c r="B239" s="167">
        <f t="shared" si="18"/>
        <v>0</v>
      </c>
      <c r="C239" s="168">
        <f>IF(($P$9-SUM($C$9:C238))&gt;0,$AA$9,0)</f>
        <v>0</v>
      </c>
      <c r="D239" s="169">
        <f>IF(($P$10-SUM($D$9:D238))&gt;0,$AA$10,0)</f>
        <v>0</v>
      </c>
      <c r="E239" s="170">
        <f>IF(P$13&gt;1,"未定",ROUND(((P$9-SUM(C$9:C238))*P$14/100)/12,0))</f>
        <v>0</v>
      </c>
      <c r="F239" s="171">
        <f t="shared" si="21"/>
        <v>0</v>
      </c>
      <c r="G239" s="1249"/>
      <c r="H239" s="1250"/>
      <c r="I239" s="172"/>
      <c r="J239" s="172"/>
      <c r="K239" s="172"/>
      <c r="L239" s="172"/>
      <c r="M239" s="173">
        <f t="shared" si="19"/>
        <v>0</v>
      </c>
      <c r="N239" s="360"/>
      <c r="O239" s="354"/>
      <c r="P239" s="354"/>
      <c r="Q239" s="354"/>
      <c r="R239" s="354"/>
      <c r="S239" s="354"/>
      <c r="T239" s="354"/>
      <c r="U239" s="354"/>
      <c r="V239" s="354"/>
      <c r="W239" s="354"/>
      <c r="X239" s="369"/>
      <c r="Y239" s="369"/>
      <c r="Z239" s="369"/>
      <c r="AA239" s="373"/>
      <c r="AB239" s="354"/>
      <c r="AC239" s="354"/>
    </row>
    <row r="240" spans="1:29" s="149" customFormat="1" ht="18.75" customHeight="1" x14ac:dyDescent="0.2">
      <c r="A240" s="166">
        <f t="shared" si="20"/>
        <v>0</v>
      </c>
      <c r="B240" s="167">
        <f t="shared" si="18"/>
        <v>0</v>
      </c>
      <c r="C240" s="168">
        <f>IF(($P$9-SUM($C$9:C239))&gt;0,$AA$9,0)</f>
        <v>0</v>
      </c>
      <c r="D240" s="169">
        <f>IF(($P$10-SUM($D$9:D239))&gt;0,$AA$10,0)</f>
        <v>0</v>
      </c>
      <c r="E240" s="170">
        <f>IF(P$13&gt;1,"未定",ROUND(((P$9-SUM(C$9:C239))*P$14/100)/12,0))</f>
        <v>0</v>
      </c>
      <c r="F240" s="171">
        <f t="shared" si="21"/>
        <v>0</v>
      </c>
      <c r="G240" s="1249"/>
      <c r="H240" s="1250"/>
      <c r="I240" s="172"/>
      <c r="J240" s="172"/>
      <c r="K240" s="172"/>
      <c r="L240" s="172"/>
      <c r="M240" s="173">
        <f t="shared" si="19"/>
        <v>0</v>
      </c>
      <c r="N240" s="360"/>
      <c r="O240" s="354"/>
      <c r="P240" s="354"/>
      <c r="Q240" s="354"/>
      <c r="R240" s="354"/>
      <c r="S240" s="354"/>
      <c r="T240" s="354"/>
      <c r="U240" s="354"/>
      <c r="V240" s="354"/>
      <c r="W240" s="354"/>
      <c r="X240" s="369"/>
      <c r="Y240" s="369"/>
      <c r="Z240" s="369"/>
      <c r="AA240" s="373"/>
      <c r="AB240" s="354"/>
      <c r="AC240" s="354"/>
    </row>
    <row r="241" spans="1:29" s="149" customFormat="1" ht="18.75" customHeight="1" x14ac:dyDescent="0.2">
      <c r="A241" s="166">
        <f t="shared" si="20"/>
        <v>0</v>
      </c>
      <c r="B241" s="167">
        <f t="shared" si="18"/>
        <v>0</v>
      </c>
      <c r="C241" s="168">
        <f>IF(($P$9-SUM($C$9:C240))&gt;0,$AA$9,0)</f>
        <v>0</v>
      </c>
      <c r="D241" s="169">
        <f>IF(($P$10-SUM($D$9:D240))&gt;0,$AA$10,0)</f>
        <v>0</v>
      </c>
      <c r="E241" s="170">
        <f>IF(P$13&gt;1,"未定",ROUND(((P$9-SUM(C$9:C240))*P$14/100)/12,0))</f>
        <v>0</v>
      </c>
      <c r="F241" s="171">
        <f t="shared" si="21"/>
        <v>0</v>
      </c>
      <c r="G241" s="1249"/>
      <c r="H241" s="1250"/>
      <c r="I241" s="172"/>
      <c r="J241" s="172"/>
      <c r="K241" s="172"/>
      <c r="L241" s="172"/>
      <c r="M241" s="173">
        <f t="shared" si="19"/>
        <v>0</v>
      </c>
      <c r="N241" s="360"/>
      <c r="O241" s="354"/>
      <c r="P241" s="354"/>
      <c r="Q241" s="354"/>
      <c r="R241" s="354"/>
      <c r="S241" s="354"/>
      <c r="T241" s="354"/>
      <c r="U241" s="354"/>
      <c r="V241" s="354"/>
      <c r="W241" s="354"/>
      <c r="X241" s="369"/>
      <c r="Y241" s="369"/>
      <c r="Z241" s="369"/>
      <c r="AA241" s="373"/>
      <c r="AB241" s="354"/>
      <c r="AC241" s="354"/>
    </row>
    <row r="242" spans="1:29" s="149" customFormat="1" ht="18.75" customHeight="1" x14ac:dyDescent="0.2">
      <c r="A242" s="166">
        <f t="shared" si="20"/>
        <v>0</v>
      </c>
      <c r="B242" s="167">
        <f t="shared" si="18"/>
        <v>0</v>
      </c>
      <c r="C242" s="168">
        <f>IF(($P$9-SUM($C$9:C241))&gt;0,$AA$9,0)</f>
        <v>0</v>
      </c>
      <c r="D242" s="169">
        <f>IF(($P$10-SUM($D$9:D241))&gt;0,$AA$10,0)</f>
        <v>0</v>
      </c>
      <c r="E242" s="170">
        <f>IF(P$13&gt;1,"未定",ROUND(((P$9-SUM(C$9:C241))*P$14/100)/12,0))</f>
        <v>0</v>
      </c>
      <c r="F242" s="171">
        <f t="shared" si="21"/>
        <v>0</v>
      </c>
      <c r="G242" s="1249"/>
      <c r="H242" s="1250"/>
      <c r="I242" s="172"/>
      <c r="J242" s="172"/>
      <c r="K242" s="172"/>
      <c r="L242" s="172"/>
      <c r="M242" s="173">
        <f t="shared" si="19"/>
        <v>0</v>
      </c>
      <c r="N242" s="360"/>
      <c r="O242" s="354"/>
      <c r="P242" s="354"/>
      <c r="Q242" s="354"/>
      <c r="R242" s="354"/>
      <c r="S242" s="354"/>
      <c r="T242" s="354"/>
      <c r="U242" s="354"/>
      <c r="V242" s="354"/>
      <c r="W242" s="354"/>
      <c r="X242" s="369"/>
      <c r="Y242" s="369"/>
      <c r="Z242" s="369"/>
      <c r="AA242" s="373"/>
      <c r="AB242" s="354"/>
      <c r="AC242" s="354"/>
    </row>
    <row r="243" spans="1:29" s="149" customFormat="1" ht="18.75" customHeight="1" x14ac:dyDescent="0.2">
      <c r="A243" s="166">
        <f t="shared" si="20"/>
        <v>0</v>
      </c>
      <c r="B243" s="167">
        <f t="shared" si="18"/>
        <v>0</v>
      </c>
      <c r="C243" s="168">
        <f>IF(($P$9-SUM($C$9:C242))&gt;0,$AA$9,0)</f>
        <v>0</v>
      </c>
      <c r="D243" s="169">
        <f>IF(($P$10-SUM($D$9:D242))&gt;0,$AA$10,0)</f>
        <v>0</v>
      </c>
      <c r="E243" s="170">
        <f>IF(P$13&gt;1,"未定",ROUND(((P$9-SUM(C$9:C242))*P$14/100)/12,0))</f>
        <v>0</v>
      </c>
      <c r="F243" s="171">
        <f t="shared" si="21"/>
        <v>0</v>
      </c>
      <c r="G243" s="1249"/>
      <c r="H243" s="1250"/>
      <c r="I243" s="172"/>
      <c r="J243" s="172"/>
      <c r="K243" s="172"/>
      <c r="L243" s="172"/>
      <c r="M243" s="173">
        <f t="shared" si="19"/>
        <v>0</v>
      </c>
      <c r="N243" s="360"/>
      <c r="O243" s="354"/>
      <c r="P243" s="354"/>
      <c r="Q243" s="354"/>
      <c r="R243" s="354"/>
      <c r="S243" s="354"/>
      <c r="T243" s="354"/>
      <c r="U243" s="354"/>
      <c r="V243" s="354"/>
      <c r="W243" s="354"/>
      <c r="X243" s="369"/>
      <c r="Y243" s="369"/>
      <c r="Z243" s="369"/>
      <c r="AA243" s="373"/>
      <c r="AB243" s="354"/>
      <c r="AC243" s="354"/>
    </row>
    <row r="244" spans="1:29" s="149" customFormat="1" ht="18.75" customHeight="1" x14ac:dyDescent="0.2">
      <c r="A244" s="166">
        <f t="shared" si="20"/>
        <v>0</v>
      </c>
      <c r="B244" s="167">
        <f t="shared" si="18"/>
        <v>0</v>
      </c>
      <c r="C244" s="168">
        <f>IF(($P$9-SUM($C$9:C243))&gt;0,$AA$9,0)</f>
        <v>0</v>
      </c>
      <c r="D244" s="169">
        <f>IF(($P$10-SUM($D$9:D243))&gt;0,$AA$10,0)</f>
        <v>0</v>
      </c>
      <c r="E244" s="170">
        <f>IF(P$13&gt;1,"未定",ROUND(((P$9-SUM(C$9:C243))*P$14/100)/12,0))</f>
        <v>0</v>
      </c>
      <c r="F244" s="171">
        <f t="shared" si="21"/>
        <v>0</v>
      </c>
      <c r="G244" s="1249"/>
      <c r="H244" s="1250"/>
      <c r="I244" s="172"/>
      <c r="J244" s="172"/>
      <c r="K244" s="172"/>
      <c r="L244" s="172"/>
      <c r="M244" s="173">
        <f t="shared" si="19"/>
        <v>0</v>
      </c>
      <c r="N244" s="360"/>
      <c r="O244" s="354"/>
      <c r="P244" s="354"/>
      <c r="Q244" s="354"/>
      <c r="R244" s="354"/>
      <c r="S244" s="354"/>
      <c r="T244" s="354"/>
      <c r="U244" s="354"/>
      <c r="V244" s="354"/>
      <c r="W244" s="354"/>
      <c r="X244" s="369"/>
      <c r="Y244" s="369"/>
      <c r="Z244" s="369"/>
      <c r="AA244" s="373"/>
      <c r="AB244" s="354"/>
      <c r="AC244" s="354"/>
    </row>
    <row r="245" spans="1:29" s="149" customFormat="1" ht="18.75" customHeight="1" x14ac:dyDescent="0.2">
      <c r="A245" s="166">
        <f t="shared" si="20"/>
        <v>0</v>
      </c>
      <c r="B245" s="167">
        <f t="shared" si="18"/>
        <v>0</v>
      </c>
      <c r="C245" s="168">
        <f>IF(($P$9-SUM($C$9:C244))&gt;0,$AA$9,0)</f>
        <v>0</v>
      </c>
      <c r="D245" s="169">
        <f>IF(($P$10-SUM($D$9:D244))&gt;0,$AA$10,0)</f>
        <v>0</v>
      </c>
      <c r="E245" s="170">
        <f>IF(P$13&gt;1,"未定",ROUND(((P$9-SUM(C$9:C244))*P$14/100)/12,0))</f>
        <v>0</v>
      </c>
      <c r="F245" s="171">
        <f t="shared" si="21"/>
        <v>0</v>
      </c>
      <c r="G245" s="1249"/>
      <c r="H245" s="1250"/>
      <c r="I245" s="172"/>
      <c r="J245" s="172"/>
      <c r="K245" s="172"/>
      <c r="L245" s="172"/>
      <c r="M245" s="173">
        <f t="shared" si="19"/>
        <v>0</v>
      </c>
      <c r="N245" s="360"/>
      <c r="O245" s="354"/>
      <c r="P245" s="354"/>
      <c r="Q245" s="354"/>
      <c r="R245" s="354"/>
      <c r="S245" s="354"/>
      <c r="T245" s="354"/>
      <c r="U245" s="354"/>
      <c r="V245" s="354"/>
      <c r="W245" s="354"/>
      <c r="X245" s="369"/>
      <c r="Y245" s="369"/>
      <c r="Z245" s="369"/>
      <c r="AA245" s="373"/>
      <c r="AB245" s="354"/>
      <c r="AC245" s="354"/>
    </row>
    <row r="246" spans="1:29" s="149" customFormat="1" ht="18.75" customHeight="1" x14ac:dyDescent="0.2">
      <c r="A246" s="166">
        <f t="shared" si="20"/>
        <v>0</v>
      </c>
      <c r="B246" s="167">
        <f t="shared" si="18"/>
        <v>0</v>
      </c>
      <c r="C246" s="168">
        <f>IF(($P$9-SUM($C$9:C245))&gt;0,$AA$9,0)</f>
        <v>0</v>
      </c>
      <c r="D246" s="169">
        <f>IF(($P$10-SUM($D$9:D245))&gt;0,$AA$10,0)</f>
        <v>0</v>
      </c>
      <c r="E246" s="170">
        <f>IF(P$13&gt;1,"未定",ROUND(((P$9-SUM(C$9:C245))*P$14/100)/12,0))</f>
        <v>0</v>
      </c>
      <c r="F246" s="171">
        <f t="shared" si="21"/>
        <v>0</v>
      </c>
      <c r="G246" s="175" t="s">
        <v>210</v>
      </c>
      <c r="H246" s="190">
        <f>IF(P$13&gt;1,"未定",SUM(F237:F248))</f>
        <v>0</v>
      </c>
      <c r="I246" s="172"/>
      <c r="J246" s="172"/>
      <c r="K246" s="172"/>
      <c r="L246" s="172"/>
      <c r="M246" s="173">
        <f t="shared" si="19"/>
        <v>0</v>
      </c>
      <c r="N246" s="360"/>
      <c r="O246" s="354"/>
      <c r="P246" s="354"/>
      <c r="Q246" s="354"/>
      <c r="R246" s="354"/>
      <c r="S246" s="354"/>
      <c r="T246" s="354"/>
      <c r="U246" s="354"/>
      <c r="V246" s="354"/>
      <c r="W246" s="354"/>
      <c r="X246" s="369"/>
      <c r="Y246" s="369"/>
      <c r="Z246" s="369"/>
      <c r="AA246" s="373"/>
      <c r="AB246" s="354"/>
      <c r="AC246" s="354"/>
    </row>
    <row r="247" spans="1:29" s="149" customFormat="1" ht="18.75" customHeight="1" x14ac:dyDescent="0.2">
      <c r="A247" s="166">
        <f t="shared" si="20"/>
        <v>0</v>
      </c>
      <c r="B247" s="167">
        <f t="shared" si="18"/>
        <v>0</v>
      </c>
      <c r="C247" s="168">
        <f>IF(($P$9-SUM($C$9:C246))&gt;0,$AA$9,0)</f>
        <v>0</v>
      </c>
      <c r="D247" s="169">
        <f>IF(($P$10-SUM($D$9:D246))&gt;0,$AA$10,0)</f>
        <v>0</v>
      </c>
      <c r="E247" s="170">
        <f>IF(P$13&gt;1,"未定",ROUND(((P$9-SUM(C$9:C246))*P$14/100)/12,0))</f>
        <v>0</v>
      </c>
      <c r="F247" s="171">
        <f t="shared" si="21"/>
        <v>0</v>
      </c>
      <c r="G247" s="177" t="s">
        <v>298</v>
      </c>
      <c r="H247" s="178">
        <f>SUM(B237:B248)</f>
        <v>0</v>
      </c>
      <c r="I247" s="172"/>
      <c r="J247" s="172"/>
      <c r="K247" s="172"/>
      <c r="L247" s="172"/>
      <c r="M247" s="173">
        <f t="shared" si="19"/>
        <v>0</v>
      </c>
      <c r="N247" s="360"/>
      <c r="O247" s="354"/>
      <c r="P247" s="354"/>
      <c r="Q247" s="354"/>
      <c r="R247" s="354"/>
      <c r="S247" s="354"/>
      <c r="T247" s="354"/>
      <c r="U247" s="354"/>
      <c r="V247" s="354"/>
      <c r="W247" s="354"/>
      <c r="X247" s="369"/>
      <c r="Y247" s="369"/>
      <c r="Z247" s="369"/>
      <c r="AA247" s="373"/>
      <c r="AB247" s="354"/>
      <c r="AC247" s="354"/>
    </row>
    <row r="248" spans="1:29" s="149" customFormat="1" ht="18.75" customHeight="1" x14ac:dyDescent="0.2">
      <c r="A248" s="179">
        <f t="shared" si="20"/>
        <v>0</v>
      </c>
      <c r="B248" s="180">
        <f t="shared" si="18"/>
        <v>0</v>
      </c>
      <c r="C248" s="181">
        <f>IF(($P$9-SUM($C$9:C247))&gt;0,$AA$9,0)</f>
        <v>0</v>
      </c>
      <c r="D248" s="182">
        <f>IF(($P$10-SUM($D$9:D247))&gt;0,$AA$10,0)</f>
        <v>0</v>
      </c>
      <c r="E248" s="170">
        <f>IF(P$13&gt;1,"未定",ROUND(((P$9-SUM(C$9:C247))*P$14/100)/12,0))</f>
        <v>0</v>
      </c>
      <c r="F248" s="184">
        <f t="shared" si="21"/>
        <v>0</v>
      </c>
      <c r="G248" s="185" t="s">
        <v>300</v>
      </c>
      <c r="H248" s="186">
        <f>IF(P$13&gt;1,"未定",SUM(E237:E248))</f>
        <v>0</v>
      </c>
      <c r="I248" s="187"/>
      <c r="J248" s="187"/>
      <c r="K248" s="187"/>
      <c r="L248" s="187"/>
      <c r="M248" s="188">
        <f t="shared" si="19"/>
        <v>0</v>
      </c>
      <c r="N248" s="360"/>
      <c r="O248" s="354"/>
      <c r="P248" s="354"/>
      <c r="Q248" s="354"/>
      <c r="R248" s="354"/>
      <c r="S248" s="354"/>
      <c r="T248" s="354"/>
      <c r="U248" s="354"/>
      <c r="V248" s="354"/>
      <c r="W248" s="354"/>
      <c r="X248" s="369"/>
      <c r="Y248" s="369"/>
      <c r="Z248" s="369"/>
      <c r="AA248" s="373"/>
      <c r="AB248" s="354"/>
      <c r="AC248" s="354"/>
    </row>
    <row r="249" spans="1:29" s="149" customFormat="1" ht="18.75" customHeight="1" x14ac:dyDescent="0.2">
      <c r="A249" s="157">
        <f t="shared" si="20"/>
        <v>0</v>
      </c>
      <c r="B249" s="158">
        <f t="shared" si="18"/>
        <v>0</v>
      </c>
      <c r="C249" s="159">
        <f>IF(($P$9-SUM($C$9:C248))&gt;0,$AA$9,0)</f>
        <v>0</v>
      </c>
      <c r="D249" s="160">
        <f>IF(($P$10-SUM($D$9:D248))&gt;0,$AA$10,0)</f>
        <v>0</v>
      </c>
      <c r="E249" s="161">
        <f>IF(P$13&gt;1,"未定",ROUND(((P$9-SUM(C$9:C248))*P$14/100)/12,0))</f>
        <v>0</v>
      </c>
      <c r="F249" s="162">
        <f t="shared" si="21"/>
        <v>0</v>
      </c>
      <c r="G249" s="1247" t="s">
        <v>320</v>
      </c>
      <c r="H249" s="1248"/>
      <c r="I249" s="163"/>
      <c r="J249" s="163"/>
      <c r="K249" s="163"/>
      <c r="L249" s="163"/>
      <c r="M249" s="165">
        <f t="shared" si="19"/>
        <v>0</v>
      </c>
      <c r="N249" s="360"/>
      <c r="O249" s="354"/>
      <c r="P249" s="354"/>
      <c r="Q249" s="354"/>
      <c r="R249" s="354"/>
      <c r="S249" s="354"/>
      <c r="T249" s="354"/>
      <c r="U249" s="354"/>
      <c r="V249" s="354"/>
      <c r="W249" s="354"/>
      <c r="X249" s="369"/>
      <c r="Y249" s="369"/>
      <c r="Z249" s="369"/>
      <c r="AA249" s="373"/>
      <c r="AB249" s="354"/>
      <c r="AC249" s="354"/>
    </row>
    <row r="250" spans="1:29" s="149" customFormat="1" ht="18.75" customHeight="1" x14ac:dyDescent="0.2">
      <c r="A250" s="166">
        <f t="shared" si="20"/>
        <v>0</v>
      </c>
      <c r="B250" s="167">
        <f t="shared" si="18"/>
        <v>0</v>
      </c>
      <c r="C250" s="168">
        <f>IF(($P$9-SUM($C$9:C249))&gt;0,$AA$9,0)</f>
        <v>0</v>
      </c>
      <c r="D250" s="169">
        <f>IF(($P$10-SUM($D$9:D249))&gt;0,$AA$10,0)</f>
        <v>0</v>
      </c>
      <c r="E250" s="170">
        <f>IF(P$13&gt;1,"未定",ROUND(((P$9-SUM(C$9:C249))*P$14/100)/12,0))</f>
        <v>0</v>
      </c>
      <c r="F250" s="171">
        <f t="shared" si="21"/>
        <v>0</v>
      </c>
      <c r="G250" s="1249"/>
      <c r="H250" s="1250"/>
      <c r="I250" s="172"/>
      <c r="J250" s="172"/>
      <c r="K250" s="172"/>
      <c r="L250" s="172"/>
      <c r="M250" s="173">
        <f t="shared" si="19"/>
        <v>0</v>
      </c>
      <c r="N250" s="360"/>
      <c r="O250" s="354"/>
      <c r="P250" s="354"/>
      <c r="Q250" s="354"/>
      <c r="R250" s="354"/>
      <c r="S250" s="354"/>
      <c r="T250" s="354"/>
      <c r="U250" s="354"/>
      <c r="V250" s="354"/>
      <c r="W250" s="354"/>
      <c r="X250" s="369"/>
      <c r="Y250" s="369"/>
      <c r="Z250" s="369"/>
      <c r="AA250" s="373"/>
      <c r="AB250" s="354"/>
      <c r="AC250" s="354"/>
    </row>
    <row r="251" spans="1:29" s="149" customFormat="1" ht="18.75" customHeight="1" x14ac:dyDescent="0.2">
      <c r="A251" s="166">
        <f t="shared" si="20"/>
        <v>0</v>
      </c>
      <c r="B251" s="167">
        <f t="shared" si="18"/>
        <v>0</v>
      </c>
      <c r="C251" s="168">
        <f>IF(($P$9-SUM($C$9:C250))&gt;0,$AA$9,0)</f>
        <v>0</v>
      </c>
      <c r="D251" s="169">
        <f>IF(($P$10-SUM($D$9:D250))&gt;0,$AA$10,0)</f>
        <v>0</v>
      </c>
      <c r="E251" s="170">
        <f>IF(P$13&gt;1,"未定",ROUND(((P$9-SUM(C$9:C250))*P$14/100)/12,0))</f>
        <v>0</v>
      </c>
      <c r="F251" s="171">
        <f t="shared" si="21"/>
        <v>0</v>
      </c>
      <c r="G251" s="1249"/>
      <c r="H251" s="1250"/>
      <c r="I251" s="172"/>
      <c r="J251" s="172"/>
      <c r="K251" s="172"/>
      <c r="L251" s="172"/>
      <c r="M251" s="173">
        <f t="shared" si="19"/>
        <v>0</v>
      </c>
      <c r="N251" s="360"/>
      <c r="O251" s="354"/>
      <c r="P251" s="354"/>
      <c r="Q251" s="354"/>
      <c r="R251" s="354"/>
      <c r="S251" s="354"/>
      <c r="T251" s="354"/>
      <c r="U251" s="354"/>
      <c r="V251" s="354"/>
      <c r="W251" s="354"/>
      <c r="X251" s="369"/>
      <c r="Y251" s="369"/>
      <c r="Z251" s="369"/>
      <c r="AA251" s="373"/>
      <c r="AB251" s="354"/>
      <c r="AC251" s="354"/>
    </row>
    <row r="252" spans="1:29" s="149" customFormat="1" ht="18.75" customHeight="1" x14ac:dyDescent="0.2">
      <c r="A252" s="166">
        <f t="shared" si="20"/>
        <v>0</v>
      </c>
      <c r="B252" s="167">
        <f t="shared" si="18"/>
        <v>0</v>
      </c>
      <c r="C252" s="168">
        <f>IF(($P$9-SUM($C$9:C251))&gt;0,$AA$9,0)</f>
        <v>0</v>
      </c>
      <c r="D252" s="169">
        <f>IF(($P$10-SUM($D$9:D251))&gt;0,$AA$10,0)</f>
        <v>0</v>
      </c>
      <c r="E252" s="170">
        <f>IF(P$13&gt;1,"未定",ROUND(((P$9-SUM(C$9:C251))*P$14/100)/12,0))</f>
        <v>0</v>
      </c>
      <c r="F252" s="171">
        <f t="shared" si="21"/>
        <v>0</v>
      </c>
      <c r="G252" s="1249"/>
      <c r="H252" s="1250"/>
      <c r="I252" s="172"/>
      <c r="J252" s="172"/>
      <c r="K252" s="172"/>
      <c r="L252" s="172"/>
      <c r="M252" s="173">
        <f t="shared" si="19"/>
        <v>0</v>
      </c>
      <c r="N252" s="360"/>
      <c r="O252" s="354"/>
      <c r="P252" s="354"/>
      <c r="Q252" s="354"/>
      <c r="R252" s="354"/>
      <c r="S252" s="354"/>
      <c r="T252" s="354"/>
      <c r="U252" s="354"/>
      <c r="V252" s="354"/>
      <c r="W252" s="354"/>
      <c r="X252" s="369"/>
      <c r="Y252" s="369"/>
      <c r="Z252" s="369"/>
      <c r="AA252" s="373"/>
      <c r="AB252" s="354"/>
      <c r="AC252" s="354"/>
    </row>
    <row r="253" spans="1:29" s="149" customFormat="1" ht="18.75" customHeight="1" x14ac:dyDescent="0.2">
      <c r="A253" s="166">
        <f t="shared" si="20"/>
        <v>0</v>
      </c>
      <c r="B253" s="167">
        <f t="shared" si="18"/>
        <v>0</v>
      </c>
      <c r="C253" s="168">
        <f>IF(($P$9-SUM($C$9:C252))&gt;0,$AA$9,0)</f>
        <v>0</v>
      </c>
      <c r="D253" s="169">
        <f>IF(($P$10-SUM($D$9:D252))&gt;0,$AA$10,0)</f>
        <v>0</v>
      </c>
      <c r="E253" s="170">
        <f>IF(P$13&gt;1,"未定",ROUND(((P$9-SUM(C$9:C252))*P$14/100)/12,0))</f>
        <v>0</v>
      </c>
      <c r="F253" s="171">
        <f t="shared" si="21"/>
        <v>0</v>
      </c>
      <c r="G253" s="1249"/>
      <c r="H253" s="1250"/>
      <c r="I253" s="172"/>
      <c r="J253" s="172"/>
      <c r="K253" s="172"/>
      <c r="L253" s="172"/>
      <c r="M253" s="173">
        <f t="shared" si="19"/>
        <v>0</v>
      </c>
      <c r="N253" s="360"/>
      <c r="O253" s="354"/>
      <c r="P253" s="354"/>
      <c r="Q253" s="354"/>
      <c r="R253" s="354"/>
      <c r="S253" s="354"/>
      <c r="T253" s="354"/>
      <c r="U253" s="354"/>
      <c r="V253" s="354"/>
      <c r="W253" s="354"/>
      <c r="X253" s="369"/>
      <c r="Y253" s="369"/>
      <c r="Z253" s="369"/>
      <c r="AA253" s="373"/>
      <c r="AB253" s="354"/>
      <c r="AC253" s="354"/>
    </row>
    <row r="254" spans="1:29" s="149" customFormat="1" ht="18.75" customHeight="1" x14ac:dyDescent="0.2">
      <c r="A254" s="166">
        <f t="shared" si="20"/>
        <v>0</v>
      </c>
      <c r="B254" s="167">
        <f t="shared" si="18"/>
        <v>0</v>
      </c>
      <c r="C254" s="168">
        <f>IF(($P$9-SUM($C$9:C253))&gt;0,$AA$9,0)</f>
        <v>0</v>
      </c>
      <c r="D254" s="169">
        <f>IF(($P$10-SUM($D$9:D253))&gt;0,$AA$10,0)</f>
        <v>0</v>
      </c>
      <c r="E254" s="170">
        <f>IF(P$13&gt;1,"未定",ROUND(((P$9-SUM(C$9:C253))*P$14/100)/12,0))</f>
        <v>0</v>
      </c>
      <c r="F254" s="171">
        <f t="shared" si="21"/>
        <v>0</v>
      </c>
      <c r="G254" s="1249"/>
      <c r="H254" s="1250"/>
      <c r="I254" s="172"/>
      <c r="J254" s="172"/>
      <c r="K254" s="172"/>
      <c r="L254" s="172"/>
      <c r="M254" s="173">
        <f t="shared" si="19"/>
        <v>0</v>
      </c>
      <c r="N254" s="360"/>
      <c r="O254" s="354"/>
      <c r="P254" s="354"/>
      <c r="Q254" s="354"/>
      <c r="R254" s="354"/>
      <c r="S254" s="354"/>
      <c r="T254" s="354"/>
      <c r="U254" s="354"/>
      <c r="V254" s="354"/>
      <c r="W254" s="354"/>
      <c r="X254" s="369"/>
      <c r="Y254" s="369"/>
      <c r="Z254" s="369"/>
      <c r="AA254" s="373"/>
      <c r="AB254" s="354"/>
      <c r="AC254" s="354"/>
    </row>
    <row r="255" spans="1:29" s="149" customFormat="1" ht="18.75" customHeight="1" x14ac:dyDescent="0.2">
      <c r="A255" s="166">
        <f t="shared" si="20"/>
        <v>0</v>
      </c>
      <c r="B255" s="167">
        <f t="shared" si="18"/>
        <v>0</v>
      </c>
      <c r="C255" s="168">
        <f>IF(($P$9-SUM($C$9:C254))&gt;0,$AA$9,0)</f>
        <v>0</v>
      </c>
      <c r="D255" s="169">
        <f>IF(($P$10-SUM($D$9:D254))&gt;0,$AA$10,0)</f>
        <v>0</v>
      </c>
      <c r="E255" s="170">
        <f>IF(P$13&gt;1,"未定",ROUND(((P$9-SUM(C$9:C254))*P$14/100)/12,0))</f>
        <v>0</v>
      </c>
      <c r="F255" s="171">
        <f t="shared" si="21"/>
        <v>0</v>
      </c>
      <c r="G255" s="1249"/>
      <c r="H255" s="1250"/>
      <c r="I255" s="172"/>
      <c r="J255" s="172"/>
      <c r="K255" s="172"/>
      <c r="L255" s="172"/>
      <c r="M255" s="173">
        <f t="shared" si="19"/>
        <v>0</v>
      </c>
      <c r="N255" s="360"/>
      <c r="O255" s="354"/>
      <c r="P255" s="354"/>
      <c r="Q255" s="354"/>
      <c r="R255" s="354"/>
      <c r="S255" s="354"/>
      <c r="T255" s="354"/>
      <c r="U255" s="354"/>
      <c r="V255" s="354"/>
      <c r="W255" s="354"/>
      <c r="X255" s="369"/>
      <c r="Y255" s="369"/>
      <c r="Z255" s="369"/>
      <c r="AA255" s="373"/>
      <c r="AB255" s="354"/>
      <c r="AC255" s="354"/>
    </row>
    <row r="256" spans="1:29" s="149" customFormat="1" ht="18.75" customHeight="1" x14ac:dyDescent="0.2">
      <c r="A256" s="166">
        <f t="shared" si="20"/>
        <v>0</v>
      </c>
      <c r="B256" s="167">
        <f t="shared" si="18"/>
        <v>0</v>
      </c>
      <c r="C256" s="168">
        <f>IF(($P$9-SUM($C$9:C255))&gt;0,$AA$9,0)</f>
        <v>0</v>
      </c>
      <c r="D256" s="169">
        <f>IF(($P$10-SUM($D$9:D255))&gt;0,$AA$10,0)</f>
        <v>0</v>
      </c>
      <c r="E256" s="170">
        <f>IF(P$13&gt;1,"未定",ROUND(((P$9-SUM(C$9:C255))*P$14/100)/12,0))</f>
        <v>0</v>
      </c>
      <c r="F256" s="171">
        <f t="shared" si="21"/>
        <v>0</v>
      </c>
      <c r="G256" s="1249"/>
      <c r="H256" s="1250"/>
      <c r="I256" s="172"/>
      <c r="J256" s="172"/>
      <c r="K256" s="172"/>
      <c r="L256" s="172"/>
      <c r="M256" s="173">
        <f t="shared" si="19"/>
        <v>0</v>
      </c>
      <c r="N256" s="360"/>
      <c r="O256" s="354"/>
      <c r="P256" s="354"/>
      <c r="Q256" s="354"/>
      <c r="R256" s="354"/>
      <c r="S256" s="354"/>
      <c r="T256" s="354"/>
      <c r="U256" s="354"/>
      <c r="V256" s="354"/>
      <c r="W256" s="354"/>
      <c r="X256" s="369"/>
      <c r="Y256" s="369"/>
      <c r="Z256" s="369"/>
      <c r="AA256" s="373"/>
      <c r="AB256" s="354"/>
      <c r="AC256" s="354"/>
    </row>
    <row r="257" spans="1:29" s="149" customFormat="1" ht="18.75" customHeight="1" x14ac:dyDescent="0.2">
      <c r="A257" s="166">
        <f t="shared" si="20"/>
        <v>0</v>
      </c>
      <c r="B257" s="167">
        <f t="shared" si="18"/>
        <v>0</v>
      </c>
      <c r="C257" s="168">
        <f>IF(($P$9-SUM($C$9:C256))&gt;0,$AA$9,0)</f>
        <v>0</v>
      </c>
      <c r="D257" s="169">
        <f>IF(($P$10-SUM($D$9:D256))&gt;0,$AA$10,0)</f>
        <v>0</v>
      </c>
      <c r="E257" s="170">
        <f>IF(P$13&gt;1,"未定",ROUND(((P$9-SUM(C$9:C256))*P$14/100)/12,0))</f>
        <v>0</v>
      </c>
      <c r="F257" s="171">
        <f t="shared" ref="F257:F288" si="22">IF(P$13&gt;1,"未定",B257+E257)</f>
        <v>0</v>
      </c>
      <c r="G257" s="1249"/>
      <c r="H257" s="1250"/>
      <c r="I257" s="172"/>
      <c r="J257" s="172"/>
      <c r="K257" s="172"/>
      <c r="L257" s="172"/>
      <c r="M257" s="173">
        <f t="shared" si="19"/>
        <v>0</v>
      </c>
      <c r="N257" s="360"/>
      <c r="O257" s="354"/>
      <c r="P257" s="354"/>
      <c r="Q257" s="354"/>
      <c r="R257" s="354"/>
      <c r="S257" s="354"/>
      <c r="T257" s="354"/>
      <c r="U257" s="354"/>
      <c r="V257" s="354"/>
      <c r="W257" s="354"/>
      <c r="X257" s="369"/>
      <c r="Y257" s="369"/>
      <c r="Z257" s="369"/>
      <c r="AA257" s="373"/>
      <c r="AB257" s="354"/>
      <c r="AC257" s="354"/>
    </row>
    <row r="258" spans="1:29" s="149" customFormat="1" ht="18.75" customHeight="1" x14ac:dyDescent="0.2">
      <c r="A258" s="166">
        <f t="shared" si="20"/>
        <v>0</v>
      </c>
      <c r="B258" s="167">
        <f t="shared" si="18"/>
        <v>0</v>
      </c>
      <c r="C258" s="168">
        <f>IF(($P$9-SUM($C$9:C257))&gt;0,$AA$9,0)</f>
        <v>0</v>
      </c>
      <c r="D258" s="169">
        <f>IF(($P$10-SUM($D$9:D257))&gt;0,$AA$10,0)</f>
        <v>0</v>
      </c>
      <c r="E258" s="170">
        <f>IF(P$13&gt;1,"未定",ROUND(((P$9-SUM(C$9:C257))*P$14/100)/12,0))</f>
        <v>0</v>
      </c>
      <c r="F258" s="171">
        <f t="shared" si="22"/>
        <v>0</v>
      </c>
      <c r="G258" s="175" t="s">
        <v>210</v>
      </c>
      <c r="H258" s="190">
        <f>IF(P$13&gt;1,"未定",SUM(F249:F260))</f>
        <v>0</v>
      </c>
      <c r="I258" s="172"/>
      <c r="J258" s="172"/>
      <c r="K258" s="172"/>
      <c r="L258" s="172"/>
      <c r="M258" s="173">
        <f t="shared" si="19"/>
        <v>0</v>
      </c>
      <c r="N258" s="360"/>
      <c r="O258" s="354"/>
      <c r="P258" s="354"/>
      <c r="Q258" s="354"/>
      <c r="R258" s="354"/>
      <c r="S258" s="354"/>
      <c r="T258" s="354"/>
      <c r="U258" s="354"/>
      <c r="V258" s="354"/>
      <c r="W258" s="354"/>
      <c r="X258" s="369"/>
      <c r="Y258" s="369"/>
      <c r="Z258" s="369"/>
      <c r="AA258" s="373"/>
      <c r="AB258" s="354"/>
      <c r="AC258" s="354"/>
    </row>
    <row r="259" spans="1:29" s="149" customFormat="1" ht="18.75" customHeight="1" x14ac:dyDescent="0.2">
      <c r="A259" s="166">
        <f t="shared" si="20"/>
        <v>0</v>
      </c>
      <c r="B259" s="167">
        <f t="shared" si="18"/>
        <v>0</v>
      </c>
      <c r="C259" s="168">
        <f>IF(($P$9-SUM($C$9:C258))&gt;0,$AA$9,0)</f>
        <v>0</v>
      </c>
      <c r="D259" s="169">
        <f>IF(($P$10-SUM($D$9:D258))&gt;0,$AA$10,0)</f>
        <v>0</v>
      </c>
      <c r="E259" s="170">
        <f>IF(P$13&gt;1,"未定",ROUND(((P$9-SUM(C$9:C258))*P$14/100)/12,0))</f>
        <v>0</v>
      </c>
      <c r="F259" s="171">
        <f t="shared" si="22"/>
        <v>0</v>
      </c>
      <c r="G259" s="177" t="s">
        <v>298</v>
      </c>
      <c r="H259" s="178">
        <f>SUM(B249:B260)</f>
        <v>0</v>
      </c>
      <c r="I259" s="172"/>
      <c r="J259" s="172"/>
      <c r="K259" s="172"/>
      <c r="L259" s="172"/>
      <c r="M259" s="173">
        <f t="shared" si="19"/>
        <v>0</v>
      </c>
      <c r="N259" s="360"/>
      <c r="O259" s="354"/>
      <c r="P259" s="354"/>
      <c r="Q259" s="354"/>
      <c r="R259" s="354"/>
      <c r="S259" s="354"/>
      <c r="T259" s="354"/>
      <c r="U259" s="354"/>
      <c r="V259" s="354"/>
      <c r="W259" s="354"/>
      <c r="X259" s="369"/>
      <c r="Y259" s="369"/>
      <c r="Z259" s="369"/>
      <c r="AA259" s="373"/>
      <c r="AB259" s="354"/>
      <c r="AC259" s="354"/>
    </row>
    <row r="260" spans="1:29" s="149" customFormat="1" ht="18.75" customHeight="1" x14ac:dyDescent="0.2">
      <c r="A260" s="179">
        <f t="shared" si="20"/>
        <v>0</v>
      </c>
      <c r="B260" s="180">
        <f t="shared" si="18"/>
        <v>0</v>
      </c>
      <c r="C260" s="181">
        <f>IF(($P$9-SUM($C$9:C259))&gt;0,$AA$9,0)</f>
        <v>0</v>
      </c>
      <c r="D260" s="182">
        <f>IF(($P$10-SUM($D$9:D259))&gt;0,$AA$10,0)</f>
        <v>0</v>
      </c>
      <c r="E260" s="183">
        <f>IF(P$13&gt;1,"未定",ROUND(((P$9-SUM(C$9:C259))*P$14/100)/12,0))</f>
        <v>0</v>
      </c>
      <c r="F260" s="184">
        <f t="shared" si="22"/>
        <v>0</v>
      </c>
      <c r="G260" s="185" t="s">
        <v>300</v>
      </c>
      <c r="H260" s="186">
        <f>IF(P$13&gt;1,"未定",SUM(E249:E260))</f>
        <v>0</v>
      </c>
      <c r="I260" s="187"/>
      <c r="J260" s="187"/>
      <c r="K260" s="187"/>
      <c r="L260" s="187"/>
      <c r="M260" s="188">
        <f t="shared" si="19"/>
        <v>0</v>
      </c>
      <c r="N260" s="360"/>
      <c r="O260" s="354"/>
      <c r="P260" s="354"/>
      <c r="Q260" s="354"/>
      <c r="R260" s="354"/>
      <c r="S260" s="354"/>
      <c r="T260" s="354"/>
      <c r="U260" s="354"/>
      <c r="V260" s="354"/>
      <c r="W260" s="354"/>
      <c r="X260" s="369"/>
      <c r="Y260" s="369"/>
      <c r="Z260" s="369"/>
      <c r="AA260" s="373"/>
      <c r="AB260" s="354"/>
      <c r="AC260" s="354"/>
    </row>
    <row r="261" spans="1:29" s="149" customFormat="1" ht="18.75" customHeight="1" x14ac:dyDescent="0.2">
      <c r="A261" s="157">
        <f t="shared" si="20"/>
        <v>0</v>
      </c>
      <c r="B261" s="158">
        <f t="shared" si="18"/>
        <v>0</v>
      </c>
      <c r="C261" s="159">
        <f>IF(($P$9-SUM($C$9:C260))&gt;0,$AA$9,0)</f>
        <v>0</v>
      </c>
      <c r="D261" s="160">
        <f>IF(($P$10-SUM($D$9:D260))&gt;0,$AA$10,0)</f>
        <v>0</v>
      </c>
      <c r="E261" s="161">
        <f>IF(P$13&gt;1,"未定",ROUND(((P$9-SUM(C$9:C260))*P$14/100)/12,0))</f>
        <v>0</v>
      </c>
      <c r="F261" s="162">
        <f t="shared" si="22"/>
        <v>0</v>
      </c>
      <c r="G261" s="1247" t="s">
        <v>321</v>
      </c>
      <c r="H261" s="1248"/>
      <c r="I261" s="163"/>
      <c r="J261" s="163"/>
      <c r="K261" s="163"/>
      <c r="L261" s="163"/>
      <c r="M261" s="165">
        <f t="shared" si="19"/>
        <v>0</v>
      </c>
      <c r="N261" s="360"/>
      <c r="O261" s="354"/>
      <c r="P261" s="354"/>
      <c r="Q261" s="354"/>
      <c r="R261" s="354"/>
      <c r="S261" s="354"/>
      <c r="T261" s="354"/>
      <c r="U261" s="354"/>
      <c r="V261" s="354"/>
      <c r="W261" s="354"/>
      <c r="X261" s="369"/>
      <c r="Y261" s="369"/>
      <c r="Z261" s="369"/>
      <c r="AA261" s="373"/>
      <c r="AB261" s="354"/>
      <c r="AC261" s="354"/>
    </row>
    <row r="262" spans="1:29" s="149" customFormat="1" ht="18.75" customHeight="1" x14ac:dyDescent="0.2">
      <c r="A262" s="166">
        <f t="shared" si="20"/>
        <v>0</v>
      </c>
      <c r="B262" s="167">
        <f t="shared" si="18"/>
        <v>0</v>
      </c>
      <c r="C262" s="168">
        <f>IF(($P$9-SUM($C$9:C261))&gt;0,$AA$9,0)</f>
        <v>0</v>
      </c>
      <c r="D262" s="169">
        <f>IF(($P$10-SUM($D$9:D261))&gt;0,$AA$10,0)</f>
        <v>0</v>
      </c>
      <c r="E262" s="170">
        <f>IF(P$13&gt;1,"未定",ROUND(((P$9-SUM(C$9:C261))*P$14/100)/12,0))</f>
        <v>0</v>
      </c>
      <c r="F262" s="171">
        <f t="shared" si="22"/>
        <v>0</v>
      </c>
      <c r="G262" s="1249"/>
      <c r="H262" s="1250"/>
      <c r="I262" s="172"/>
      <c r="J262" s="172"/>
      <c r="K262" s="172"/>
      <c r="L262" s="172"/>
      <c r="M262" s="173">
        <f t="shared" si="19"/>
        <v>0</v>
      </c>
      <c r="N262" s="360"/>
      <c r="O262" s="354"/>
      <c r="P262" s="354"/>
      <c r="Q262" s="354"/>
      <c r="R262" s="354"/>
      <c r="S262" s="354"/>
      <c r="T262" s="354"/>
      <c r="U262" s="354"/>
      <c r="V262" s="354"/>
      <c r="W262" s="354"/>
      <c r="X262" s="369"/>
      <c r="Y262" s="369"/>
      <c r="Z262" s="369"/>
      <c r="AA262" s="373"/>
      <c r="AB262" s="354"/>
      <c r="AC262" s="354"/>
    </row>
    <row r="263" spans="1:29" s="149" customFormat="1" ht="18.75" customHeight="1" x14ac:dyDescent="0.2">
      <c r="A263" s="166">
        <f t="shared" si="20"/>
        <v>0</v>
      </c>
      <c r="B263" s="167">
        <f t="shared" si="18"/>
        <v>0</v>
      </c>
      <c r="C263" s="168">
        <f>IF(($P$9-SUM($C$9:C262))&gt;0,$AA$9,0)</f>
        <v>0</v>
      </c>
      <c r="D263" s="169">
        <f>IF(($P$10-SUM($D$9:D262))&gt;0,$AA$10,0)</f>
        <v>0</v>
      </c>
      <c r="E263" s="170">
        <f>IF(P$13&gt;1,"未定",ROUND(((P$9-SUM(C$9:C262))*P$14/100)/12,0))</f>
        <v>0</v>
      </c>
      <c r="F263" s="171">
        <f t="shared" si="22"/>
        <v>0</v>
      </c>
      <c r="G263" s="1249"/>
      <c r="H263" s="1250"/>
      <c r="I263" s="172"/>
      <c r="J263" s="172"/>
      <c r="K263" s="172"/>
      <c r="L263" s="172"/>
      <c r="M263" s="173">
        <f t="shared" si="19"/>
        <v>0</v>
      </c>
      <c r="N263" s="360"/>
      <c r="O263" s="354"/>
      <c r="P263" s="354"/>
      <c r="Q263" s="354"/>
      <c r="R263" s="354"/>
      <c r="S263" s="354"/>
      <c r="T263" s="354"/>
      <c r="U263" s="354"/>
      <c r="V263" s="354"/>
      <c r="W263" s="354"/>
      <c r="X263" s="369"/>
      <c r="Y263" s="369"/>
      <c r="Z263" s="369"/>
      <c r="AA263" s="373"/>
      <c r="AB263" s="354"/>
      <c r="AC263" s="354"/>
    </row>
    <row r="264" spans="1:29" s="149" customFormat="1" ht="18.75" customHeight="1" x14ac:dyDescent="0.2">
      <c r="A264" s="166">
        <f t="shared" si="20"/>
        <v>0</v>
      </c>
      <c r="B264" s="167">
        <f t="shared" si="18"/>
        <v>0</v>
      </c>
      <c r="C264" s="168">
        <f>IF(($P$9-SUM($C$9:C263))&gt;0,$AA$9,0)</f>
        <v>0</v>
      </c>
      <c r="D264" s="169">
        <f>IF(($P$10-SUM($D$9:D263))&gt;0,$AA$10,0)</f>
        <v>0</v>
      </c>
      <c r="E264" s="170">
        <f>IF(P$13&gt;1,"未定",ROUND(((P$9-SUM(C$9:C263))*P$14/100)/12,0))</f>
        <v>0</v>
      </c>
      <c r="F264" s="171">
        <f t="shared" si="22"/>
        <v>0</v>
      </c>
      <c r="G264" s="1249"/>
      <c r="H264" s="1250"/>
      <c r="I264" s="172"/>
      <c r="J264" s="172"/>
      <c r="K264" s="172"/>
      <c r="L264" s="172"/>
      <c r="M264" s="173">
        <f t="shared" si="19"/>
        <v>0</v>
      </c>
      <c r="N264" s="360"/>
      <c r="O264" s="354"/>
      <c r="P264" s="354"/>
      <c r="Q264" s="354"/>
      <c r="R264" s="354"/>
      <c r="S264" s="354"/>
      <c r="T264" s="354"/>
      <c r="U264" s="354"/>
      <c r="V264" s="354"/>
      <c r="W264" s="354"/>
      <c r="X264" s="369"/>
      <c r="Y264" s="369"/>
      <c r="Z264" s="369"/>
      <c r="AA264" s="373"/>
      <c r="AB264" s="354"/>
      <c r="AC264" s="354"/>
    </row>
    <row r="265" spans="1:29" s="149" customFormat="1" ht="18.75" customHeight="1" x14ac:dyDescent="0.2">
      <c r="A265" s="166">
        <f t="shared" si="20"/>
        <v>0</v>
      </c>
      <c r="B265" s="167">
        <f t="shared" ref="B265:B308" si="23">SUM(C265:D265)</f>
        <v>0</v>
      </c>
      <c r="C265" s="168">
        <f>IF(($P$9-SUM($C$9:C264))&gt;0,$AA$9,0)</f>
        <v>0</v>
      </c>
      <c r="D265" s="169">
        <f>IF(($P$10-SUM($D$9:D264))&gt;0,$AA$10,0)</f>
        <v>0</v>
      </c>
      <c r="E265" s="170">
        <f>IF(P$13&gt;1,"未定",ROUND(((P$9-SUM(C$9:C264))*P$14/100)/12,0))</f>
        <v>0</v>
      </c>
      <c r="F265" s="171">
        <f t="shared" si="22"/>
        <v>0</v>
      </c>
      <c r="G265" s="1249"/>
      <c r="H265" s="1250"/>
      <c r="I265" s="172"/>
      <c r="J265" s="172"/>
      <c r="K265" s="172"/>
      <c r="L265" s="172"/>
      <c r="M265" s="173">
        <f t="shared" ref="M265:M328" si="24">SUM(I265:L265)</f>
        <v>0</v>
      </c>
      <c r="N265" s="360"/>
      <c r="O265" s="354"/>
      <c r="P265" s="354"/>
      <c r="Q265" s="354"/>
      <c r="R265" s="354"/>
      <c r="S265" s="354"/>
      <c r="T265" s="354"/>
      <c r="U265" s="354"/>
      <c r="V265" s="354"/>
      <c r="W265" s="354"/>
      <c r="X265" s="369"/>
      <c r="Y265" s="369"/>
      <c r="Z265" s="369"/>
      <c r="AA265" s="373"/>
      <c r="AB265" s="354"/>
      <c r="AC265" s="354"/>
    </row>
    <row r="266" spans="1:29" s="149" customFormat="1" ht="18.75" customHeight="1" x14ac:dyDescent="0.2">
      <c r="A266" s="166">
        <f t="shared" ref="A266:A308" si="25">IF(F266&gt;0,A265+1,0)</f>
        <v>0</v>
      </c>
      <c r="B266" s="167">
        <f t="shared" si="23"/>
        <v>0</v>
      </c>
      <c r="C266" s="168">
        <f>IF(($P$9-SUM($C$9:C265))&gt;0,$AA$9,0)</f>
        <v>0</v>
      </c>
      <c r="D266" s="169">
        <f>IF(($P$10-SUM($D$9:D265))&gt;0,$AA$10,0)</f>
        <v>0</v>
      </c>
      <c r="E266" s="170">
        <f>IF(P$13&gt;1,"未定",ROUND(((P$9-SUM(C$9:C265))*P$14/100)/12,0))</f>
        <v>0</v>
      </c>
      <c r="F266" s="171">
        <f t="shared" si="22"/>
        <v>0</v>
      </c>
      <c r="G266" s="1249"/>
      <c r="H266" s="1250"/>
      <c r="I266" s="172"/>
      <c r="J266" s="172"/>
      <c r="K266" s="172"/>
      <c r="L266" s="172"/>
      <c r="M266" s="173">
        <f t="shared" si="24"/>
        <v>0</v>
      </c>
      <c r="N266" s="360"/>
      <c r="O266" s="354"/>
      <c r="P266" s="354"/>
      <c r="Q266" s="354"/>
      <c r="R266" s="354"/>
      <c r="S266" s="354"/>
      <c r="T266" s="354"/>
      <c r="U266" s="354"/>
      <c r="V266" s="354"/>
      <c r="W266" s="354"/>
      <c r="X266" s="369"/>
      <c r="Y266" s="369"/>
      <c r="Z266" s="369"/>
      <c r="AA266" s="373"/>
      <c r="AB266" s="354"/>
      <c r="AC266" s="354"/>
    </row>
    <row r="267" spans="1:29" s="149" customFormat="1" ht="18.75" customHeight="1" x14ac:dyDescent="0.2">
      <c r="A267" s="166">
        <f t="shared" si="25"/>
        <v>0</v>
      </c>
      <c r="B267" s="167">
        <f t="shared" si="23"/>
        <v>0</v>
      </c>
      <c r="C267" s="168">
        <f>IF(($P$9-SUM($C$9:C266))&gt;0,$AA$9,0)</f>
        <v>0</v>
      </c>
      <c r="D267" s="169">
        <f>IF(($P$10-SUM($D$9:D266))&gt;0,$AA$10,0)</f>
        <v>0</v>
      </c>
      <c r="E267" s="170">
        <f>IF(P$13&gt;1,"未定",ROUND(((P$9-SUM(C$9:C266))*P$14/100)/12,0))</f>
        <v>0</v>
      </c>
      <c r="F267" s="171">
        <f t="shared" si="22"/>
        <v>0</v>
      </c>
      <c r="G267" s="1249"/>
      <c r="H267" s="1250"/>
      <c r="I267" s="172"/>
      <c r="J267" s="172"/>
      <c r="K267" s="172"/>
      <c r="L267" s="172"/>
      <c r="M267" s="173">
        <f t="shared" si="24"/>
        <v>0</v>
      </c>
      <c r="N267" s="360"/>
      <c r="O267" s="354"/>
      <c r="P267" s="354"/>
      <c r="Q267" s="354"/>
      <c r="R267" s="354"/>
      <c r="S267" s="354"/>
      <c r="T267" s="354"/>
      <c r="U267" s="354"/>
      <c r="V267" s="354"/>
      <c r="W267" s="354"/>
      <c r="X267" s="369"/>
      <c r="Y267" s="369"/>
      <c r="Z267" s="369"/>
      <c r="AA267" s="373"/>
      <c r="AB267" s="354"/>
      <c r="AC267" s="354"/>
    </row>
    <row r="268" spans="1:29" s="149" customFormat="1" ht="18.75" customHeight="1" x14ac:dyDescent="0.2">
      <c r="A268" s="166">
        <f t="shared" si="25"/>
        <v>0</v>
      </c>
      <c r="B268" s="167">
        <f t="shared" si="23"/>
        <v>0</v>
      </c>
      <c r="C268" s="168">
        <f>IF(($P$9-SUM($C$9:C267))&gt;0,$AA$9,0)</f>
        <v>0</v>
      </c>
      <c r="D268" s="169">
        <f>IF(($P$10-SUM($D$9:D267))&gt;0,$AA$10,0)</f>
        <v>0</v>
      </c>
      <c r="E268" s="170">
        <f>IF(P$13&gt;1,"未定",ROUND(((P$9-SUM(C$9:C267))*P$14/100)/12,0))</f>
        <v>0</v>
      </c>
      <c r="F268" s="171">
        <f t="shared" si="22"/>
        <v>0</v>
      </c>
      <c r="G268" s="1249"/>
      <c r="H268" s="1250"/>
      <c r="I268" s="172"/>
      <c r="J268" s="172"/>
      <c r="K268" s="172"/>
      <c r="L268" s="172"/>
      <c r="M268" s="173">
        <f t="shared" si="24"/>
        <v>0</v>
      </c>
      <c r="N268" s="360"/>
      <c r="O268" s="354"/>
      <c r="P268" s="354"/>
      <c r="Q268" s="354"/>
      <c r="R268" s="354"/>
      <c r="S268" s="354"/>
      <c r="T268" s="354"/>
      <c r="U268" s="354"/>
      <c r="V268" s="354"/>
      <c r="W268" s="354"/>
      <c r="X268" s="369"/>
      <c r="Y268" s="369"/>
      <c r="Z268" s="369"/>
      <c r="AA268" s="373"/>
      <c r="AB268" s="354"/>
      <c r="AC268" s="354"/>
    </row>
    <row r="269" spans="1:29" s="149" customFormat="1" ht="18.75" customHeight="1" x14ac:dyDescent="0.2">
      <c r="A269" s="166">
        <f t="shared" si="25"/>
        <v>0</v>
      </c>
      <c r="B269" s="167">
        <f t="shared" si="23"/>
        <v>0</v>
      </c>
      <c r="C269" s="168">
        <f>IF(($P$9-SUM($C$9:C268))&gt;0,$AA$9,0)</f>
        <v>0</v>
      </c>
      <c r="D269" s="169">
        <f>IF(($P$10-SUM($D$9:D268))&gt;0,$AA$10,0)</f>
        <v>0</v>
      </c>
      <c r="E269" s="170">
        <f>IF(P$13&gt;1,"未定",ROUND(((P$9-SUM(C$9:C268))*P$14/100)/12,0))</f>
        <v>0</v>
      </c>
      <c r="F269" s="171">
        <f t="shared" si="22"/>
        <v>0</v>
      </c>
      <c r="G269" s="1249"/>
      <c r="H269" s="1250"/>
      <c r="I269" s="172"/>
      <c r="J269" s="172"/>
      <c r="K269" s="172"/>
      <c r="L269" s="172"/>
      <c r="M269" s="173">
        <f t="shared" si="24"/>
        <v>0</v>
      </c>
      <c r="N269" s="360"/>
      <c r="O269" s="354"/>
      <c r="P269" s="354"/>
      <c r="Q269" s="354"/>
      <c r="R269" s="354"/>
      <c r="S269" s="354"/>
      <c r="T269" s="354"/>
      <c r="U269" s="354"/>
      <c r="V269" s="354"/>
      <c r="W269" s="354"/>
      <c r="X269" s="369"/>
      <c r="Y269" s="369"/>
      <c r="Z269" s="369"/>
      <c r="AA269" s="373"/>
      <c r="AB269" s="354"/>
      <c r="AC269" s="354"/>
    </row>
    <row r="270" spans="1:29" s="149" customFormat="1" ht="18.75" customHeight="1" x14ac:dyDescent="0.2">
      <c r="A270" s="166">
        <f t="shared" si="25"/>
        <v>0</v>
      </c>
      <c r="B270" s="167">
        <f t="shared" si="23"/>
        <v>0</v>
      </c>
      <c r="C270" s="168">
        <f>IF(($P$9-SUM($C$9:C269))&gt;0,$AA$9,0)</f>
        <v>0</v>
      </c>
      <c r="D270" s="169">
        <f>IF(($P$10-SUM($D$9:D269))&gt;0,$AA$10,0)</f>
        <v>0</v>
      </c>
      <c r="E270" s="170">
        <f>IF(P$13&gt;1,"未定",ROUND(((P$9-SUM(C$9:C269))*P$14/100)/12,0))</f>
        <v>0</v>
      </c>
      <c r="F270" s="171">
        <f t="shared" si="22"/>
        <v>0</v>
      </c>
      <c r="G270" s="175" t="s">
        <v>210</v>
      </c>
      <c r="H270" s="190">
        <f>IF(P$13&gt;1,"未定",SUM(F261:F272))</f>
        <v>0</v>
      </c>
      <c r="I270" s="172"/>
      <c r="J270" s="172"/>
      <c r="K270" s="172"/>
      <c r="L270" s="172"/>
      <c r="M270" s="173">
        <f t="shared" si="24"/>
        <v>0</v>
      </c>
      <c r="N270" s="360"/>
      <c r="O270" s="354"/>
      <c r="P270" s="354"/>
      <c r="Q270" s="354"/>
      <c r="R270" s="354"/>
      <c r="S270" s="354"/>
      <c r="T270" s="354"/>
      <c r="U270" s="354"/>
      <c r="V270" s="354"/>
      <c r="W270" s="354"/>
      <c r="X270" s="369"/>
      <c r="Y270" s="369"/>
      <c r="Z270" s="369"/>
      <c r="AA270" s="373"/>
      <c r="AB270" s="354"/>
      <c r="AC270" s="354"/>
    </row>
    <row r="271" spans="1:29" s="149" customFormat="1" ht="18.75" customHeight="1" x14ac:dyDescent="0.2">
      <c r="A271" s="166">
        <f t="shared" si="25"/>
        <v>0</v>
      </c>
      <c r="B271" s="167">
        <f t="shared" si="23"/>
        <v>0</v>
      </c>
      <c r="C271" s="168">
        <f>IF(($P$9-SUM($C$9:C270))&gt;0,$AA$9,0)</f>
        <v>0</v>
      </c>
      <c r="D271" s="169">
        <f>IF(($P$10-SUM($D$9:D270))&gt;0,$AA$10,0)</f>
        <v>0</v>
      </c>
      <c r="E271" s="170">
        <f>IF(P$13&gt;1,"未定",ROUND(((P$9-SUM(C$9:C270))*P$14/100)/12,0))</f>
        <v>0</v>
      </c>
      <c r="F271" s="171">
        <f t="shared" si="22"/>
        <v>0</v>
      </c>
      <c r="G271" s="177" t="s">
        <v>298</v>
      </c>
      <c r="H271" s="178">
        <f>SUM(B261:B272)</f>
        <v>0</v>
      </c>
      <c r="I271" s="172"/>
      <c r="J271" s="172"/>
      <c r="K271" s="172"/>
      <c r="L271" s="172"/>
      <c r="M271" s="173">
        <f t="shared" si="24"/>
        <v>0</v>
      </c>
      <c r="N271" s="360"/>
      <c r="O271" s="354"/>
      <c r="P271" s="354"/>
      <c r="Q271" s="354"/>
      <c r="R271" s="354"/>
      <c r="S271" s="354"/>
      <c r="T271" s="354"/>
      <c r="U271" s="354"/>
      <c r="V271" s="354"/>
      <c r="W271" s="354"/>
      <c r="X271" s="369"/>
      <c r="Y271" s="369"/>
      <c r="Z271" s="369"/>
      <c r="AA271" s="373"/>
      <c r="AB271" s="354"/>
      <c r="AC271" s="354"/>
    </row>
    <row r="272" spans="1:29" s="149" customFormat="1" ht="18.75" customHeight="1" x14ac:dyDescent="0.2">
      <c r="A272" s="179">
        <f t="shared" si="25"/>
        <v>0</v>
      </c>
      <c r="B272" s="180">
        <f t="shared" si="23"/>
        <v>0</v>
      </c>
      <c r="C272" s="181">
        <f>IF(($P$9-SUM($C$9:C271))&gt;0,$AA$9,0)</f>
        <v>0</v>
      </c>
      <c r="D272" s="182">
        <f>IF(($P$10-SUM($D$9:D271))&gt;0,$AA$10,0)</f>
        <v>0</v>
      </c>
      <c r="E272" s="170">
        <f>IF(P$13&gt;1,"未定",ROUND(((P$9-SUM(C$9:C271))*P$14/100)/12,0))</f>
        <v>0</v>
      </c>
      <c r="F272" s="184">
        <f t="shared" si="22"/>
        <v>0</v>
      </c>
      <c r="G272" s="185" t="s">
        <v>300</v>
      </c>
      <c r="H272" s="186">
        <f>IF(P$13&gt;1,"未定",SUM(E261:E272))</f>
        <v>0</v>
      </c>
      <c r="I272" s="187"/>
      <c r="J272" s="187"/>
      <c r="K272" s="187"/>
      <c r="L272" s="187"/>
      <c r="M272" s="188">
        <f t="shared" si="24"/>
        <v>0</v>
      </c>
      <c r="N272" s="360"/>
      <c r="O272" s="354"/>
      <c r="P272" s="354"/>
      <c r="Q272" s="354"/>
      <c r="R272" s="354"/>
      <c r="S272" s="354"/>
      <c r="T272" s="354"/>
      <c r="U272" s="354"/>
      <c r="V272" s="354"/>
      <c r="W272" s="354"/>
      <c r="X272" s="369"/>
      <c r="Y272" s="369"/>
      <c r="Z272" s="369"/>
      <c r="AA272" s="373"/>
      <c r="AB272" s="354"/>
      <c r="AC272" s="354"/>
    </row>
    <row r="273" spans="1:29" s="149" customFormat="1" ht="18.75" customHeight="1" x14ac:dyDescent="0.2">
      <c r="A273" s="157">
        <f t="shared" si="25"/>
        <v>0</v>
      </c>
      <c r="B273" s="158">
        <f t="shared" si="23"/>
        <v>0</v>
      </c>
      <c r="C273" s="159">
        <f>IF(($P$9-SUM($C$9:C272))&gt;0,$AA$9,0)</f>
        <v>0</v>
      </c>
      <c r="D273" s="160">
        <f>IF(($P$10-SUM($D$9:D272))&gt;0,$AA$10,0)</f>
        <v>0</v>
      </c>
      <c r="E273" s="161">
        <f>IF(P$13&gt;1,"未定",ROUND(((P$9-SUM(C$9:C272))*P$14/100)/12,0))</f>
        <v>0</v>
      </c>
      <c r="F273" s="162">
        <f t="shared" si="22"/>
        <v>0</v>
      </c>
      <c r="G273" s="1247" t="s">
        <v>322</v>
      </c>
      <c r="H273" s="1248"/>
      <c r="I273" s="163"/>
      <c r="J273" s="163"/>
      <c r="K273" s="163"/>
      <c r="L273" s="163"/>
      <c r="M273" s="165">
        <f t="shared" si="24"/>
        <v>0</v>
      </c>
      <c r="N273" s="360"/>
      <c r="O273" s="354"/>
      <c r="P273" s="354"/>
      <c r="Q273" s="354"/>
      <c r="R273" s="354"/>
      <c r="S273" s="354"/>
      <c r="T273" s="354"/>
      <c r="U273" s="354"/>
      <c r="V273" s="354"/>
      <c r="W273" s="354"/>
      <c r="X273" s="369"/>
      <c r="Y273" s="369"/>
      <c r="Z273" s="369"/>
      <c r="AA273" s="373"/>
      <c r="AB273" s="354"/>
      <c r="AC273" s="354"/>
    </row>
    <row r="274" spans="1:29" s="149" customFormat="1" ht="18.75" customHeight="1" x14ac:dyDescent="0.2">
      <c r="A274" s="166">
        <f t="shared" si="25"/>
        <v>0</v>
      </c>
      <c r="B274" s="167">
        <f t="shared" si="23"/>
        <v>0</v>
      </c>
      <c r="C274" s="168">
        <f>IF(($P$9-SUM($C$9:C273))&gt;0,$AA$9,0)</f>
        <v>0</v>
      </c>
      <c r="D274" s="169">
        <f>IF(($P$10-SUM($D$9:D273))&gt;0,$AA$10,0)</f>
        <v>0</v>
      </c>
      <c r="E274" s="170">
        <f>IF(P$13&gt;1,"未定",ROUND(((P$9-SUM(C$9:C273))*P$14/100)/12,0))</f>
        <v>0</v>
      </c>
      <c r="F274" s="171">
        <f t="shared" si="22"/>
        <v>0</v>
      </c>
      <c r="G274" s="1249"/>
      <c r="H274" s="1250"/>
      <c r="I274" s="172"/>
      <c r="J274" s="172"/>
      <c r="K274" s="172"/>
      <c r="L274" s="172"/>
      <c r="M274" s="173">
        <f t="shared" si="24"/>
        <v>0</v>
      </c>
      <c r="N274" s="360"/>
      <c r="O274" s="354"/>
      <c r="P274" s="354"/>
      <c r="Q274" s="354"/>
      <c r="R274" s="354"/>
      <c r="S274" s="354"/>
      <c r="T274" s="354"/>
      <c r="U274" s="354"/>
      <c r="V274" s="354"/>
      <c r="W274" s="354"/>
      <c r="X274" s="369"/>
      <c r="Y274" s="369"/>
      <c r="Z274" s="369"/>
      <c r="AA274" s="373"/>
      <c r="AB274" s="354"/>
      <c r="AC274" s="354"/>
    </row>
    <row r="275" spans="1:29" s="149" customFormat="1" ht="18.75" customHeight="1" x14ac:dyDescent="0.2">
      <c r="A275" s="166">
        <f t="shared" si="25"/>
        <v>0</v>
      </c>
      <c r="B275" s="167">
        <f t="shared" si="23"/>
        <v>0</v>
      </c>
      <c r="C275" s="168">
        <f>IF(($P$9-SUM($C$9:C274))&gt;0,$AA$9,0)</f>
        <v>0</v>
      </c>
      <c r="D275" s="169">
        <f>IF(($P$10-SUM($D$9:D274))&gt;0,$AA$10,0)</f>
        <v>0</v>
      </c>
      <c r="E275" s="170">
        <f>IF(P$13&gt;1,"未定",ROUND(((P$9-SUM(C$9:C274))*P$14/100)/12,0))</f>
        <v>0</v>
      </c>
      <c r="F275" s="171">
        <f t="shared" si="22"/>
        <v>0</v>
      </c>
      <c r="G275" s="1249"/>
      <c r="H275" s="1250"/>
      <c r="I275" s="172"/>
      <c r="J275" s="172"/>
      <c r="K275" s="172"/>
      <c r="L275" s="172"/>
      <c r="M275" s="173">
        <f t="shared" si="24"/>
        <v>0</v>
      </c>
      <c r="N275" s="360"/>
      <c r="O275" s="354"/>
      <c r="P275" s="354"/>
      <c r="Q275" s="354"/>
      <c r="R275" s="354"/>
      <c r="S275" s="354"/>
      <c r="T275" s="354"/>
      <c r="U275" s="354"/>
      <c r="V275" s="354"/>
      <c r="W275" s="354"/>
      <c r="X275" s="369"/>
      <c r="Y275" s="369"/>
      <c r="Z275" s="369"/>
      <c r="AA275" s="373"/>
      <c r="AB275" s="354"/>
      <c r="AC275" s="354"/>
    </row>
    <row r="276" spans="1:29" s="149" customFormat="1" ht="18.75" customHeight="1" x14ac:dyDescent="0.2">
      <c r="A276" s="166">
        <f t="shared" si="25"/>
        <v>0</v>
      </c>
      <c r="B276" s="167">
        <f t="shared" si="23"/>
        <v>0</v>
      </c>
      <c r="C276" s="168">
        <f>IF(($P$9-SUM($C$9:C275))&gt;0,$AA$9,0)</f>
        <v>0</v>
      </c>
      <c r="D276" s="169">
        <f>IF(($P$10-SUM($D$9:D275))&gt;0,$AA$10,0)</f>
        <v>0</v>
      </c>
      <c r="E276" s="170">
        <f>IF(P$13&gt;1,"未定",ROUND(((P$9-SUM(C$9:C275))*P$14/100)/12,0))</f>
        <v>0</v>
      </c>
      <c r="F276" s="171">
        <f t="shared" si="22"/>
        <v>0</v>
      </c>
      <c r="G276" s="1249"/>
      <c r="H276" s="1250"/>
      <c r="I276" s="172"/>
      <c r="J276" s="172"/>
      <c r="K276" s="172"/>
      <c r="L276" s="172"/>
      <c r="M276" s="173">
        <f t="shared" si="24"/>
        <v>0</v>
      </c>
      <c r="N276" s="360"/>
      <c r="O276" s="354"/>
      <c r="P276" s="354"/>
      <c r="Q276" s="354"/>
      <c r="R276" s="354"/>
      <c r="S276" s="354"/>
      <c r="T276" s="354"/>
      <c r="U276" s="354"/>
      <c r="V276" s="354"/>
      <c r="W276" s="354"/>
      <c r="X276" s="369"/>
      <c r="Y276" s="369"/>
      <c r="Z276" s="369"/>
      <c r="AA276" s="373"/>
      <c r="AB276" s="354"/>
      <c r="AC276" s="354"/>
    </row>
    <row r="277" spans="1:29" s="149" customFormat="1" ht="18.75" customHeight="1" x14ac:dyDescent="0.2">
      <c r="A277" s="166">
        <f t="shared" si="25"/>
        <v>0</v>
      </c>
      <c r="B277" s="167">
        <f t="shared" si="23"/>
        <v>0</v>
      </c>
      <c r="C277" s="168">
        <f>IF(($P$9-SUM($C$9:C276))&gt;0,$AA$9,0)</f>
        <v>0</v>
      </c>
      <c r="D277" s="169">
        <f>IF(($P$10-SUM($D$9:D276))&gt;0,$AA$10,0)</f>
        <v>0</v>
      </c>
      <c r="E277" s="170">
        <f>IF(P$13&gt;1,"未定",ROUND(((P$9-SUM(C$9:C276))*P$14/100)/12,0))</f>
        <v>0</v>
      </c>
      <c r="F277" s="171">
        <f t="shared" si="22"/>
        <v>0</v>
      </c>
      <c r="G277" s="1249"/>
      <c r="H277" s="1250"/>
      <c r="I277" s="172"/>
      <c r="J277" s="172"/>
      <c r="K277" s="172"/>
      <c r="L277" s="172"/>
      <c r="M277" s="173">
        <f t="shared" si="24"/>
        <v>0</v>
      </c>
      <c r="N277" s="360"/>
      <c r="O277" s="354"/>
      <c r="P277" s="354"/>
      <c r="Q277" s="354"/>
      <c r="R277" s="354"/>
      <c r="S277" s="354"/>
      <c r="T277" s="354"/>
      <c r="U277" s="354"/>
      <c r="V277" s="354"/>
      <c r="W277" s="354"/>
      <c r="X277" s="369"/>
      <c r="Y277" s="369"/>
      <c r="Z277" s="369"/>
      <c r="AA277" s="373"/>
      <c r="AB277" s="354"/>
      <c r="AC277" s="354"/>
    </row>
    <row r="278" spans="1:29" s="149" customFormat="1" ht="18.75" customHeight="1" x14ac:dyDescent="0.2">
      <c r="A278" s="166">
        <f t="shared" si="25"/>
        <v>0</v>
      </c>
      <c r="B278" s="167">
        <f t="shared" si="23"/>
        <v>0</v>
      </c>
      <c r="C278" s="168">
        <f>IF(($P$9-SUM($C$9:C277))&gt;0,$AA$9,0)</f>
        <v>0</v>
      </c>
      <c r="D278" s="169">
        <f>IF(($P$10-SUM($D$9:D277))&gt;0,$AA$10,0)</f>
        <v>0</v>
      </c>
      <c r="E278" s="170">
        <f>IF(P$13&gt;1,"未定",ROUND(((P$9-SUM(C$9:C277))*P$14/100)/12,0))</f>
        <v>0</v>
      </c>
      <c r="F278" s="171">
        <f t="shared" si="22"/>
        <v>0</v>
      </c>
      <c r="G278" s="1249"/>
      <c r="H278" s="1250"/>
      <c r="I278" s="172"/>
      <c r="J278" s="172"/>
      <c r="K278" s="172"/>
      <c r="L278" s="172"/>
      <c r="M278" s="173">
        <f t="shared" si="24"/>
        <v>0</v>
      </c>
      <c r="N278" s="360"/>
      <c r="O278" s="354"/>
      <c r="P278" s="354"/>
      <c r="Q278" s="354"/>
      <c r="R278" s="354"/>
      <c r="S278" s="354"/>
      <c r="T278" s="354"/>
      <c r="U278" s="354"/>
      <c r="V278" s="354"/>
      <c r="W278" s="354"/>
      <c r="X278" s="369"/>
      <c r="Y278" s="369"/>
      <c r="Z278" s="369"/>
      <c r="AA278" s="373"/>
      <c r="AB278" s="354"/>
      <c r="AC278" s="354"/>
    </row>
    <row r="279" spans="1:29" s="149" customFormat="1" ht="18.75" customHeight="1" x14ac:dyDescent="0.2">
      <c r="A279" s="166">
        <f t="shared" si="25"/>
        <v>0</v>
      </c>
      <c r="B279" s="167">
        <f t="shared" si="23"/>
        <v>0</v>
      </c>
      <c r="C279" s="168">
        <f>IF(($P$9-SUM($C$9:C278))&gt;0,$AA$9,0)</f>
        <v>0</v>
      </c>
      <c r="D279" s="169">
        <f>IF(($P$10-SUM($D$9:D278))&gt;0,$AA$10,0)</f>
        <v>0</v>
      </c>
      <c r="E279" s="170">
        <f>IF(P$13&gt;1,"未定",ROUND(((P$9-SUM(C$9:C278))*P$14/100)/12,0))</f>
        <v>0</v>
      </c>
      <c r="F279" s="171">
        <f t="shared" si="22"/>
        <v>0</v>
      </c>
      <c r="G279" s="1249"/>
      <c r="H279" s="1250"/>
      <c r="I279" s="172"/>
      <c r="J279" s="172"/>
      <c r="K279" s="172"/>
      <c r="L279" s="172"/>
      <c r="M279" s="173">
        <f t="shared" si="24"/>
        <v>0</v>
      </c>
      <c r="N279" s="360"/>
      <c r="O279" s="354"/>
      <c r="P279" s="354"/>
      <c r="Q279" s="354"/>
      <c r="R279" s="354"/>
      <c r="S279" s="354"/>
      <c r="T279" s="354"/>
      <c r="U279" s="354"/>
      <c r="V279" s="354"/>
      <c r="W279" s="354"/>
      <c r="X279" s="369"/>
      <c r="Y279" s="369"/>
      <c r="Z279" s="369"/>
      <c r="AA279" s="373"/>
      <c r="AB279" s="354"/>
      <c r="AC279" s="354"/>
    </row>
    <row r="280" spans="1:29" s="149" customFormat="1" ht="18.75" customHeight="1" x14ac:dyDescent="0.2">
      <c r="A280" s="166">
        <f t="shared" si="25"/>
        <v>0</v>
      </c>
      <c r="B280" s="167">
        <f t="shared" si="23"/>
        <v>0</v>
      </c>
      <c r="C280" s="168">
        <f>IF(($P$9-SUM($C$9:C279))&gt;0,$AA$9,0)</f>
        <v>0</v>
      </c>
      <c r="D280" s="169">
        <f>IF(($P$10-SUM($D$9:D279))&gt;0,$AA$10,0)</f>
        <v>0</v>
      </c>
      <c r="E280" s="170">
        <f>IF(P$13&gt;1,"未定",ROUND(((P$9-SUM(C$9:C279))*P$14/100)/12,0))</f>
        <v>0</v>
      </c>
      <c r="F280" s="171">
        <f t="shared" si="22"/>
        <v>0</v>
      </c>
      <c r="G280" s="1249"/>
      <c r="H280" s="1250"/>
      <c r="I280" s="172"/>
      <c r="J280" s="172"/>
      <c r="K280" s="172"/>
      <c r="L280" s="172"/>
      <c r="M280" s="173">
        <f t="shared" si="24"/>
        <v>0</v>
      </c>
      <c r="N280" s="360"/>
      <c r="O280" s="354"/>
      <c r="P280" s="354"/>
      <c r="Q280" s="354"/>
      <c r="R280" s="354"/>
      <c r="S280" s="354"/>
      <c r="T280" s="354"/>
      <c r="U280" s="354"/>
      <c r="V280" s="354"/>
      <c r="W280" s="354"/>
      <c r="X280" s="369"/>
      <c r="Y280" s="369"/>
      <c r="Z280" s="369"/>
      <c r="AA280" s="373"/>
      <c r="AB280" s="354"/>
      <c r="AC280" s="354"/>
    </row>
    <row r="281" spans="1:29" s="149" customFormat="1" ht="18.75" customHeight="1" x14ac:dyDescent="0.2">
      <c r="A281" s="166">
        <f t="shared" si="25"/>
        <v>0</v>
      </c>
      <c r="B281" s="167">
        <f t="shared" si="23"/>
        <v>0</v>
      </c>
      <c r="C281" s="168">
        <f>IF(($P$9-SUM($C$9:C280))&gt;0,$AA$9,0)</f>
        <v>0</v>
      </c>
      <c r="D281" s="169">
        <f>IF(($P$10-SUM($D$9:D280))&gt;0,$AA$10,0)</f>
        <v>0</v>
      </c>
      <c r="E281" s="170">
        <f>IF(P$13&gt;1,"未定",ROUND(((P$9-SUM(C$9:C280))*P$14/100)/12,0))</f>
        <v>0</v>
      </c>
      <c r="F281" s="171">
        <f t="shared" si="22"/>
        <v>0</v>
      </c>
      <c r="G281" s="1249"/>
      <c r="H281" s="1250"/>
      <c r="I281" s="172"/>
      <c r="J281" s="172"/>
      <c r="K281" s="172"/>
      <c r="L281" s="172"/>
      <c r="M281" s="173">
        <f t="shared" si="24"/>
        <v>0</v>
      </c>
      <c r="N281" s="360"/>
      <c r="O281" s="354"/>
      <c r="P281" s="354"/>
      <c r="Q281" s="354"/>
      <c r="R281" s="354"/>
      <c r="S281" s="354"/>
      <c r="T281" s="354"/>
      <c r="U281" s="354"/>
      <c r="V281" s="354"/>
      <c r="W281" s="354"/>
      <c r="X281" s="369"/>
      <c r="Y281" s="369"/>
      <c r="Z281" s="369"/>
      <c r="AA281" s="373"/>
      <c r="AB281" s="354"/>
      <c r="AC281" s="354"/>
    </row>
    <row r="282" spans="1:29" s="149" customFormat="1" ht="18.75" customHeight="1" x14ac:dyDescent="0.2">
      <c r="A282" s="166">
        <f t="shared" si="25"/>
        <v>0</v>
      </c>
      <c r="B282" s="167">
        <f t="shared" si="23"/>
        <v>0</v>
      </c>
      <c r="C282" s="168">
        <f>IF(($P$9-SUM($C$9:C281))&gt;0,$AA$9,0)</f>
        <v>0</v>
      </c>
      <c r="D282" s="169">
        <f>IF(($P$10-SUM($D$9:D281))&gt;0,$AA$10,0)</f>
        <v>0</v>
      </c>
      <c r="E282" s="170">
        <f>IF(P$13&gt;1,"未定",ROUND(((P$9-SUM(C$9:C281))*P$14/100)/12,0))</f>
        <v>0</v>
      </c>
      <c r="F282" s="171">
        <f t="shared" si="22"/>
        <v>0</v>
      </c>
      <c r="G282" s="175" t="s">
        <v>210</v>
      </c>
      <c r="H282" s="190">
        <f>IF(P$13&gt;1,"未定",SUM(F273:F284))</f>
        <v>0</v>
      </c>
      <c r="I282" s="172"/>
      <c r="J282" s="172"/>
      <c r="K282" s="172"/>
      <c r="L282" s="172"/>
      <c r="M282" s="173">
        <f t="shared" si="24"/>
        <v>0</v>
      </c>
      <c r="N282" s="360"/>
      <c r="O282" s="354"/>
      <c r="P282" s="354"/>
      <c r="Q282" s="354"/>
      <c r="R282" s="354"/>
      <c r="S282" s="354"/>
      <c r="T282" s="354"/>
      <c r="U282" s="354"/>
      <c r="V282" s="354"/>
      <c r="W282" s="354"/>
      <c r="X282" s="369"/>
      <c r="Y282" s="369"/>
      <c r="Z282" s="369"/>
      <c r="AA282" s="373"/>
      <c r="AB282" s="354"/>
      <c r="AC282" s="354"/>
    </row>
    <row r="283" spans="1:29" s="149" customFormat="1" ht="18.75" customHeight="1" x14ac:dyDescent="0.2">
      <c r="A283" s="166">
        <f t="shared" si="25"/>
        <v>0</v>
      </c>
      <c r="B283" s="167">
        <f t="shared" si="23"/>
        <v>0</v>
      </c>
      <c r="C283" s="168">
        <f>IF(($P$9-SUM($C$9:C282))&gt;0,$AA$9,0)</f>
        <v>0</v>
      </c>
      <c r="D283" s="169">
        <f>IF(($P$10-SUM($D$9:D282))&gt;0,$AA$10,0)</f>
        <v>0</v>
      </c>
      <c r="E283" s="170">
        <f>IF(P$13&gt;1,"未定",ROUND(((P$9-SUM(C$9:C282))*P$14/100)/12,0))</f>
        <v>0</v>
      </c>
      <c r="F283" s="171">
        <f t="shared" si="22"/>
        <v>0</v>
      </c>
      <c r="G283" s="177" t="s">
        <v>298</v>
      </c>
      <c r="H283" s="178">
        <f>SUM(B273:B284)</f>
        <v>0</v>
      </c>
      <c r="I283" s="172"/>
      <c r="J283" s="172"/>
      <c r="K283" s="172"/>
      <c r="L283" s="172"/>
      <c r="M283" s="173">
        <f t="shared" si="24"/>
        <v>0</v>
      </c>
      <c r="N283" s="360"/>
      <c r="O283" s="354"/>
      <c r="P283" s="354"/>
      <c r="Q283" s="354"/>
      <c r="R283" s="354"/>
      <c r="S283" s="354"/>
      <c r="T283" s="354"/>
      <c r="U283" s="354"/>
      <c r="V283" s="354"/>
      <c r="W283" s="354"/>
      <c r="X283" s="369"/>
      <c r="Y283" s="369"/>
      <c r="Z283" s="369"/>
      <c r="AA283" s="373"/>
      <c r="AB283" s="354"/>
      <c r="AC283" s="354"/>
    </row>
    <row r="284" spans="1:29" s="149" customFormat="1" ht="18.75" customHeight="1" x14ac:dyDescent="0.2">
      <c r="A284" s="179">
        <f t="shared" si="25"/>
        <v>0</v>
      </c>
      <c r="B284" s="180">
        <f t="shared" si="23"/>
        <v>0</v>
      </c>
      <c r="C284" s="181">
        <f>IF(($P$9-SUM($C$9:C283))&gt;0,$AA$9,0)</f>
        <v>0</v>
      </c>
      <c r="D284" s="182">
        <f>IF(($P$10-SUM($D$9:D283))&gt;0,$AA$10,0)</f>
        <v>0</v>
      </c>
      <c r="E284" s="170">
        <f>IF(P$13&gt;1,"未定",ROUND(((P$9-SUM(C$9:C283))*P$14/100)/12,0))</f>
        <v>0</v>
      </c>
      <c r="F284" s="184">
        <f t="shared" si="22"/>
        <v>0</v>
      </c>
      <c r="G284" s="185" t="s">
        <v>300</v>
      </c>
      <c r="H284" s="186">
        <f>IF(P$13&gt;1,"未定",SUM(E273:E284))</f>
        <v>0</v>
      </c>
      <c r="I284" s="187"/>
      <c r="J284" s="187"/>
      <c r="K284" s="187"/>
      <c r="L284" s="187"/>
      <c r="M284" s="188">
        <f t="shared" si="24"/>
        <v>0</v>
      </c>
      <c r="N284" s="360"/>
      <c r="O284" s="354"/>
      <c r="P284" s="354"/>
      <c r="Q284" s="354"/>
      <c r="R284" s="354"/>
      <c r="S284" s="354"/>
      <c r="T284" s="354"/>
      <c r="U284" s="354"/>
      <c r="V284" s="354"/>
      <c r="W284" s="354"/>
      <c r="X284" s="369"/>
      <c r="Y284" s="369"/>
      <c r="Z284" s="369"/>
      <c r="AA284" s="373"/>
      <c r="AB284" s="354"/>
      <c r="AC284" s="354"/>
    </row>
    <row r="285" spans="1:29" s="149" customFormat="1" ht="18.75" customHeight="1" x14ac:dyDescent="0.2">
      <c r="A285" s="157">
        <f t="shared" si="25"/>
        <v>0</v>
      </c>
      <c r="B285" s="158">
        <f t="shared" si="23"/>
        <v>0</v>
      </c>
      <c r="C285" s="159">
        <f>IF(($P$9-SUM($C$9:C284))&gt;0,$AA$9,0)</f>
        <v>0</v>
      </c>
      <c r="D285" s="160">
        <f>IF(($P$10-SUM($D$9:D284))&gt;0,$AA$10,0)</f>
        <v>0</v>
      </c>
      <c r="E285" s="161">
        <f>IF(P$13&gt;1,"未定",ROUND(((P$9-SUM(C$9:C284))*P$14/100)/12,0))</f>
        <v>0</v>
      </c>
      <c r="F285" s="162">
        <f t="shared" si="22"/>
        <v>0</v>
      </c>
      <c r="G285" s="1247" t="s">
        <v>323</v>
      </c>
      <c r="H285" s="1248"/>
      <c r="I285" s="163"/>
      <c r="J285" s="163"/>
      <c r="K285" s="163"/>
      <c r="L285" s="163"/>
      <c r="M285" s="165">
        <f t="shared" si="24"/>
        <v>0</v>
      </c>
      <c r="N285" s="360"/>
      <c r="O285" s="354"/>
      <c r="P285" s="354"/>
      <c r="Q285" s="354"/>
      <c r="R285" s="354"/>
      <c r="S285" s="354"/>
      <c r="T285" s="354"/>
      <c r="U285" s="354"/>
      <c r="V285" s="354"/>
      <c r="W285" s="354"/>
      <c r="X285" s="369"/>
      <c r="Y285" s="369"/>
      <c r="Z285" s="369"/>
      <c r="AA285" s="373"/>
      <c r="AB285" s="354"/>
      <c r="AC285" s="354"/>
    </row>
    <row r="286" spans="1:29" s="149" customFormat="1" ht="18.75" customHeight="1" x14ac:dyDescent="0.2">
      <c r="A286" s="166">
        <f t="shared" si="25"/>
        <v>0</v>
      </c>
      <c r="B286" s="167">
        <f t="shared" si="23"/>
        <v>0</v>
      </c>
      <c r="C286" s="168">
        <f>IF(($P$9-SUM($C$9:C285))&gt;0,$AA$9,0)</f>
        <v>0</v>
      </c>
      <c r="D286" s="169">
        <f>IF(($P$10-SUM($D$9:D285))&gt;0,$AA$10,0)</f>
        <v>0</v>
      </c>
      <c r="E286" s="170">
        <f>IF(P$13&gt;1,"未定",ROUND(((P$9-SUM(C$9:C285))*P$14/100)/12,0))</f>
        <v>0</v>
      </c>
      <c r="F286" s="171">
        <f t="shared" si="22"/>
        <v>0</v>
      </c>
      <c r="G286" s="1249"/>
      <c r="H286" s="1250"/>
      <c r="I286" s="172"/>
      <c r="J286" s="172"/>
      <c r="K286" s="172"/>
      <c r="L286" s="172"/>
      <c r="M286" s="173">
        <f t="shared" si="24"/>
        <v>0</v>
      </c>
      <c r="N286" s="360"/>
      <c r="O286" s="354"/>
      <c r="P286" s="354"/>
      <c r="Q286" s="354"/>
      <c r="R286" s="354"/>
      <c r="S286" s="354"/>
      <c r="T286" s="354"/>
      <c r="U286" s="354"/>
      <c r="V286" s="354"/>
      <c r="W286" s="354"/>
      <c r="X286" s="369"/>
      <c r="Y286" s="369"/>
      <c r="Z286" s="369"/>
      <c r="AA286" s="373"/>
      <c r="AB286" s="354"/>
      <c r="AC286" s="354"/>
    </row>
    <row r="287" spans="1:29" s="149" customFormat="1" ht="18.75" customHeight="1" x14ac:dyDescent="0.2">
      <c r="A287" s="166">
        <f t="shared" si="25"/>
        <v>0</v>
      </c>
      <c r="B287" s="167">
        <f t="shared" si="23"/>
        <v>0</v>
      </c>
      <c r="C287" s="168">
        <f>IF(($P$9-SUM($C$9:C286))&gt;0,$AA$9,0)</f>
        <v>0</v>
      </c>
      <c r="D287" s="169">
        <f>IF(($P$10-SUM($D$9:D286))&gt;0,$AA$10,0)</f>
        <v>0</v>
      </c>
      <c r="E287" s="170">
        <f>IF(P$13&gt;1,"未定",ROUND(((P$9-SUM(C$9:C286))*P$14/100)/12,0))</f>
        <v>0</v>
      </c>
      <c r="F287" s="171">
        <f t="shared" si="22"/>
        <v>0</v>
      </c>
      <c r="G287" s="1249"/>
      <c r="H287" s="1250"/>
      <c r="I287" s="172"/>
      <c r="J287" s="172"/>
      <c r="K287" s="172"/>
      <c r="L287" s="172"/>
      <c r="M287" s="173">
        <f t="shared" si="24"/>
        <v>0</v>
      </c>
      <c r="N287" s="360"/>
      <c r="O287" s="354"/>
      <c r="P287" s="354"/>
      <c r="Q287" s="354"/>
      <c r="R287" s="354"/>
      <c r="S287" s="354"/>
      <c r="T287" s="354"/>
      <c r="U287" s="354"/>
      <c r="V287" s="354"/>
      <c r="W287" s="354"/>
      <c r="X287" s="369"/>
      <c r="Y287" s="369"/>
      <c r="Z287" s="369"/>
      <c r="AA287" s="373"/>
      <c r="AB287" s="354"/>
      <c r="AC287" s="354"/>
    </row>
    <row r="288" spans="1:29" s="149" customFormat="1" ht="18.75" customHeight="1" x14ac:dyDescent="0.2">
      <c r="A288" s="166">
        <f t="shared" si="25"/>
        <v>0</v>
      </c>
      <c r="B288" s="167">
        <f t="shared" si="23"/>
        <v>0</v>
      </c>
      <c r="C288" s="168">
        <f>IF(($P$9-SUM($C$9:C287))&gt;0,$AA$9,0)</f>
        <v>0</v>
      </c>
      <c r="D288" s="169">
        <f>IF(($P$10-SUM($D$9:D287))&gt;0,$AA$10,0)</f>
        <v>0</v>
      </c>
      <c r="E288" s="170">
        <f>IF(P$13&gt;1,"未定",ROUND(((P$9-SUM(C$9:C287))*P$14/100)/12,0))</f>
        <v>0</v>
      </c>
      <c r="F288" s="171">
        <f t="shared" si="22"/>
        <v>0</v>
      </c>
      <c r="G288" s="1249"/>
      <c r="H288" s="1250"/>
      <c r="I288" s="172"/>
      <c r="J288" s="172"/>
      <c r="K288" s="172"/>
      <c r="L288" s="172"/>
      <c r="M288" s="173">
        <f t="shared" si="24"/>
        <v>0</v>
      </c>
      <c r="N288" s="360"/>
      <c r="O288" s="354"/>
      <c r="P288" s="354"/>
      <c r="Q288" s="354"/>
      <c r="R288" s="354"/>
      <c r="S288" s="354"/>
      <c r="T288" s="354"/>
      <c r="U288" s="354"/>
      <c r="V288" s="354"/>
      <c r="W288" s="354"/>
      <c r="X288" s="369"/>
      <c r="Y288" s="369"/>
      <c r="Z288" s="369"/>
      <c r="AA288" s="373"/>
      <c r="AB288" s="354"/>
      <c r="AC288" s="354"/>
    </row>
    <row r="289" spans="1:29" s="149" customFormat="1" ht="18.75" customHeight="1" x14ac:dyDescent="0.2">
      <c r="A289" s="166">
        <f t="shared" si="25"/>
        <v>0</v>
      </c>
      <c r="B289" s="167">
        <f t="shared" si="23"/>
        <v>0</v>
      </c>
      <c r="C289" s="168">
        <f>IF(($P$9-SUM($C$9:C288))&gt;0,$AA$9,0)</f>
        <v>0</v>
      </c>
      <c r="D289" s="169">
        <f>IF(($P$10-SUM($D$9:D288))&gt;0,$AA$10,0)</f>
        <v>0</v>
      </c>
      <c r="E289" s="170">
        <f>IF(P$13&gt;1,"未定",ROUND(((P$9-SUM(C$9:C288))*P$14/100)/12,0))</f>
        <v>0</v>
      </c>
      <c r="F289" s="171">
        <f t="shared" ref="F289:F308" si="26">IF(P$13&gt;1,"未定",B289+E289)</f>
        <v>0</v>
      </c>
      <c r="G289" s="1249"/>
      <c r="H289" s="1250"/>
      <c r="I289" s="172"/>
      <c r="J289" s="172"/>
      <c r="K289" s="172"/>
      <c r="L289" s="172"/>
      <c r="M289" s="173">
        <f t="shared" si="24"/>
        <v>0</v>
      </c>
      <c r="N289" s="360"/>
      <c r="O289" s="354"/>
      <c r="P289" s="354"/>
      <c r="Q289" s="354"/>
      <c r="R289" s="354"/>
      <c r="S289" s="354"/>
      <c r="T289" s="354"/>
      <c r="U289" s="354"/>
      <c r="V289" s="354"/>
      <c r="W289" s="354"/>
      <c r="X289" s="369"/>
      <c r="Y289" s="369"/>
      <c r="Z289" s="369"/>
      <c r="AA289" s="373"/>
      <c r="AB289" s="354"/>
      <c r="AC289" s="354"/>
    </row>
    <row r="290" spans="1:29" s="149" customFormat="1" ht="18.75" customHeight="1" x14ac:dyDescent="0.2">
      <c r="A290" s="166">
        <f t="shared" si="25"/>
        <v>0</v>
      </c>
      <c r="B290" s="167">
        <f t="shared" si="23"/>
        <v>0</v>
      </c>
      <c r="C290" s="168">
        <f>IF(($P$9-SUM($C$9:C289))&gt;0,$AA$9,0)</f>
        <v>0</v>
      </c>
      <c r="D290" s="169">
        <f>IF(($P$10-SUM($D$9:D289))&gt;0,$AA$10,0)</f>
        <v>0</v>
      </c>
      <c r="E290" s="170">
        <f>IF(P$13&gt;1,"未定",ROUND(((P$9-SUM(C$9:C289))*P$14/100)/12,0))</f>
        <v>0</v>
      </c>
      <c r="F290" s="171">
        <f t="shared" si="26"/>
        <v>0</v>
      </c>
      <c r="G290" s="1249"/>
      <c r="H290" s="1250"/>
      <c r="I290" s="172"/>
      <c r="J290" s="172"/>
      <c r="K290" s="172"/>
      <c r="L290" s="172"/>
      <c r="M290" s="173">
        <f t="shared" si="24"/>
        <v>0</v>
      </c>
      <c r="N290" s="360"/>
      <c r="O290" s="354"/>
      <c r="P290" s="354"/>
      <c r="Q290" s="354"/>
      <c r="R290" s="354"/>
      <c r="S290" s="354"/>
      <c r="T290" s="354"/>
      <c r="U290" s="354"/>
      <c r="V290" s="354"/>
      <c r="W290" s="354"/>
      <c r="X290" s="369"/>
      <c r="Y290" s="369"/>
      <c r="Z290" s="369"/>
      <c r="AA290" s="373"/>
      <c r="AB290" s="354"/>
      <c r="AC290" s="354"/>
    </row>
    <row r="291" spans="1:29" s="149" customFormat="1" ht="18.75" customHeight="1" x14ac:dyDescent="0.2">
      <c r="A291" s="166">
        <f t="shared" si="25"/>
        <v>0</v>
      </c>
      <c r="B291" s="167">
        <f t="shared" si="23"/>
        <v>0</v>
      </c>
      <c r="C291" s="168">
        <f>IF(($P$9-SUM($C$9:C290))&gt;0,$AA$9,0)</f>
        <v>0</v>
      </c>
      <c r="D291" s="169">
        <f>IF(($P$10-SUM($D$9:D290))&gt;0,$AA$10,0)</f>
        <v>0</v>
      </c>
      <c r="E291" s="170">
        <f>IF(P$13&gt;1,"未定",ROUND(((P$9-SUM(C$9:C290))*P$14/100)/12,0))</f>
        <v>0</v>
      </c>
      <c r="F291" s="171">
        <f t="shared" si="26"/>
        <v>0</v>
      </c>
      <c r="G291" s="1249"/>
      <c r="H291" s="1250"/>
      <c r="I291" s="172"/>
      <c r="J291" s="172"/>
      <c r="K291" s="172"/>
      <c r="L291" s="172"/>
      <c r="M291" s="173">
        <f t="shared" si="24"/>
        <v>0</v>
      </c>
      <c r="N291" s="360"/>
      <c r="O291" s="354"/>
      <c r="P291" s="354"/>
      <c r="Q291" s="354"/>
      <c r="R291" s="354"/>
      <c r="S291" s="354"/>
      <c r="T291" s="354"/>
      <c r="U291" s="354"/>
      <c r="V291" s="354"/>
      <c r="W291" s="354"/>
      <c r="X291" s="369"/>
      <c r="Y291" s="369"/>
      <c r="Z291" s="369"/>
      <c r="AA291" s="373"/>
      <c r="AB291" s="354"/>
      <c r="AC291" s="354"/>
    </row>
    <row r="292" spans="1:29" s="149" customFormat="1" ht="18.75" customHeight="1" x14ac:dyDescent="0.2">
      <c r="A292" s="166">
        <f t="shared" si="25"/>
        <v>0</v>
      </c>
      <c r="B292" s="167">
        <f t="shared" si="23"/>
        <v>0</v>
      </c>
      <c r="C292" s="168">
        <f>IF(($P$9-SUM($C$9:C291))&gt;0,$AA$9,0)</f>
        <v>0</v>
      </c>
      <c r="D292" s="169">
        <f>IF(($P$10-SUM($D$9:D291))&gt;0,$AA$10,0)</f>
        <v>0</v>
      </c>
      <c r="E292" s="170">
        <f>IF(P$13&gt;1,"未定",ROUND(((P$9-SUM(C$9:C291))*P$14/100)/12,0))</f>
        <v>0</v>
      </c>
      <c r="F292" s="171">
        <f t="shared" si="26"/>
        <v>0</v>
      </c>
      <c r="G292" s="1249"/>
      <c r="H292" s="1250"/>
      <c r="I292" s="172"/>
      <c r="J292" s="172"/>
      <c r="K292" s="172"/>
      <c r="L292" s="172"/>
      <c r="M292" s="173">
        <f t="shared" si="24"/>
        <v>0</v>
      </c>
      <c r="N292" s="360"/>
      <c r="O292" s="354"/>
      <c r="P292" s="354"/>
      <c r="Q292" s="354"/>
      <c r="R292" s="354"/>
      <c r="S292" s="354"/>
      <c r="T292" s="354"/>
      <c r="U292" s="354"/>
      <c r="V292" s="354"/>
      <c r="W292" s="354"/>
      <c r="X292" s="369"/>
      <c r="Y292" s="369"/>
      <c r="Z292" s="369"/>
      <c r="AA292" s="373"/>
      <c r="AB292" s="354"/>
      <c r="AC292" s="354"/>
    </row>
    <row r="293" spans="1:29" s="149" customFormat="1" ht="18.75" customHeight="1" x14ac:dyDescent="0.2">
      <c r="A293" s="166">
        <f t="shared" si="25"/>
        <v>0</v>
      </c>
      <c r="B293" s="167">
        <f t="shared" si="23"/>
        <v>0</v>
      </c>
      <c r="C293" s="168">
        <f>IF(($P$9-SUM($C$9:C292))&gt;0,$AA$9,0)</f>
        <v>0</v>
      </c>
      <c r="D293" s="169">
        <f>IF(($P$10-SUM($D$9:D292))&gt;0,$AA$10,0)</f>
        <v>0</v>
      </c>
      <c r="E293" s="170">
        <f>IF(P$13&gt;1,"未定",ROUND(((P$9-SUM(C$9:C292))*P$14/100)/12,0))</f>
        <v>0</v>
      </c>
      <c r="F293" s="171">
        <f t="shared" si="26"/>
        <v>0</v>
      </c>
      <c r="G293" s="1249"/>
      <c r="H293" s="1250"/>
      <c r="I293" s="172"/>
      <c r="J293" s="172"/>
      <c r="K293" s="172"/>
      <c r="L293" s="172"/>
      <c r="M293" s="173">
        <f t="shared" si="24"/>
        <v>0</v>
      </c>
      <c r="N293" s="360"/>
      <c r="O293" s="354"/>
      <c r="P293" s="354"/>
      <c r="Q293" s="354"/>
      <c r="R293" s="354"/>
      <c r="S293" s="354"/>
      <c r="T293" s="354"/>
      <c r="U293" s="354"/>
      <c r="V293" s="354"/>
      <c r="W293" s="354"/>
      <c r="X293" s="369"/>
      <c r="Y293" s="369"/>
      <c r="Z293" s="369"/>
      <c r="AA293" s="373"/>
      <c r="AB293" s="354"/>
      <c r="AC293" s="354"/>
    </row>
    <row r="294" spans="1:29" s="149" customFormat="1" ht="18.75" customHeight="1" x14ac:dyDescent="0.2">
      <c r="A294" s="166">
        <f t="shared" si="25"/>
        <v>0</v>
      </c>
      <c r="B294" s="167">
        <f t="shared" si="23"/>
        <v>0</v>
      </c>
      <c r="C294" s="168">
        <f>IF(($P$9-SUM($C$9:C293))&gt;0,$AA$9,0)</f>
        <v>0</v>
      </c>
      <c r="D294" s="169">
        <f>IF(($P$10-SUM($D$9:D293))&gt;0,$AA$10,0)</f>
        <v>0</v>
      </c>
      <c r="E294" s="170">
        <f>IF(P$13&gt;1,"未定",ROUND(((P$9-SUM(C$9:C293))*P$14/100)/12,0))</f>
        <v>0</v>
      </c>
      <c r="F294" s="171">
        <f t="shared" si="26"/>
        <v>0</v>
      </c>
      <c r="G294" s="175" t="s">
        <v>210</v>
      </c>
      <c r="H294" s="190">
        <f>IF(P$13&gt;1,"未定",SUM(F285:F296))</f>
        <v>0</v>
      </c>
      <c r="I294" s="172"/>
      <c r="J294" s="172"/>
      <c r="K294" s="172"/>
      <c r="L294" s="172"/>
      <c r="M294" s="173">
        <f t="shared" si="24"/>
        <v>0</v>
      </c>
      <c r="N294" s="360"/>
      <c r="O294" s="354"/>
      <c r="P294" s="354"/>
      <c r="Q294" s="354"/>
      <c r="R294" s="354"/>
      <c r="S294" s="354"/>
      <c r="T294" s="354"/>
      <c r="U294" s="354"/>
      <c r="V294" s="354"/>
      <c r="W294" s="354"/>
      <c r="X294" s="369"/>
      <c r="Y294" s="369"/>
      <c r="Z294" s="369"/>
      <c r="AA294" s="373"/>
      <c r="AB294" s="354"/>
      <c r="AC294" s="354"/>
    </row>
    <row r="295" spans="1:29" s="149" customFormat="1" ht="18.75" customHeight="1" x14ac:dyDescent="0.2">
      <c r="A295" s="166">
        <f t="shared" si="25"/>
        <v>0</v>
      </c>
      <c r="B295" s="167">
        <f t="shared" si="23"/>
        <v>0</v>
      </c>
      <c r="C295" s="168">
        <f>IF(($P$9-SUM($C$9:C294))&gt;0,$AA$9,0)</f>
        <v>0</v>
      </c>
      <c r="D295" s="169">
        <f>IF(($P$10-SUM($D$9:D294))&gt;0,$AA$10,0)</f>
        <v>0</v>
      </c>
      <c r="E295" s="170">
        <f>IF(P$13&gt;1,"未定",ROUND(((P$9-SUM(C$9:C294))*P$14/100)/12,0))</f>
        <v>0</v>
      </c>
      <c r="F295" s="171">
        <f t="shared" si="26"/>
        <v>0</v>
      </c>
      <c r="G295" s="177" t="s">
        <v>298</v>
      </c>
      <c r="H295" s="178">
        <f>SUM(B285:B296)</f>
        <v>0</v>
      </c>
      <c r="I295" s="172"/>
      <c r="J295" s="172"/>
      <c r="K295" s="172"/>
      <c r="L295" s="172"/>
      <c r="M295" s="173">
        <f t="shared" si="24"/>
        <v>0</v>
      </c>
      <c r="N295" s="360"/>
      <c r="O295" s="354"/>
      <c r="P295" s="354"/>
      <c r="Q295" s="354"/>
      <c r="R295" s="354"/>
      <c r="S295" s="354"/>
      <c r="T295" s="354"/>
      <c r="U295" s="354"/>
      <c r="V295" s="354"/>
      <c r="W295" s="354"/>
      <c r="X295" s="369"/>
      <c r="Y295" s="369"/>
      <c r="Z295" s="369"/>
      <c r="AA295" s="373"/>
      <c r="AB295" s="354"/>
      <c r="AC295" s="354"/>
    </row>
    <row r="296" spans="1:29" s="149" customFormat="1" ht="18.75" customHeight="1" x14ac:dyDescent="0.2">
      <c r="A296" s="179">
        <f t="shared" si="25"/>
        <v>0</v>
      </c>
      <c r="B296" s="180">
        <f t="shared" si="23"/>
        <v>0</v>
      </c>
      <c r="C296" s="181">
        <f>IF(($P$9-SUM($C$9:C295))&gt;0,$AA$9,0)</f>
        <v>0</v>
      </c>
      <c r="D296" s="182">
        <f>IF(($P$10-SUM($D$9:D295))&gt;0,$AA$10,0)</f>
        <v>0</v>
      </c>
      <c r="E296" s="183">
        <f>IF(P$13&gt;1,"未定",ROUND(((P$9-SUM(C$9:C295))*P$14/100)/12,0))</f>
        <v>0</v>
      </c>
      <c r="F296" s="184">
        <f t="shared" si="26"/>
        <v>0</v>
      </c>
      <c r="G296" s="185" t="s">
        <v>300</v>
      </c>
      <c r="H296" s="186">
        <f>IF(P$13&gt;1,"未定",SUM(E285:E296))</f>
        <v>0</v>
      </c>
      <c r="I296" s="187"/>
      <c r="J296" s="187"/>
      <c r="K296" s="187"/>
      <c r="L296" s="187"/>
      <c r="M296" s="188">
        <f t="shared" si="24"/>
        <v>0</v>
      </c>
      <c r="N296" s="360"/>
      <c r="O296" s="354"/>
      <c r="P296" s="354"/>
      <c r="Q296" s="354"/>
      <c r="R296" s="354"/>
      <c r="S296" s="354"/>
      <c r="T296" s="354"/>
      <c r="U296" s="354"/>
      <c r="V296" s="354"/>
      <c r="W296" s="354"/>
      <c r="X296" s="369"/>
      <c r="Y296" s="369"/>
      <c r="Z296" s="369"/>
      <c r="AA296" s="373"/>
      <c r="AB296" s="354"/>
      <c r="AC296" s="354"/>
    </row>
    <row r="297" spans="1:29" s="149" customFormat="1" ht="18.75" customHeight="1" x14ac:dyDescent="0.2">
      <c r="A297" s="157">
        <f t="shared" si="25"/>
        <v>0</v>
      </c>
      <c r="B297" s="158">
        <f t="shared" si="23"/>
        <v>0</v>
      </c>
      <c r="C297" s="159">
        <f>IF(($P$9-SUM($C$9:C296))&gt;0,$AA$9,0)</f>
        <v>0</v>
      </c>
      <c r="D297" s="160">
        <f>IF(($P$10-SUM($D$9:D296))&gt;0,$AA$10,0)</f>
        <v>0</v>
      </c>
      <c r="E297" s="161">
        <f>IF(P$13&gt;1,"未定",ROUND(((P$9-SUM(C$9:C296))*P$14/100)/12,0))</f>
        <v>0</v>
      </c>
      <c r="F297" s="162">
        <f t="shared" si="26"/>
        <v>0</v>
      </c>
      <c r="G297" s="1247" t="s">
        <v>324</v>
      </c>
      <c r="H297" s="1248"/>
      <c r="I297" s="163"/>
      <c r="J297" s="163"/>
      <c r="K297" s="163"/>
      <c r="L297" s="163"/>
      <c r="M297" s="165">
        <f t="shared" si="24"/>
        <v>0</v>
      </c>
      <c r="N297" s="360"/>
      <c r="O297" s="354"/>
      <c r="P297" s="354"/>
      <c r="Q297" s="354"/>
      <c r="R297" s="354"/>
      <c r="S297" s="354"/>
      <c r="T297" s="354"/>
      <c r="U297" s="354"/>
      <c r="V297" s="354"/>
      <c r="W297" s="354"/>
      <c r="X297" s="369"/>
      <c r="Y297" s="369"/>
      <c r="Z297" s="369"/>
      <c r="AA297" s="373"/>
      <c r="AB297" s="354"/>
      <c r="AC297" s="354"/>
    </row>
    <row r="298" spans="1:29" s="149" customFormat="1" ht="18.75" customHeight="1" x14ac:dyDescent="0.2">
      <c r="A298" s="166">
        <f t="shared" si="25"/>
        <v>0</v>
      </c>
      <c r="B298" s="167">
        <f t="shared" si="23"/>
        <v>0</v>
      </c>
      <c r="C298" s="168">
        <f>IF(($P$9-SUM($C$9:C297))&gt;0,$AA$9,0)</f>
        <v>0</v>
      </c>
      <c r="D298" s="169">
        <f>IF(($P$10-SUM($D$9:D297))&gt;0,$AA$10,0)</f>
        <v>0</v>
      </c>
      <c r="E298" s="170">
        <f>IF(P$13&gt;1,"未定",ROUND(((P$9-SUM(C$9:C297))*P$14/100)/12,0))</f>
        <v>0</v>
      </c>
      <c r="F298" s="171">
        <f t="shared" si="26"/>
        <v>0</v>
      </c>
      <c r="G298" s="1249"/>
      <c r="H298" s="1250"/>
      <c r="I298" s="172"/>
      <c r="J298" s="172"/>
      <c r="K298" s="172"/>
      <c r="L298" s="172"/>
      <c r="M298" s="173">
        <f t="shared" si="24"/>
        <v>0</v>
      </c>
      <c r="N298" s="360"/>
      <c r="O298" s="354"/>
      <c r="P298" s="354"/>
      <c r="Q298" s="354"/>
      <c r="R298" s="354"/>
      <c r="S298" s="354"/>
      <c r="T298" s="354"/>
      <c r="U298" s="354"/>
      <c r="V298" s="354"/>
      <c r="W298" s="354"/>
      <c r="X298" s="369"/>
      <c r="Y298" s="369"/>
      <c r="Z298" s="369"/>
      <c r="AA298" s="373"/>
      <c r="AB298" s="354"/>
      <c r="AC298" s="354"/>
    </row>
    <row r="299" spans="1:29" s="149" customFormat="1" ht="18.75" customHeight="1" x14ac:dyDescent="0.2">
      <c r="A299" s="166">
        <f t="shared" si="25"/>
        <v>0</v>
      </c>
      <c r="B299" s="167">
        <f t="shared" si="23"/>
        <v>0</v>
      </c>
      <c r="C299" s="168">
        <f>IF(($P$9-SUM($C$9:C298))&gt;0,$AA$9,0)</f>
        <v>0</v>
      </c>
      <c r="D299" s="169">
        <f>IF(($P$10-SUM($D$9:D298))&gt;0,$AA$10,0)</f>
        <v>0</v>
      </c>
      <c r="E299" s="170">
        <f>IF(P$13&gt;1,"未定",ROUND(((P$9-SUM(C$9:C298))*P$14/100)/12,0))</f>
        <v>0</v>
      </c>
      <c r="F299" s="171">
        <f t="shared" si="26"/>
        <v>0</v>
      </c>
      <c r="G299" s="1249"/>
      <c r="H299" s="1250"/>
      <c r="I299" s="172"/>
      <c r="J299" s="172"/>
      <c r="K299" s="172"/>
      <c r="L299" s="172"/>
      <c r="M299" s="173">
        <f t="shared" si="24"/>
        <v>0</v>
      </c>
      <c r="N299" s="360"/>
      <c r="O299" s="354"/>
      <c r="P299" s="354"/>
      <c r="Q299" s="354"/>
      <c r="R299" s="354"/>
      <c r="S299" s="354"/>
      <c r="T299" s="354"/>
      <c r="U299" s="354"/>
      <c r="V299" s="354"/>
      <c r="W299" s="354"/>
      <c r="X299" s="369"/>
      <c r="Y299" s="369"/>
      <c r="Z299" s="369"/>
      <c r="AA299" s="373"/>
      <c r="AB299" s="354"/>
      <c r="AC299" s="354"/>
    </row>
    <row r="300" spans="1:29" s="149" customFormat="1" ht="18.75" customHeight="1" x14ac:dyDescent="0.2">
      <c r="A300" s="166">
        <f t="shared" si="25"/>
        <v>0</v>
      </c>
      <c r="B300" s="167">
        <f t="shared" si="23"/>
        <v>0</v>
      </c>
      <c r="C300" s="168">
        <f>IF(($P$9-SUM($C$9:C299))&gt;0,$AA$9,0)</f>
        <v>0</v>
      </c>
      <c r="D300" s="169">
        <f>IF(($P$10-SUM($D$9:D299))&gt;0,$AA$10,0)</f>
        <v>0</v>
      </c>
      <c r="E300" s="170">
        <f>IF(P$13&gt;1,"未定",ROUND(((P$9-SUM(C$9:C299))*P$14/100)/12,0))</f>
        <v>0</v>
      </c>
      <c r="F300" s="171">
        <f t="shared" si="26"/>
        <v>0</v>
      </c>
      <c r="G300" s="1249"/>
      <c r="H300" s="1250"/>
      <c r="I300" s="172"/>
      <c r="J300" s="172"/>
      <c r="K300" s="172"/>
      <c r="L300" s="172"/>
      <c r="M300" s="173">
        <f t="shared" si="24"/>
        <v>0</v>
      </c>
      <c r="N300" s="360"/>
      <c r="O300" s="354"/>
      <c r="P300" s="354"/>
      <c r="Q300" s="354"/>
      <c r="R300" s="354"/>
      <c r="S300" s="354"/>
      <c r="T300" s="354"/>
      <c r="U300" s="354"/>
      <c r="V300" s="354"/>
      <c r="W300" s="354"/>
      <c r="X300" s="369"/>
      <c r="Y300" s="369"/>
      <c r="Z300" s="369"/>
      <c r="AA300" s="373"/>
      <c r="AB300" s="354"/>
      <c r="AC300" s="354"/>
    </row>
    <row r="301" spans="1:29" s="149" customFormat="1" ht="18.75" customHeight="1" x14ac:dyDescent="0.2">
      <c r="A301" s="166">
        <f t="shared" si="25"/>
        <v>0</v>
      </c>
      <c r="B301" s="167">
        <f t="shared" si="23"/>
        <v>0</v>
      </c>
      <c r="C301" s="168">
        <f>IF(($P$9-SUM($C$9:C300))&gt;0,$AA$9,0)</f>
        <v>0</v>
      </c>
      <c r="D301" s="169">
        <f>IF(($P$10-SUM($D$9:D300))&gt;0,$AA$10,0)</f>
        <v>0</v>
      </c>
      <c r="E301" s="170">
        <f>IF(P$13&gt;1,"未定",ROUND(((P$9-SUM(C$9:C300))*P$14/100)/12,0))</f>
        <v>0</v>
      </c>
      <c r="F301" s="171">
        <f t="shared" si="26"/>
        <v>0</v>
      </c>
      <c r="G301" s="1249"/>
      <c r="H301" s="1250"/>
      <c r="I301" s="172"/>
      <c r="J301" s="172"/>
      <c r="K301" s="172"/>
      <c r="L301" s="172"/>
      <c r="M301" s="173">
        <f t="shared" si="24"/>
        <v>0</v>
      </c>
      <c r="N301" s="360"/>
      <c r="O301" s="354"/>
      <c r="P301" s="354"/>
      <c r="Q301" s="354"/>
      <c r="R301" s="354"/>
      <c r="S301" s="354"/>
      <c r="T301" s="354"/>
      <c r="U301" s="354"/>
      <c r="V301" s="354"/>
      <c r="W301" s="354"/>
      <c r="X301" s="369"/>
      <c r="Y301" s="369"/>
      <c r="Z301" s="369"/>
      <c r="AA301" s="373"/>
      <c r="AB301" s="354"/>
      <c r="AC301" s="354"/>
    </row>
    <row r="302" spans="1:29" s="149" customFormat="1" ht="18.75" customHeight="1" x14ac:dyDescent="0.2">
      <c r="A302" s="166">
        <f t="shared" si="25"/>
        <v>0</v>
      </c>
      <c r="B302" s="167">
        <f t="shared" si="23"/>
        <v>0</v>
      </c>
      <c r="C302" s="168">
        <f>IF(($P$9-SUM($C$9:C301))&gt;0,$AA$9,0)</f>
        <v>0</v>
      </c>
      <c r="D302" s="169">
        <f>IF(($P$10-SUM($D$9:D301))&gt;0,$AA$10,0)</f>
        <v>0</v>
      </c>
      <c r="E302" s="170">
        <f>IF(P$13&gt;1,"未定",ROUND(((P$9-SUM(C$9:C301))*P$14/100)/12,0))</f>
        <v>0</v>
      </c>
      <c r="F302" s="171">
        <f t="shared" si="26"/>
        <v>0</v>
      </c>
      <c r="G302" s="1249"/>
      <c r="H302" s="1250"/>
      <c r="I302" s="172"/>
      <c r="J302" s="172"/>
      <c r="K302" s="172"/>
      <c r="L302" s="172"/>
      <c r="M302" s="173">
        <f t="shared" si="24"/>
        <v>0</v>
      </c>
      <c r="N302" s="360"/>
      <c r="O302" s="354"/>
      <c r="P302" s="354"/>
      <c r="Q302" s="354"/>
      <c r="R302" s="354"/>
      <c r="S302" s="354"/>
      <c r="T302" s="354"/>
      <c r="U302" s="354"/>
      <c r="V302" s="354"/>
      <c r="W302" s="354"/>
      <c r="X302" s="369"/>
      <c r="Y302" s="369"/>
      <c r="Z302" s="369"/>
      <c r="AA302" s="373"/>
      <c r="AB302" s="354"/>
      <c r="AC302" s="354"/>
    </row>
    <row r="303" spans="1:29" s="149" customFormat="1" ht="18.75" customHeight="1" x14ac:dyDescent="0.2">
      <c r="A303" s="166">
        <f t="shared" si="25"/>
        <v>0</v>
      </c>
      <c r="B303" s="167">
        <f t="shared" si="23"/>
        <v>0</v>
      </c>
      <c r="C303" s="168">
        <f>IF(($P$9-SUM($C$9:C302))&gt;0,$AA$9,0)</f>
        <v>0</v>
      </c>
      <c r="D303" s="169">
        <f>IF(($P$10-SUM($D$9:D302))&gt;0,$AA$10,0)</f>
        <v>0</v>
      </c>
      <c r="E303" s="170">
        <f>IF(P$13&gt;1,"未定",ROUND(((P$9-SUM(C$9:C302))*P$14/100)/12,0))</f>
        <v>0</v>
      </c>
      <c r="F303" s="171">
        <f t="shared" si="26"/>
        <v>0</v>
      </c>
      <c r="G303" s="1249"/>
      <c r="H303" s="1250"/>
      <c r="I303" s="172"/>
      <c r="J303" s="172"/>
      <c r="K303" s="172"/>
      <c r="L303" s="172"/>
      <c r="M303" s="173">
        <f t="shared" si="24"/>
        <v>0</v>
      </c>
      <c r="N303" s="360"/>
      <c r="O303" s="354"/>
      <c r="P303" s="354"/>
      <c r="Q303" s="354"/>
      <c r="R303" s="354"/>
      <c r="S303" s="354"/>
      <c r="T303" s="354"/>
      <c r="U303" s="354"/>
      <c r="V303" s="354"/>
      <c r="W303" s="354"/>
      <c r="X303" s="369"/>
      <c r="Y303" s="369"/>
      <c r="Z303" s="369"/>
      <c r="AA303" s="373"/>
      <c r="AB303" s="354"/>
      <c r="AC303" s="354"/>
    </row>
    <row r="304" spans="1:29" s="149" customFormat="1" ht="18.75" customHeight="1" x14ac:dyDescent="0.2">
      <c r="A304" s="166">
        <f t="shared" si="25"/>
        <v>0</v>
      </c>
      <c r="B304" s="167">
        <f t="shared" si="23"/>
        <v>0</v>
      </c>
      <c r="C304" s="168">
        <f>IF(($P$9-SUM($C$9:C303))&gt;0,$AA$9,0)</f>
        <v>0</v>
      </c>
      <c r="D304" s="169">
        <f>IF(($P$10-SUM($D$9:D303))&gt;0,$AA$10,0)</f>
        <v>0</v>
      </c>
      <c r="E304" s="170">
        <f>IF(P$13&gt;1,"未定",ROUND(((P$9-SUM(C$9:C303))*P$14/100)/12,0))</f>
        <v>0</v>
      </c>
      <c r="F304" s="171">
        <f t="shared" si="26"/>
        <v>0</v>
      </c>
      <c r="G304" s="1249"/>
      <c r="H304" s="1250"/>
      <c r="I304" s="172"/>
      <c r="J304" s="172"/>
      <c r="K304" s="172"/>
      <c r="L304" s="172"/>
      <c r="M304" s="173">
        <f t="shared" si="24"/>
        <v>0</v>
      </c>
      <c r="N304" s="360"/>
      <c r="O304" s="354"/>
      <c r="P304" s="354"/>
      <c r="Q304" s="354"/>
      <c r="R304" s="354"/>
      <c r="S304" s="354"/>
      <c r="T304" s="354"/>
      <c r="U304" s="354"/>
      <c r="V304" s="354"/>
      <c r="W304" s="354"/>
      <c r="X304" s="369"/>
      <c r="Y304" s="369"/>
      <c r="Z304" s="369"/>
      <c r="AA304" s="373"/>
      <c r="AB304" s="354"/>
      <c r="AC304" s="354"/>
    </row>
    <row r="305" spans="1:29" s="149" customFormat="1" ht="18.75" customHeight="1" x14ac:dyDescent="0.2">
      <c r="A305" s="166">
        <f t="shared" si="25"/>
        <v>0</v>
      </c>
      <c r="B305" s="167">
        <f t="shared" si="23"/>
        <v>0</v>
      </c>
      <c r="C305" s="168">
        <f>IF(($P$9-SUM($C$9:C304))&gt;0,$AA$9,0)</f>
        <v>0</v>
      </c>
      <c r="D305" s="169">
        <f>IF(($P$10-SUM($D$9:D304))&gt;0,$AA$10,0)</f>
        <v>0</v>
      </c>
      <c r="E305" s="170">
        <f>IF(P$13&gt;1,"未定",ROUND(((P$9-SUM(C$9:C304))*P$14/100)/12,0))</f>
        <v>0</v>
      </c>
      <c r="F305" s="171">
        <f t="shared" si="26"/>
        <v>0</v>
      </c>
      <c r="G305" s="1249"/>
      <c r="H305" s="1250"/>
      <c r="I305" s="172"/>
      <c r="J305" s="172"/>
      <c r="K305" s="172"/>
      <c r="L305" s="172"/>
      <c r="M305" s="173">
        <f t="shared" si="24"/>
        <v>0</v>
      </c>
      <c r="N305" s="360"/>
      <c r="O305" s="354"/>
      <c r="P305" s="354"/>
      <c r="Q305" s="354"/>
      <c r="R305" s="354"/>
      <c r="S305" s="354"/>
      <c r="T305" s="354"/>
      <c r="U305" s="354"/>
      <c r="V305" s="354"/>
      <c r="W305" s="354"/>
      <c r="X305" s="369"/>
      <c r="Y305" s="369"/>
      <c r="Z305" s="369"/>
      <c r="AA305" s="373"/>
      <c r="AB305" s="354"/>
      <c r="AC305" s="354"/>
    </row>
    <row r="306" spans="1:29" s="149" customFormat="1" ht="18.75" customHeight="1" x14ac:dyDescent="0.2">
      <c r="A306" s="166">
        <f t="shared" si="25"/>
        <v>0</v>
      </c>
      <c r="B306" s="167">
        <f t="shared" si="23"/>
        <v>0</v>
      </c>
      <c r="C306" s="168">
        <f>IF(($P$9-SUM($C$9:C305))&gt;0,$AA$9,0)</f>
        <v>0</v>
      </c>
      <c r="D306" s="169">
        <f>IF(($P$10-SUM($D$9:D305))&gt;0,$AA$10,0)</f>
        <v>0</v>
      </c>
      <c r="E306" s="170">
        <f>IF(P$13&gt;1,"未定",ROUND(((P$9-SUM(C$9:C305))*P$14/100)/12,0))</f>
        <v>0</v>
      </c>
      <c r="F306" s="171">
        <f t="shared" si="26"/>
        <v>0</v>
      </c>
      <c r="G306" s="175" t="s">
        <v>210</v>
      </c>
      <c r="H306" s="190">
        <f>IF(P$13&gt;1,"未定",SUM(F297:F308))</f>
        <v>0</v>
      </c>
      <c r="I306" s="172"/>
      <c r="J306" s="172"/>
      <c r="K306" s="172"/>
      <c r="L306" s="172"/>
      <c r="M306" s="173">
        <f t="shared" si="24"/>
        <v>0</v>
      </c>
      <c r="N306" s="360"/>
      <c r="O306" s="354"/>
      <c r="P306" s="354"/>
      <c r="Q306" s="354"/>
      <c r="R306" s="354"/>
      <c r="S306" s="354"/>
      <c r="T306" s="354"/>
      <c r="U306" s="354"/>
      <c r="V306" s="354"/>
      <c r="W306" s="354"/>
      <c r="X306" s="369"/>
      <c r="Y306" s="369"/>
      <c r="Z306" s="369"/>
      <c r="AA306" s="373"/>
      <c r="AB306" s="354"/>
      <c r="AC306" s="354"/>
    </row>
    <row r="307" spans="1:29" s="149" customFormat="1" ht="18.75" customHeight="1" x14ac:dyDescent="0.2">
      <c r="A307" s="166">
        <f t="shared" si="25"/>
        <v>0</v>
      </c>
      <c r="B307" s="167">
        <f t="shared" si="23"/>
        <v>0</v>
      </c>
      <c r="C307" s="168">
        <f>IF(($P$9-SUM($C$9:C306))&gt;0,$AA$9,0)</f>
        <v>0</v>
      </c>
      <c r="D307" s="169">
        <f>IF(($P$10-SUM($D$9:D306))&gt;0,$AA$10,0)</f>
        <v>0</v>
      </c>
      <c r="E307" s="170">
        <f>IF(P$13&gt;1,"未定",ROUND(((P$9-SUM(C$9:C306))*P$14/100)/12,0))</f>
        <v>0</v>
      </c>
      <c r="F307" s="171">
        <f t="shared" si="26"/>
        <v>0</v>
      </c>
      <c r="G307" s="177" t="s">
        <v>298</v>
      </c>
      <c r="H307" s="178">
        <f>SUM(B297:B308)</f>
        <v>0</v>
      </c>
      <c r="I307" s="172"/>
      <c r="J307" s="172"/>
      <c r="K307" s="172"/>
      <c r="L307" s="172"/>
      <c r="M307" s="173">
        <f t="shared" si="24"/>
        <v>0</v>
      </c>
      <c r="N307" s="360"/>
      <c r="O307" s="354"/>
      <c r="P307" s="354"/>
      <c r="Q307" s="354"/>
      <c r="R307" s="354"/>
      <c r="S307" s="354"/>
      <c r="T307" s="354"/>
      <c r="U307" s="354"/>
      <c r="V307" s="354"/>
      <c r="W307" s="354"/>
      <c r="X307" s="369"/>
      <c r="Y307" s="369"/>
      <c r="Z307" s="369"/>
      <c r="AA307" s="373"/>
      <c r="AB307" s="354"/>
      <c r="AC307" s="354"/>
    </row>
    <row r="308" spans="1:29" s="149" customFormat="1" ht="18.75" customHeight="1" x14ac:dyDescent="0.2">
      <c r="A308" s="179">
        <f t="shared" si="25"/>
        <v>0</v>
      </c>
      <c r="B308" s="180">
        <f t="shared" si="23"/>
        <v>0</v>
      </c>
      <c r="C308" s="181">
        <f>IF(($P$9-SUM($C$9:C307))&gt;0,$AA$9,0)</f>
        <v>0</v>
      </c>
      <c r="D308" s="182">
        <f>IF(($P$10-SUM($D$9:D307))&gt;0,$AA$10,0)</f>
        <v>0</v>
      </c>
      <c r="E308" s="183">
        <f>IF(P$13&gt;1,"未定",ROUND(((P$9-SUM(C$9:C307))*P$14/100)/12,0))</f>
        <v>0</v>
      </c>
      <c r="F308" s="184">
        <f t="shared" si="26"/>
        <v>0</v>
      </c>
      <c r="G308" s="185" t="s">
        <v>300</v>
      </c>
      <c r="H308" s="186">
        <f>IF(P$13&gt;1,"未定",SUM(E297:E308))</f>
        <v>0</v>
      </c>
      <c r="I308" s="187"/>
      <c r="J308" s="187"/>
      <c r="K308" s="187"/>
      <c r="L308" s="187"/>
      <c r="M308" s="188">
        <f t="shared" si="24"/>
        <v>0</v>
      </c>
      <c r="N308" s="360"/>
      <c r="O308" s="354"/>
      <c r="P308" s="354"/>
      <c r="Q308" s="354"/>
      <c r="R308" s="354"/>
      <c r="S308" s="354"/>
      <c r="T308" s="354"/>
      <c r="U308" s="354"/>
      <c r="V308" s="354"/>
      <c r="W308" s="354"/>
      <c r="X308" s="369"/>
      <c r="Y308" s="369"/>
      <c r="Z308" s="369"/>
      <c r="AA308" s="373"/>
      <c r="AB308" s="354"/>
      <c r="AC308" s="354"/>
    </row>
    <row r="309" spans="1:29" s="149" customFormat="1" ht="18.75" customHeight="1" x14ac:dyDescent="0.2">
      <c r="A309" s="301">
        <f t="shared" ref="A309:A368" si="27">IF(F309&gt;0,A308+1,0)</f>
        <v>0</v>
      </c>
      <c r="B309" s="296">
        <f t="shared" ref="B309:B368" si="28">SUM(C309:D309)</f>
        <v>0</v>
      </c>
      <c r="C309" s="297">
        <f>IF(($P$9-SUM($C$9:C308))&gt;0,$AA$9,0)</f>
        <v>0</v>
      </c>
      <c r="D309" s="298">
        <f>IF(($P$10-SUM($D$9:D308))&gt;0,$AA$10,0)</f>
        <v>0</v>
      </c>
      <c r="E309" s="299">
        <f>IF(P$13&gt;1,"未定",ROUND(((P$9-SUM(C$9:C308))*P$14/100)/12,0))</f>
        <v>0</v>
      </c>
      <c r="F309" s="300">
        <f t="shared" ref="F309:F368" si="29">IF(P$13&gt;1,"未定",B309+E309)</f>
        <v>0</v>
      </c>
      <c r="G309" s="1247" t="s">
        <v>609</v>
      </c>
      <c r="H309" s="1248"/>
      <c r="I309" s="293"/>
      <c r="J309" s="293"/>
      <c r="K309" s="293"/>
      <c r="L309" s="293"/>
      <c r="M309" s="294">
        <f t="shared" si="24"/>
        <v>0</v>
      </c>
      <c r="N309" s="360"/>
      <c r="O309" s="354"/>
      <c r="P309" s="354"/>
      <c r="Q309" s="354"/>
      <c r="R309" s="354"/>
      <c r="S309" s="354"/>
      <c r="T309" s="354"/>
      <c r="U309" s="354"/>
      <c r="V309" s="354"/>
      <c r="W309" s="354"/>
      <c r="X309" s="369"/>
      <c r="Y309" s="369"/>
      <c r="Z309" s="369"/>
      <c r="AA309" s="373"/>
      <c r="AB309" s="354"/>
      <c r="AC309" s="354"/>
    </row>
    <row r="310" spans="1:29" s="149" customFormat="1" ht="18.75" customHeight="1" x14ac:dyDescent="0.2">
      <c r="A310" s="166">
        <f t="shared" si="27"/>
        <v>0</v>
      </c>
      <c r="B310" s="167">
        <f t="shared" si="28"/>
        <v>0</v>
      </c>
      <c r="C310" s="168">
        <f>IF(($P$9-SUM($C$9:C309))&gt;0,$AA$9,0)</f>
        <v>0</v>
      </c>
      <c r="D310" s="169">
        <f>IF(($P$10-SUM($D$9:D309))&gt;0,$AA$10,0)</f>
        <v>0</v>
      </c>
      <c r="E310" s="170">
        <f>IF(P$13&gt;1,"未定",ROUND(((P$9-SUM(C$9:C309))*P$14/100)/12,0))</f>
        <v>0</v>
      </c>
      <c r="F310" s="307">
        <f t="shared" si="29"/>
        <v>0</v>
      </c>
      <c r="G310" s="1249"/>
      <c r="H310" s="1250"/>
      <c r="I310" s="295"/>
      <c r="J310" s="172"/>
      <c r="K310" s="172"/>
      <c r="L310" s="172"/>
      <c r="M310" s="173">
        <f t="shared" si="24"/>
        <v>0</v>
      </c>
      <c r="N310" s="360"/>
      <c r="O310" s="354"/>
      <c r="P310" s="354"/>
      <c r="Q310" s="354"/>
      <c r="R310" s="354"/>
      <c r="S310" s="354"/>
      <c r="T310" s="354"/>
      <c r="U310" s="354"/>
      <c r="V310" s="354"/>
      <c r="W310" s="354"/>
      <c r="X310" s="369"/>
      <c r="Y310" s="369"/>
      <c r="Z310" s="369"/>
      <c r="AA310" s="373"/>
      <c r="AB310" s="354"/>
      <c r="AC310" s="354"/>
    </row>
    <row r="311" spans="1:29" s="149" customFormat="1" ht="18.75" customHeight="1" x14ac:dyDescent="0.2">
      <c r="A311" s="166">
        <f t="shared" si="27"/>
        <v>0</v>
      </c>
      <c r="B311" s="167">
        <f t="shared" si="28"/>
        <v>0</v>
      </c>
      <c r="C311" s="168">
        <f>IF(($P$9-SUM($C$9:C310))&gt;0,$AA$9,0)</f>
        <v>0</v>
      </c>
      <c r="D311" s="169">
        <f>IF(($P$10-SUM($D$9:D310))&gt;0,$AA$10,0)</f>
        <v>0</v>
      </c>
      <c r="E311" s="170">
        <f>IF(P$13&gt;1,"未定",ROUND(((P$9-SUM(C$9:C310))*P$14/100)/12,0))</f>
        <v>0</v>
      </c>
      <c r="F311" s="307">
        <f t="shared" si="29"/>
        <v>0</v>
      </c>
      <c r="G311" s="1249"/>
      <c r="H311" s="1250"/>
      <c r="I311" s="295"/>
      <c r="J311" s="172"/>
      <c r="K311" s="172"/>
      <c r="L311" s="172"/>
      <c r="M311" s="173">
        <f t="shared" si="24"/>
        <v>0</v>
      </c>
      <c r="N311" s="360"/>
      <c r="O311" s="354"/>
      <c r="P311" s="354"/>
      <c r="Q311" s="354"/>
      <c r="R311" s="354"/>
      <c r="S311" s="354"/>
      <c r="T311" s="354"/>
      <c r="U311" s="354"/>
      <c r="V311" s="354"/>
      <c r="W311" s="354"/>
      <c r="X311" s="369"/>
      <c r="Y311" s="369"/>
      <c r="Z311" s="369"/>
      <c r="AA311" s="373"/>
      <c r="AB311" s="354"/>
      <c r="AC311" s="354"/>
    </row>
    <row r="312" spans="1:29" s="149" customFormat="1" ht="18.75" customHeight="1" x14ac:dyDescent="0.2">
      <c r="A312" s="166">
        <f t="shared" si="27"/>
        <v>0</v>
      </c>
      <c r="B312" s="167">
        <f t="shared" si="28"/>
        <v>0</v>
      </c>
      <c r="C312" s="168">
        <f>IF(($P$9-SUM($C$9:C311))&gt;0,$AA$9,0)</f>
        <v>0</v>
      </c>
      <c r="D312" s="169">
        <f>IF(($P$10-SUM($D$9:D311))&gt;0,$AA$10,0)</f>
        <v>0</v>
      </c>
      <c r="E312" s="170">
        <f>IF(P$13&gt;1,"未定",ROUND(((P$9-SUM(C$9:C311))*P$14/100)/12,0))</f>
        <v>0</v>
      </c>
      <c r="F312" s="307">
        <f t="shared" si="29"/>
        <v>0</v>
      </c>
      <c r="G312" s="1249"/>
      <c r="H312" s="1250"/>
      <c r="I312" s="295"/>
      <c r="J312" s="172"/>
      <c r="K312" s="172"/>
      <c r="L312" s="172"/>
      <c r="M312" s="173">
        <f t="shared" si="24"/>
        <v>0</v>
      </c>
      <c r="N312" s="360"/>
      <c r="O312" s="354"/>
      <c r="P312" s="354"/>
      <c r="Q312" s="354"/>
      <c r="R312" s="354"/>
      <c r="S312" s="354"/>
      <c r="T312" s="354"/>
      <c r="U312" s="354"/>
      <c r="V312" s="354"/>
      <c r="W312" s="354"/>
      <c r="X312" s="369"/>
      <c r="Y312" s="369"/>
      <c r="Z312" s="369"/>
      <c r="AA312" s="373"/>
      <c r="AB312" s="354"/>
      <c r="AC312" s="354"/>
    </row>
    <row r="313" spans="1:29" s="149" customFormat="1" ht="18.75" customHeight="1" x14ac:dyDescent="0.2">
      <c r="A313" s="166">
        <f t="shared" si="27"/>
        <v>0</v>
      </c>
      <c r="B313" s="167">
        <f t="shared" si="28"/>
        <v>0</v>
      </c>
      <c r="C313" s="168">
        <f>IF(($P$9-SUM($C$9:C312))&gt;0,$AA$9,0)</f>
        <v>0</v>
      </c>
      <c r="D313" s="169">
        <f>IF(($P$10-SUM($D$9:D312))&gt;0,$AA$10,0)</f>
        <v>0</v>
      </c>
      <c r="E313" s="170">
        <f>IF(P$13&gt;1,"未定",ROUND(((P$9-SUM(C$9:C312))*P$14/100)/12,0))</f>
        <v>0</v>
      </c>
      <c r="F313" s="307">
        <f t="shared" si="29"/>
        <v>0</v>
      </c>
      <c r="G313" s="1249"/>
      <c r="H313" s="1250"/>
      <c r="I313" s="295"/>
      <c r="J313" s="172"/>
      <c r="K313" s="172"/>
      <c r="L313" s="172"/>
      <c r="M313" s="173">
        <f t="shared" si="24"/>
        <v>0</v>
      </c>
      <c r="N313" s="360"/>
      <c r="O313" s="354"/>
      <c r="P313" s="354"/>
      <c r="Q313" s="354"/>
      <c r="R313" s="354"/>
      <c r="S313" s="354"/>
      <c r="T313" s="354"/>
      <c r="U313" s="354"/>
      <c r="V313" s="354"/>
      <c r="W313" s="354"/>
      <c r="X313" s="369"/>
      <c r="Y313" s="369"/>
      <c r="Z313" s="369"/>
      <c r="AA313" s="373"/>
      <c r="AB313" s="354"/>
      <c r="AC313" s="354"/>
    </row>
    <row r="314" spans="1:29" s="149" customFormat="1" ht="18.75" customHeight="1" x14ac:dyDescent="0.2">
      <c r="A314" s="166">
        <f t="shared" si="27"/>
        <v>0</v>
      </c>
      <c r="B314" s="167">
        <f t="shared" si="28"/>
        <v>0</v>
      </c>
      <c r="C314" s="168">
        <f>IF(($P$9-SUM($C$9:C313))&gt;0,$AA$9,0)</f>
        <v>0</v>
      </c>
      <c r="D314" s="169">
        <f>IF(($P$10-SUM($D$9:D313))&gt;0,$AA$10,0)</f>
        <v>0</v>
      </c>
      <c r="E314" s="170">
        <f>IF(P$13&gt;1,"未定",ROUND(((P$9-SUM(C$9:C313))*P$14/100)/12,0))</f>
        <v>0</v>
      </c>
      <c r="F314" s="307">
        <f t="shared" si="29"/>
        <v>0</v>
      </c>
      <c r="G314" s="1249"/>
      <c r="H314" s="1250"/>
      <c r="I314" s="295"/>
      <c r="J314" s="172"/>
      <c r="K314" s="172"/>
      <c r="L314" s="172"/>
      <c r="M314" s="173">
        <f t="shared" si="24"/>
        <v>0</v>
      </c>
      <c r="N314" s="360"/>
      <c r="O314" s="354"/>
      <c r="P314" s="354"/>
      <c r="Q314" s="354"/>
      <c r="R314" s="354"/>
      <c r="S314" s="354"/>
      <c r="T314" s="354"/>
      <c r="U314" s="354"/>
      <c r="V314" s="354"/>
      <c r="W314" s="354"/>
      <c r="X314" s="369"/>
      <c r="Y314" s="369"/>
      <c r="Z314" s="369"/>
      <c r="AA314" s="373"/>
      <c r="AB314" s="354"/>
      <c r="AC314" s="354"/>
    </row>
    <row r="315" spans="1:29" s="149" customFormat="1" ht="18.75" customHeight="1" x14ac:dyDescent="0.2">
      <c r="A315" s="166">
        <f t="shared" si="27"/>
        <v>0</v>
      </c>
      <c r="B315" s="167">
        <f t="shared" si="28"/>
        <v>0</v>
      </c>
      <c r="C315" s="168">
        <f>IF(($P$9-SUM($C$9:C314))&gt;0,$AA$9,0)</f>
        <v>0</v>
      </c>
      <c r="D315" s="169">
        <f>IF(($P$10-SUM($D$9:D314))&gt;0,$AA$10,0)</f>
        <v>0</v>
      </c>
      <c r="E315" s="170">
        <f>IF(P$13&gt;1,"未定",ROUND(((P$9-SUM(C$9:C314))*P$14/100)/12,0))</f>
        <v>0</v>
      </c>
      <c r="F315" s="307">
        <f t="shared" si="29"/>
        <v>0</v>
      </c>
      <c r="G315" s="1249"/>
      <c r="H315" s="1250"/>
      <c r="I315" s="295"/>
      <c r="J315" s="172"/>
      <c r="K315" s="172"/>
      <c r="L315" s="172"/>
      <c r="M315" s="173">
        <f t="shared" si="24"/>
        <v>0</v>
      </c>
      <c r="N315" s="360"/>
      <c r="O315" s="354"/>
      <c r="P315" s="354"/>
      <c r="Q315" s="354"/>
      <c r="R315" s="354"/>
      <c r="S315" s="354"/>
      <c r="T315" s="354"/>
      <c r="U315" s="354"/>
      <c r="V315" s="354"/>
      <c r="W315" s="354"/>
      <c r="X315" s="369"/>
      <c r="Y315" s="369"/>
      <c r="Z315" s="369"/>
      <c r="AA315" s="373"/>
      <c r="AB315" s="354"/>
      <c r="AC315" s="354"/>
    </row>
    <row r="316" spans="1:29" s="149" customFormat="1" ht="18.75" customHeight="1" x14ac:dyDescent="0.2">
      <c r="A316" s="166">
        <f t="shared" si="27"/>
        <v>0</v>
      </c>
      <c r="B316" s="167">
        <f t="shared" si="28"/>
        <v>0</v>
      </c>
      <c r="C316" s="168">
        <f>IF(($P$9-SUM($C$9:C315))&gt;0,$AA$9,0)</f>
        <v>0</v>
      </c>
      <c r="D316" s="169">
        <f>IF(($P$10-SUM($D$9:D315))&gt;0,$AA$10,0)</f>
        <v>0</v>
      </c>
      <c r="E316" s="170">
        <f>IF(P$13&gt;1,"未定",ROUND(((P$9-SUM(C$9:C315))*P$14/100)/12,0))</f>
        <v>0</v>
      </c>
      <c r="F316" s="307">
        <f t="shared" si="29"/>
        <v>0</v>
      </c>
      <c r="G316" s="1249"/>
      <c r="H316" s="1250"/>
      <c r="I316" s="295"/>
      <c r="J316" s="172"/>
      <c r="K316" s="172"/>
      <c r="L316" s="172"/>
      <c r="M316" s="173">
        <f t="shared" si="24"/>
        <v>0</v>
      </c>
      <c r="N316" s="360"/>
      <c r="O316" s="354"/>
      <c r="P316" s="354"/>
      <c r="Q316" s="354"/>
      <c r="R316" s="354"/>
      <c r="S316" s="354"/>
      <c r="T316" s="354"/>
      <c r="U316" s="354"/>
      <c r="V316" s="354"/>
      <c r="W316" s="354"/>
      <c r="X316" s="369"/>
      <c r="Y316" s="369"/>
      <c r="Z316" s="369"/>
      <c r="AA316" s="373"/>
      <c r="AB316" s="354"/>
      <c r="AC316" s="354"/>
    </row>
    <row r="317" spans="1:29" s="149" customFormat="1" ht="18.75" customHeight="1" x14ac:dyDescent="0.2">
      <c r="A317" s="166">
        <f t="shared" si="27"/>
        <v>0</v>
      </c>
      <c r="B317" s="167">
        <f t="shared" si="28"/>
        <v>0</v>
      </c>
      <c r="C317" s="168">
        <f>IF(($P$9-SUM($C$9:C316))&gt;0,$AA$9,0)</f>
        <v>0</v>
      </c>
      <c r="D317" s="169">
        <f>IF(($P$10-SUM($D$9:D316))&gt;0,$AA$10,0)</f>
        <v>0</v>
      </c>
      <c r="E317" s="170">
        <f>IF(P$13&gt;1,"未定",ROUND(((P$9-SUM(C$9:C316))*P$14/100)/12,0))</f>
        <v>0</v>
      </c>
      <c r="F317" s="307">
        <f t="shared" si="29"/>
        <v>0</v>
      </c>
      <c r="G317" s="1249"/>
      <c r="H317" s="1250"/>
      <c r="I317" s="295"/>
      <c r="J317" s="172"/>
      <c r="K317" s="172"/>
      <c r="L317" s="172"/>
      <c r="M317" s="173">
        <f t="shared" si="24"/>
        <v>0</v>
      </c>
      <c r="N317" s="360"/>
      <c r="O317" s="354"/>
      <c r="P317" s="354"/>
      <c r="Q317" s="354"/>
      <c r="R317" s="354"/>
      <c r="S317" s="354"/>
      <c r="T317" s="354"/>
      <c r="U317" s="354"/>
      <c r="V317" s="354"/>
      <c r="W317" s="354"/>
      <c r="X317" s="369"/>
      <c r="Y317" s="369"/>
      <c r="Z317" s="369"/>
      <c r="AA317" s="373"/>
      <c r="AB317" s="354"/>
      <c r="AC317" s="354"/>
    </row>
    <row r="318" spans="1:29" s="149" customFormat="1" ht="18.75" customHeight="1" x14ac:dyDescent="0.2">
      <c r="A318" s="166">
        <f t="shared" si="27"/>
        <v>0</v>
      </c>
      <c r="B318" s="167">
        <f t="shared" si="28"/>
        <v>0</v>
      </c>
      <c r="C318" s="168">
        <f>IF(($P$9-SUM($C$9:C317))&gt;0,$AA$9,0)</f>
        <v>0</v>
      </c>
      <c r="D318" s="169">
        <f>IF(($P$10-SUM($D$9:D317))&gt;0,$AA$10,0)</f>
        <v>0</v>
      </c>
      <c r="E318" s="170">
        <f>IF(P$13&gt;1,"未定",ROUND(((P$9-SUM(C$9:C317))*P$14/100)/12,0))</f>
        <v>0</v>
      </c>
      <c r="F318" s="307">
        <f t="shared" si="29"/>
        <v>0</v>
      </c>
      <c r="G318" s="175" t="s">
        <v>210</v>
      </c>
      <c r="H318" s="190">
        <f>IF(P$13&gt;1,"未定",SUM(F309:F320))</f>
        <v>0</v>
      </c>
      <c r="I318" s="295"/>
      <c r="J318" s="172"/>
      <c r="K318" s="172"/>
      <c r="L318" s="172"/>
      <c r="M318" s="173">
        <f t="shared" si="24"/>
        <v>0</v>
      </c>
      <c r="N318" s="360"/>
      <c r="O318" s="354"/>
      <c r="P318" s="354"/>
      <c r="Q318" s="354"/>
      <c r="R318" s="354"/>
      <c r="S318" s="354"/>
      <c r="T318" s="354"/>
      <c r="U318" s="354"/>
      <c r="V318" s="354"/>
      <c r="W318" s="354"/>
      <c r="X318" s="369"/>
      <c r="Y318" s="369"/>
      <c r="Z318" s="369"/>
      <c r="AA318" s="373"/>
      <c r="AB318" s="354"/>
      <c r="AC318" s="354"/>
    </row>
    <row r="319" spans="1:29" s="149" customFormat="1" ht="18.75" customHeight="1" x14ac:dyDescent="0.2">
      <c r="A319" s="166">
        <f t="shared" si="27"/>
        <v>0</v>
      </c>
      <c r="B319" s="167">
        <f t="shared" si="28"/>
        <v>0</v>
      </c>
      <c r="C319" s="168">
        <f>IF(($P$9-SUM($C$9:C318))&gt;0,$AA$9,0)</f>
        <v>0</v>
      </c>
      <c r="D319" s="169">
        <f>IF(($P$10-SUM($D$9:D318))&gt;0,$AA$10,0)</f>
        <v>0</v>
      </c>
      <c r="E319" s="170">
        <f>IF(P$13&gt;1,"未定",ROUND(((P$9-SUM(C$9:C318))*P$14/100)/12,0))</f>
        <v>0</v>
      </c>
      <c r="F319" s="307">
        <f t="shared" si="29"/>
        <v>0</v>
      </c>
      <c r="G319" s="177" t="s">
        <v>298</v>
      </c>
      <c r="H319" s="178">
        <f>SUM(B309:B320)</f>
        <v>0</v>
      </c>
      <c r="I319" s="295"/>
      <c r="J319" s="172"/>
      <c r="K319" s="172"/>
      <c r="L319" s="172"/>
      <c r="M319" s="173">
        <f t="shared" si="24"/>
        <v>0</v>
      </c>
      <c r="N319" s="360"/>
      <c r="O319" s="354"/>
      <c r="P319" s="354"/>
      <c r="Q319" s="354"/>
      <c r="R319" s="354"/>
      <c r="S319" s="354"/>
      <c r="T319" s="354"/>
      <c r="U319" s="354"/>
      <c r="V319" s="354"/>
      <c r="W319" s="354"/>
      <c r="X319" s="369"/>
      <c r="Y319" s="369"/>
      <c r="Z319" s="369"/>
      <c r="AA319" s="373"/>
      <c r="AB319" s="354"/>
      <c r="AC319" s="354"/>
    </row>
    <row r="320" spans="1:29" s="149" customFormat="1" ht="18.75" customHeight="1" x14ac:dyDescent="0.2">
      <c r="A320" s="292">
        <f t="shared" si="27"/>
        <v>0</v>
      </c>
      <c r="B320" s="302">
        <f t="shared" si="28"/>
        <v>0</v>
      </c>
      <c r="C320" s="303">
        <f>IF(($P$9-SUM($C$9:C319))&gt;0,$AA$9,0)</f>
        <v>0</v>
      </c>
      <c r="D320" s="304">
        <f>IF(($P$10-SUM($D$9:D319))&gt;0,$AA$10,0)</f>
        <v>0</v>
      </c>
      <c r="E320" s="305">
        <f>IF(P$13&gt;1,"未定",ROUND(((P$9-SUM(C$9:C319))*P$14/100)/12,0))</f>
        <v>0</v>
      </c>
      <c r="F320" s="306">
        <f t="shared" si="29"/>
        <v>0</v>
      </c>
      <c r="G320" s="185" t="s">
        <v>300</v>
      </c>
      <c r="H320" s="186">
        <f>IF(P$13&gt;1,"未定",SUM(E309:E320))</f>
        <v>0</v>
      </c>
      <c r="I320" s="65"/>
      <c r="J320" s="65"/>
      <c r="K320" s="65"/>
      <c r="L320" s="65"/>
      <c r="M320" s="291">
        <f t="shared" si="24"/>
        <v>0</v>
      </c>
      <c r="N320" s="360"/>
      <c r="O320" s="354"/>
      <c r="P320" s="354"/>
      <c r="Q320" s="354"/>
      <c r="R320" s="354"/>
      <c r="S320" s="354"/>
      <c r="T320" s="354"/>
      <c r="U320" s="354"/>
      <c r="V320" s="354"/>
      <c r="W320" s="354"/>
      <c r="X320" s="369"/>
      <c r="Y320" s="369"/>
      <c r="Z320" s="369"/>
      <c r="AA320" s="373"/>
      <c r="AB320" s="354"/>
      <c r="AC320" s="354"/>
    </row>
    <row r="321" spans="1:29" s="149" customFormat="1" ht="18.75" customHeight="1" x14ac:dyDescent="0.2">
      <c r="A321" s="301">
        <f t="shared" si="27"/>
        <v>0</v>
      </c>
      <c r="B321" s="296">
        <f t="shared" si="28"/>
        <v>0</v>
      </c>
      <c r="C321" s="297">
        <f>IF(($P$9-SUM($C$9:C320))&gt;0,$AA$9,0)</f>
        <v>0</v>
      </c>
      <c r="D321" s="298">
        <f>IF(($P$10-SUM($D$9:D320))&gt;0,$AA$10,0)</f>
        <v>0</v>
      </c>
      <c r="E321" s="299">
        <f>IF(P$13&gt;1,"未定",ROUND(((P$9-SUM(C$9:C320))*P$14/100)/12,0))</f>
        <v>0</v>
      </c>
      <c r="F321" s="300">
        <f t="shared" si="29"/>
        <v>0</v>
      </c>
      <c r="G321" s="1247" t="s">
        <v>610</v>
      </c>
      <c r="H321" s="1248"/>
      <c r="I321" s="293"/>
      <c r="J321" s="293"/>
      <c r="K321" s="293"/>
      <c r="L321" s="293"/>
      <c r="M321" s="294">
        <f t="shared" si="24"/>
        <v>0</v>
      </c>
      <c r="N321" s="360"/>
      <c r="O321" s="354"/>
      <c r="P321" s="354"/>
      <c r="Q321" s="354"/>
      <c r="R321" s="354"/>
      <c r="S321" s="354"/>
      <c r="T321" s="354"/>
      <c r="U321" s="354"/>
      <c r="V321" s="354"/>
      <c r="W321" s="354"/>
      <c r="X321" s="369"/>
      <c r="Y321" s="369"/>
      <c r="Z321" s="369"/>
      <c r="AA321" s="373"/>
      <c r="AB321" s="354"/>
      <c r="AC321" s="354"/>
    </row>
    <row r="322" spans="1:29" s="149" customFormat="1" ht="18.75" customHeight="1" x14ac:dyDescent="0.2">
      <c r="A322" s="166">
        <f t="shared" si="27"/>
        <v>0</v>
      </c>
      <c r="B322" s="167">
        <f t="shared" si="28"/>
        <v>0</v>
      </c>
      <c r="C322" s="168">
        <f>IF(($P$9-SUM($C$9:C321))&gt;0,$AA$9,0)</f>
        <v>0</v>
      </c>
      <c r="D322" s="169">
        <f>IF(($P$10-SUM($D$9:D321))&gt;0,$AA$10,0)</f>
        <v>0</v>
      </c>
      <c r="E322" s="170">
        <f>IF(P$13&gt;1,"未定",ROUND(((P$9-SUM(C$9:C321))*P$14/100)/12,0))</f>
        <v>0</v>
      </c>
      <c r="F322" s="307">
        <f t="shared" si="29"/>
        <v>0</v>
      </c>
      <c r="G322" s="1249"/>
      <c r="H322" s="1250"/>
      <c r="I322" s="295"/>
      <c r="J322" s="172"/>
      <c r="K322" s="172"/>
      <c r="L322" s="172"/>
      <c r="M322" s="173">
        <f t="shared" si="24"/>
        <v>0</v>
      </c>
      <c r="N322" s="360"/>
      <c r="O322" s="354"/>
      <c r="P322" s="354"/>
      <c r="Q322" s="354"/>
      <c r="R322" s="354"/>
      <c r="S322" s="354"/>
      <c r="T322" s="354"/>
      <c r="U322" s="354"/>
      <c r="V322" s="354"/>
      <c r="W322" s="354"/>
      <c r="X322" s="369"/>
      <c r="Y322" s="369"/>
      <c r="Z322" s="369"/>
      <c r="AA322" s="373"/>
      <c r="AB322" s="354"/>
      <c r="AC322" s="354"/>
    </row>
    <row r="323" spans="1:29" s="149" customFormat="1" ht="18.75" customHeight="1" x14ac:dyDescent="0.2">
      <c r="A323" s="166">
        <f t="shared" si="27"/>
        <v>0</v>
      </c>
      <c r="B323" s="167">
        <f t="shared" si="28"/>
        <v>0</v>
      </c>
      <c r="C323" s="168">
        <f>IF(($P$9-SUM($C$9:C322))&gt;0,$AA$9,0)</f>
        <v>0</v>
      </c>
      <c r="D323" s="169">
        <f>IF(($P$10-SUM($D$9:D322))&gt;0,$AA$10,0)</f>
        <v>0</v>
      </c>
      <c r="E323" s="170">
        <f>IF(P$13&gt;1,"未定",ROUND(((P$9-SUM(C$9:C322))*P$14/100)/12,0))</f>
        <v>0</v>
      </c>
      <c r="F323" s="307">
        <f t="shared" si="29"/>
        <v>0</v>
      </c>
      <c r="G323" s="1249"/>
      <c r="H323" s="1250"/>
      <c r="I323" s="295"/>
      <c r="J323" s="172"/>
      <c r="K323" s="172"/>
      <c r="L323" s="172"/>
      <c r="M323" s="173">
        <f t="shared" si="24"/>
        <v>0</v>
      </c>
      <c r="N323" s="360"/>
      <c r="O323" s="354"/>
      <c r="P323" s="354"/>
      <c r="Q323" s="354"/>
      <c r="R323" s="354"/>
      <c r="S323" s="354"/>
      <c r="T323" s="354"/>
      <c r="U323" s="354"/>
      <c r="V323" s="354"/>
      <c r="W323" s="354"/>
      <c r="X323" s="369"/>
      <c r="Y323" s="369"/>
      <c r="Z323" s="369"/>
      <c r="AA323" s="373"/>
      <c r="AB323" s="354"/>
      <c r="AC323" s="354"/>
    </row>
    <row r="324" spans="1:29" s="149" customFormat="1" ht="18.75" customHeight="1" x14ac:dyDescent="0.2">
      <c r="A324" s="166">
        <f t="shared" si="27"/>
        <v>0</v>
      </c>
      <c r="B324" s="167">
        <f t="shared" si="28"/>
        <v>0</v>
      </c>
      <c r="C324" s="168">
        <f>IF(($P$9-SUM($C$9:C323))&gt;0,$AA$9,0)</f>
        <v>0</v>
      </c>
      <c r="D324" s="169">
        <f>IF(($P$10-SUM($D$9:D323))&gt;0,$AA$10,0)</f>
        <v>0</v>
      </c>
      <c r="E324" s="170">
        <f>IF(P$13&gt;1,"未定",ROUND(((P$9-SUM(C$9:C323))*P$14/100)/12,0))</f>
        <v>0</v>
      </c>
      <c r="F324" s="307">
        <f t="shared" si="29"/>
        <v>0</v>
      </c>
      <c r="G324" s="1249"/>
      <c r="H324" s="1250"/>
      <c r="I324" s="295"/>
      <c r="J324" s="172"/>
      <c r="K324" s="172"/>
      <c r="L324" s="172"/>
      <c r="M324" s="173">
        <f t="shared" si="24"/>
        <v>0</v>
      </c>
      <c r="N324" s="360"/>
      <c r="O324" s="354"/>
      <c r="P324" s="354"/>
      <c r="Q324" s="354"/>
      <c r="R324" s="354"/>
      <c r="S324" s="354"/>
      <c r="T324" s="354"/>
      <c r="U324" s="354"/>
      <c r="V324" s="354"/>
      <c r="W324" s="354"/>
      <c r="X324" s="369"/>
      <c r="Y324" s="369"/>
      <c r="Z324" s="369"/>
      <c r="AA324" s="373"/>
      <c r="AB324" s="354"/>
      <c r="AC324" s="354"/>
    </row>
    <row r="325" spans="1:29" s="149" customFormat="1" ht="18.75" customHeight="1" x14ac:dyDescent="0.2">
      <c r="A325" s="166">
        <f t="shared" si="27"/>
        <v>0</v>
      </c>
      <c r="B325" s="167">
        <f t="shared" si="28"/>
        <v>0</v>
      </c>
      <c r="C325" s="168">
        <f>IF(($P$9-SUM($C$9:C324))&gt;0,$AA$9,0)</f>
        <v>0</v>
      </c>
      <c r="D325" s="169">
        <f>IF(($P$10-SUM($D$9:D324))&gt;0,$AA$10,0)</f>
        <v>0</v>
      </c>
      <c r="E325" s="170">
        <f>IF(P$13&gt;1,"未定",ROUND(((P$9-SUM(C$9:C324))*P$14/100)/12,0))</f>
        <v>0</v>
      </c>
      <c r="F325" s="307">
        <f t="shared" si="29"/>
        <v>0</v>
      </c>
      <c r="G325" s="1249"/>
      <c r="H325" s="1250"/>
      <c r="I325" s="295"/>
      <c r="J325" s="172"/>
      <c r="K325" s="172"/>
      <c r="L325" s="172"/>
      <c r="M325" s="173">
        <f t="shared" si="24"/>
        <v>0</v>
      </c>
      <c r="N325" s="360"/>
      <c r="O325" s="354"/>
      <c r="P325" s="354"/>
      <c r="Q325" s="354"/>
      <c r="R325" s="354"/>
      <c r="S325" s="354"/>
      <c r="T325" s="354"/>
      <c r="U325" s="354"/>
      <c r="V325" s="354"/>
      <c r="W325" s="354"/>
      <c r="X325" s="369"/>
      <c r="Y325" s="369"/>
      <c r="Z325" s="369"/>
      <c r="AA325" s="373"/>
      <c r="AB325" s="354"/>
      <c r="AC325" s="354"/>
    </row>
    <row r="326" spans="1:29" s="149" customFormat="1" ht="18.75" customHeight="1" x14ac:dyDescent="0.2">
      <c r="A326" s="166">
        <f t="shared" si="27"/>
        <v>0</v>
      </c>
      <c r="B326" s="167">
        <f t="shared" si="28"/>
        <v>0</v>
      </c>
      <c r="C326" s="168">
        <f>IF(($P$9-SUM($C$9:C325))&gt;0,$AA$9,0)</f>
        <v>0</v>
      </c>
      <c r="D326" s="169">
        <f>IF(($P$10-SUM($D$9:D325))&gt;0,$AA$10,0)</f>
        <v>0</v>
      </c>
      <c r="E326" s="170">
        <f>IF(P$13&gt;1,"未定",ROUND(((P$9-SUM(C$9:C325))*P$14/100)/12,0))</f>
        <v>0</v>
      </c>
      <c r="F326" s="307">
        <f t="shared" si="29"/>
        <v>0</v>
      </c>
      <c r="G326" s="1249"/>
      <c r="H326" s="1250"/>
      <c r="I326" s="295"/>
      <c r="J326" s="172"/>
      <c r="K326" s="172"/>
      <c r="L326" s="172"/>
      <c r="M326" s="173">
        <f t="shared" si="24"/>
        <v>0</v>
      </c>
      <c r="N326" s="360"/>
      <c r="O326" s="354"/>
      <c r="P326" s="354"/>
      <c r="Q326" s="354"/>
      <c r="R326" s="354"/>
      <c r="S326" s="354"/>
      <c r="T326" s="354"/>
      <c r="U326" s="354"/>
      <c r="V326" s="354"/>
      <c r="W326" s="354"/>
      <c r="X326" s="369"/>
      <c r="Y326" s="369"/>
      <c r="Z326" s="369"/>
      <c r="AA326" s="373"/>
      <c r="AB326" s="354"/>
      <c r="AC326" s="354"/>
    </row>
    <row r="327" spans="1:29" s="149" customFormat="1" ht="18.75" customHeight="1" x14ac:dyDescent="0.2">
      <c r="A327" s="166">
        <f t="shared" si="27"/>
        <v>0</v>
      </c>
      <c r="B327" s="167">
        <f t="shared" si="28"/>
        <v>0</v>
      </c>
      <c r="C327" s="168">
        <f>IF(($P$9-SUM($C$9:C326))&gt;0,$AA$9,0)</f>
        <v>0</v>
      </c>
      <c r="D327" s="169">
        <f>IF(($P$10-SUM($D$9:D326))&gt;0,$AA$10,0)</f>
        <v>0</v>
      </c>
      <c r="E327" s="170">
        <f>IF(P$13&gt;1,"未定",ROUND(((P$9-SUM(C$9:C326))*P$14/100)/12,0))</f>
        <v>0</v>
      </c>
      <c r="F327" s="307">
        <f t="shared" si="29"/>
        <v>0</v>
      </c>
      <c r="G327" s="1249"/>
      <c r="H327" s="1250"/>
      <c r="I327" s="295"/>
      <c r="J327" s="172"/>
      <c r="K327" s="172"/>
      <c r="L327" s="172"/>
      <c r="M327" s="173">
        <f t="shared" si="24"/>
        <v>0</v>
      </c>
      <c r="N327" s="360"/>
      <c r="O327" s="354"/>
      <c r="P327" s="354"/>
      <c r="Q327" s="354"/>
      <c r="R327" s="354"/>
      <c r="S327" s="354"/>
      <c r="T327" s="354"/>
      <c r="U327" s="354"/>
      <c r="V327" s="354"/>
      <c r="W327" s="354"/>
      <c r="X327" s="369"/>
      <c r="Y327" s="369"/>
      <c r="Z327" s="369"/>
      <c r="AA327" s="373"/>
      <c r="AB327" s="354"/>
      <c r="AC327" s="354"/>
    </row>
    <row r="328" spans="1:29" s="149" customFormat="1" ht="18.75" customHeight="1" x14ac:dyDescent="0.2">
      <c r="A328" s="166">
        <f t="shared" si="27"/>
        <v>0</v>
      </c>
      <c r="B328" s="167">
        <f t="shared" si="28"/>
        <v>0</v>
      </c>
      <c r="C328" s="168">
        <f>IF(($P$9-SUM($C$9:C327))&gt;0,$AA$9,0)</f>
        <v>0</v>
      </c>
      <c r="D328" s="169">
        <f>IF(($P$10-SUM($D$9:D327))&gt;0,$AA$10,0)</f>
        <v>0</v>
      </c>
      <c r="E328" s="170">
        <f>IF(P$13&gt;1,"未定",ROUND(((P$9-SUM(C$9:C327))*P$14/100)/12,0))</f>
        <v>0</v>
      </c>
      <c r="F328" s="307">
        <f t="shared" si="29"/>
        <v>0</v>
      </c>
      <c r="G328" s="1249"/>
      <c r="H328" s="1250"/>
      <c r="I328" s="295"/>
      <c r="J328" s="172"/>
      <c r="K328" s="172"/>
      <c r="L328" s="172"/>
      <c r="M328" s="173">
        <f t="shared" si="24"/>
        <v>0</v>
      </c>
      <c r="N328" s="360"/>
      <c r="O328" s="354"/>
      <c r="P328" s="354"/>
      <c r="Q328" s="354"/>
      <c r="R328" s="354"/>
      <c r="S328" s="354"/>
      <c r="T328" s="354"/>
      <c r="U328" s="354"/>
      <c r="V328" s="354"/>
      <c r="W328" s="354"/>
      <c r="X328" s="369"/>
      <c r="Y328" s="369"/>
      <c r="Z328" s="369"/>
      <c r="AA328" s="373"/>
      <c r="AB328" s="354"/>
      <c r="AC328" s="354"/>
    </row>
    <row r="329" spans="1:29" s="149" customFormat="1" ht="18.75" customHeight="1" x14ac:dyDescent="0.2">
      <c r="A329" s="166">
        <f t="shared" si="27"/>
        <v>0</v>
      </c>
      <c r="B329" s="167">
        <f t="shared" si="28"/>
        <v>0</v>
      </c>
      <c r="C329" s="168">
        <f>IF(($P$9-SUM($C$9:C328))&gt;0,$AA$9,0)</f>
        <v>0</v>
      </c>
      <c r="D329" s="169">
        <f>IF(($P$10-SUM($D$9:D328))&gt;0,$AA$10,0)</f>
        <v>0</v>
      </c>
      <c r="E329" s="170">
        <f>IF(P$13&gt;1,"未定",ROUND(((P$9-SUM(C$9:C328))*P$14/100)/12,0))</f>
        <v>0</v>
      </c>
      <c r="F329" s="307">
        <f t="shared" si="29"/>
        <v>0</v>
      </c>
      <c r="G329" s="1249"/>
      <c r="H329" s="1250"/>
      <c r="I329" s="295"/>
      <c r="J329" s="172"/>
      <c r="K329" s="172"/>
      <c r="L329" s="172"/>
      <c r="M329" s="173">
        <f t="shared" ref="M329:M369" si="30">SUM(I329:L329)</f>
        <v>0</v>
      </c>
      <c r="N329" s="360"/>
      <c r="O329" s="354"/>
      <c r="P329" s="354"/>
      <c r="Q329" s="354"/>
      <c r="R329" s="354"/>
      <c r="S329" s="354"/>
      <c r="T329" s="354"/>
      <c r="U329" s="354"/>
      <c r="V329" s="354"/>
      <c r="W329" s="354"/>
      <c r="X329" s="369"/>
      <c r="Y329" s="369"/>
      <c r="Z329" s="369"/>
      <c r="AA329" s="373"/>
      <c r="AB329" s="354"/>
      <c r="AC329" s="354"/>
    </row>
    <row r="330" spans="1:29" s="149" customFormat="1" ht="18.75" customHeight="1" x14ac:dyDescent="0.2">
      <c r="A330" s="166">
        <f t="shared" si="27"/>
        <v>0</v>
      </c>
      <c r="B330" s="167">
        <f t="shared" si="28"/>
        <v>0</v>
      </c>
      <c r="C330" s="168">
        <f>IF(($P$9-SUM($C$9:C329))&gt;0,$AA$9,0)</f>
        <v>0</v>
      </c>
      <c r="D330" s="169">
        <f>IF(($P$10-SUM($D$9:D329))&gt;0,$AA$10,0)</f>
        <v>0</v>
      </c>
      <c r="E330" s="170">
        <f>IF(P$13&gt;1,"未定",ROUND(((P$9-SUM(C$9:C329))*P$14/100)/12,0))</f>
        <v>0</v>
      </c>
      <c r="F330" s="307">
        <f t="shared" si="29"/>
        <v>0</v>
      </c>
      <c r="G330" s="175" t="s">
        <v>210</v>
      </c>
      <c r="H330" s="190">
        <f>IF(P$13&gt;1,"未定",SUM(F321:F332))</f>
        <v>0</v>
      </c>
      <c r="I330" s="295"/>
      <c r="J330" s="172"/>
      <c r="K330" s="172"/>
      <c r="L330" s="172"/>
      <c r="M330" s="173">
        <f t="shared" si="30"/>
        <v>0</v>
      </c>
      <c r="N330" s="360"/>
      <c r="O330" s="354"/>
      <c r="P330" s="354"/>
      <c r="Q330" s="354"/>
      <c r="R330" s="354"/>
      <c r="S330" s="354"/>
      <c r="T330" s="354"/>
      <c r="U330" s="354"/>
      <c r="V330" s="354"/>
      <c r="W330" s="354"/>
      <c r="X330" s="369"/>
      <c r="Y330" s="369"/>
      <c r="Z330" s="369"/>
      <c r="AA330" s="373"/>
      <c r="AB330" s="354"/>
      <c r="AC330" s="354"/>
    </row>
    <row r="331" spans="1:29" s="149" customFormat="1" ht="18.75" customHeight="1" x14ac:dyDescent="0.2">
      <c r="A331" s="166">
        <f t="shared" si="27"/>
        <v>0</v>
      </c>
      <c r="B331" s="167">
        <f t="shared" si="28"/>
        <v>0</v>
      </c>
      <c r="C331" s="168">
        <f>IF(($P$9-SUM($C$9:C330))&gt;0,$AA$9,0)</f>
        <v>0</v>
      </c>
      <c r="D331" s="169">
        <f>IF(($P$10-SUM($D$9:D330))&gt;0,$AA$10,0)</f>
        <v>0</v>
      </c>
      <c r="E331" s="170">
        <f>IF(P$13&gt;1,"未定",ROUND(((P$9-SUM(C$9:C330))*P$14/100)/12,0))</f>
        <v>0</v>
      </c>
      <c r="F331" s="307">
        <f t="shared" si="29"/>
        <v>0</v>
      </c>
      <c r="G331" s="177" t="s">
        <v>298</v>
      </c>
      <c r="H331" s="178">
        <f>SUM(B321:B332)</f>
        <v>0</v>
      </c>
      <c r="I331" s="295"/>
      <c r="J331" s="172"/>
      <c r="K331" s="172"/>
      <c r="L331" s="172"/>
      <c r="M331" s="173">
        <f t="shared" si="30"/>
        <v>0</v>
      </c>
      <c r="N331" s="360"/>
      <c r="O331" s="354"/>
      <c r="P331" s="354"/>
      <c r="Q331" s="354"/>
      <c r="R331" s="354"/>
      <c r="S331" s="354"/>
      <c r="T331" s="354"/>
      <c r="U331" s="354"/>
      <c r="V331" s="354"/>
      <c r="W331" s="354"/>
      <c r="X331" s="369"/>
      <c r="Y331" s="369"/>
      <c r="Z331" s="369"/>
      <c r="AA331" s="373"/>
      <c r="AB331" s="354"/>
      <c r="AC331" s="354"/>
    </row>
    <row r="332" spans="1:29" s="149" customFormat="1" ht="18.75" customHeight="1" x14ac:dyDescent="0.2">
      <c r="A332" s="292">
        <f t="shared" si="27"/>
        <v>0</v>
      </c>
      <c r="B332" s="302">
        <f t="shared" si="28"/>
        <v>0</v>
      </c>
      <c r="C332" s="303">
        <f>IF(($P$9-SUM($C$9:C331))&gt;0,$AA$9,0)</f>
        <v>0</v>
      </c>
      <c r="D332" s="304">
        <f>IF(($P$10-SUM($D$9:D331))&gt;0,$AA$10,0)</f>
        <v>0</v>
      </c>
      <c r="E332" s="305">
        <f>IF(P$13&gt;1,"未定",ROUND(((P$9-SUM(C$9:C331))*P$14/100)/12,0))</f>
        <v>0</v>
      </c>
      <c r="F332" s="306">
        <f t="shared" si="29"/>
        <v>0</v>
      </c>
      <c r="G332" s="185" t="s">
        <v>300</v>
      </c>
      <c r="H332" s="186">
        <f>IF(P$13&gt;1,"未定",SUM(E321:E332))</f>
        <v>0</v>
      </c>
      <c r="I332" s="65"/>
      <c r="J332" s="65"/>
      <c r="K332" s="65"/>
      <c r="L332" s="65"/>
      <c r="M332" s="291">
        <f t="shared" si="30"/>
        <v>0</v>
      </c>
      <c r="N332" s="360"/>
      <c r="O332" s="354"/>
      <c r="P332" s="354"/>
      <c r="Q332" s="354"/>
      <c r="R332" s="354"/>
      <c r="S332" s="354"/>
      <c r="T332" s="354"/>
      <c r="U332" s="354"/>
      <c r="V332" s="354"/>
      <c r="W332" s="354"/>
      <c r="X332" s="369"/>
      <c r="Y332" s="369"/>
      <c r="Z332" s="369"/>
      <c r="AA332" s="373"/>
      <c r="AB332" s="354"/>
      <c r="AC332" s="354"/>
    </row>
    <row r="333" spans="1:29" s="149" customFormat="1" ht="18.75" customHeight="1" x14ac:dyDescent="0.2">
      <c r="A333" s="301">
        <f t="shared" si="27"/>
        <v>0</v>
      </c>
      <c r="B333" s="296">
        <f t="shared" si="28"/>
        <v>0</v>
      </c>
      <c r="C333" s="297">
        <f>IF(($P$9-SUM($C$9:C332))&gt;0,$AA$9,0)</f>
        <v>0</v>
      </c>
      <c r="D333" s="298">
        <f>IF(($P$10-SUM($D$9:D332))&gt;0,$AA$10,0)</f>
        <v>0</v>
      </c>
      <c r="E333" s="299">
        <f>IF(P$13&gt;1,"未定",ROUND(((P$9-SUM(C$9:C332))*P$14/100)/12,0))</f>
        <v>0</v>
      </c>
      <c r="F333" s="300">
        <f t="shared" si="29"/>
        <v>0</v>
      </c>
      <c r="G333" s="1247" t="s">
        <v>611</v>
      </c>
      <c r="H333" s="1248"/>
      <c r="I333" s="293"/>
      <c r="J333" s="293"/>
      <c r="K333" s="293"/>
      <c r="L333" s="293"/>
      <c r="M333" s="294">
        <f t="shared" si="30"/>
        <v>0</v>
      </c>
      <c r="N333" s="360"/>
      <c r="O333" s="354"/>
      <c r="P333" s="354"/>
      <c r="Q333" s="354"/>
      <c r="R333" s="354"/>
      <c r="S333" s="354"/>
      <c r="T333" s="354"/>
      <c r="U333" s="354"/>
      <c r="V333" s="354"/>
      <c r="W333" s="354"/>
      <c r="X333" s="369"/>
      <c r="Y333" s="369"/>
      <c r="Z333" s="369"/>
      <c r="AA333" s="373"/>
      <c r="AB333" s="354"/>
      <c r="AC333" s="354"/>
    </row>
    <row r="334" spans="1:29" s="149" customFormat="1" ht="18.75" customHeight="1" x14ac:dyDescent="0.2">
      <c r="A334" s="166">
        <f t="shared" si="27"/>
        <v>0</v>
      </c>
      <c r="B334" s="167">
        <f t="shared" si="28"/>
        <v>0</v>
      </c>
      <c r="C334" s="168">
        <f>IF(($P$9-SUM($C$9:C333))&gt;0,$AA$9,0)</f>
        <v>0</v>
      </c>
      <c r="D334" s="169">
        <f>IF(($P$10-SUM($D$9:D333))&gt;0,$AA$10,0)</f>
        <v>0</v>
      </c>
      <c r="E334" s="170">
        <f>IF(P$13&gt;1,"未定",ROUND(((P$9-SUM(C$9:C333))*P$14/100)/12,0))</f>
        <v>0</v>
      </c>
      <c r="F334" s="307">
        <f t="shared" si="29"/>
        <v>0</v>
      </c>
      <c r="G334" s="1249"/>
      <c r="H334" s="1250"/>
      <c r="I334" s="172"/>
      <c r="J334" s="172"/>
      <c r="K334" s="172"/>
      <c r="L334" s="172"/>
      <c r="M334" s="173">
        <f t="shared" si="30"/>
        <v>0</v>
      </c>
      <c r="N334" s="360"/>
      <c r="O334" s="354"/>
      <c r="P334" s="354"/>
      <c r="Q334" s="354"/>
      <c r="R334" s="354"/>
      <c r="S334" s="354"/>
      <c r="T334" s="354"/>
      <c r="U334" s="354"/>
      <c r="V334" s="354"/>
      <c r="W334" s="354"/>
      <c r="X334" s="369"/>
      <c r="Y334" s="369"/>
      <c r="Z334" s="369"/>
      <c r="AA334" s="373"/>
      <c r="AB334" s="354"/>
      <c r="AC334" s="354"/>
    </row>
    <row r="335" spans="1:29" s="149" customFormat="1" ht="18.75" customHeight="1" x14ac:dyDescent="0.2">
      <c r="A335" s="166">
        <f t="shared" si="27"/>
        <v>0</v>
      </c>
      <c r="B335" s="167">
        <f t="shared" si="28"/>
        <v>0</v>
      </c>
      <c r="C335" s="168">
        <f>IF(($P$9-SUM($C$9:C334))&gt;0,$AA$9,0)</f>
        <v>0</v>
      </c>
      <c r="D335" s="169">
        <f>IF(($P$10-SUM($D$9:D334))&gt;0,$AA$10,0)</f>
        <v>0</v>
      </c>
      <c r="E335" s="170">
        <f>IF(P$13&gt;1,"未定",ROUND(((P$9-SUM(C$9:C334))*P$14/100)/12,0))</f>
        <v>0</v>
      </c>
      <c r="F335" s="307">
        <f t="shared" si="29"/>
        <v>0</v>
      </c>
      <c r="G335" s="1249"/>
      <c r="H335" s="1250"/>
      <c r="I335" s="172"/>
      <c r="J335" s="172"/>
      <c r="K335" s="172"/>
      <c r="L335" s="172"/>
      <c r="M335" s="173">
        <f t="shared" si="30"/>
        <v>0</v>
      </c>
      <c r="N335" s="360"/>
      <c r="O335" s="354"/>
      <c r="P335" s="354"/>
      <c r="Q335" s="354"/>
      <c r="R335" s="354"/>
      <c r="S335" s="354"/>
      <c r="T335" s="354"/>
      <c r="U335" s="354"/>
      <c r="V335" s="354"/>
      <c r="W335" s="354"/>
      <c r="X335" s="369"/>
      <c r="Y335" s="369"/>
      <c r="Z335" s="369"/>
      <c r="AA335" s="373"/>
      <c r="AB335" s="354"/>
      <c r="AC335" s="354"/>
    </row>
    <row r="336" spans="1:29" s="149" customFormat="1" ht="18.75" customHeight="1" x14ac:dyDescent="0.2">
      <c r="A336" s="166">
        <f t="shared" si="27"/>
        <v>0</v>
      </c>
      <c r="B336" s="167">
        <f t="shared" si="28"/>
        <v>0</v>
      </c>
      <c r="C336" s="168">
        <f>IF(($P$9-SUM($C$9:C335))&gt;0,$AA$9,0)</f>
        <v>0</v>
      </c>
      <c r="D336" s="169">
        <f>IF(($P$10-SUM($D$9:D335))&gt;0,$AA$10,0)</f>
        <v>0</v>
      </c>
      <c r="E336" s="170">
        <f>IF(P$13&gt;1,"未定",ROUND(((P$9-SUM(C$9:C335))*P$14/100)/12,0))</f>
        <v>0</v>
      </c>
      <c r="F336" s="307">
        <f t="shared" si="29"/>
        <v>0</v>
      </c>
      <c r="G336" s="1249"/>
      <c r="H336" s="1250"/>
      <c r="I336" s="172"/>
      <c r="J336" s="172"/>
      <c r="K336" s="172"/>
      <c r="L336" s="172"/>
      <c r="M336" s="173">
        <f t="shared" si="30"/>
        <v>0</v>
      </c>
      <c r="N336" s="360"/>
      <c r="O336" s="354"/>
      <c r="P336" s="354"/>
      <c r="Q336" s="354"/>
      <c r="R336" s="354"/>
      <c r="S336" s="354"/>
      <c r="T336" s="354"/>
      <c r="U336" s="354"/>
      <c r="V336" s="354"/>
      <c r="W336" s="354"/>
      <c r="X336" s="369"/>
      <c r="Y336" s="369"/>
      <c r="Z336" s="369"/>
      <c r="AA336" s="373"/>
      <c r="AB336" s="354"/>
      <c r="AC336" s="354"/>
    </row>
    <row r="337" spans="1:29" s="149" customFormat="1" ht="18.75" customHeight="1" x14ac:dyDescent="0.2">
      <c r="A337" s="166">
        <f t="shared" si="27"/>
        <v>0</v>
      </c>
      <c r="B337" s="167">
        <f t="shared" si="28"/>
        <v>0</v>
      </c>
      <c r="C337" s="168">
        <f>IF(($P$9-SUM($C$9:C336))&gt;0,$AA$9,0)</f>
        <v>0</v>
      </c>
      <c r="D337" s="169">
        <f>IF(($P$10-SUM($D$9:D336))&gt;0,$AA$10,0)</f>
        <v>0</v>
      </c>
      <c r="E337" s="170">
        <f>IF(P$13&gt;1,"未定",ROUND(((P$9-SUM(C$9:C336))*P$14/100)/12,0))</f>
        <v>0</v>
      </c>
      <c r="F337" s="307">
        <f t="shared" si="29"/>
        <v>0</v>
      </c>
      <c r="G337" s="1249"/>
      <c r="H337" s="1250"/>
      <c r="I337" s="172"/>
      <c r="J337" s="172"/>
      <c r="K337" s="172"/>
      <c r="L337" s="172"/>
      <c r="M337" s="173">
        <f t="shared" si="30"/>
        <v>0</v>
      </c>
      <c r="N337" s="360"/>
      <c r="O337" s="354"/>
      <c r="P337" s="354"/>
      <c r="Q337" s="354"/>
      <c r="R337" s="354"/>
      <c r="S337" s="354"/>
      <c r="T337" s="354"/>
      <c r="U337" s="354"/>
      <c r="V337" s="354"/>
      <c r="W337" s="354"/>
      <c r="X337" s="369"/>
      <c r="Y337" s="369"/>
      <c r="Z337" s="369"/>
      <c r="AA337" s="373"/>
      <c r="AB337" s="354"/>
      <c r="AC337" s="354"/>
    </row>
    <row r="338" spans="1:29" s="149" customFormat="1" ht="18.75" customHeight="1" x14ac:dyDescent="0.2">
      <c r="A338" s="166">
        <f t="shared" si="27"/>
        <v>0</v>
      </c>
      <c r="B338" s="167">
        <f t="shared" si="28"/>
        <v>0</v>
      </c>
      <c r="C338" s="168">
        <f>IF(($P$9-SUM($C$9:C337))&gt;0,$AA$9,0)</f>
        <v>0</v>
      </c>
      <c r="D338" s="169">
        <f>IF(($P$10-SUM($D$9:D337))&gt;0,$AA$10,0)</f>
        <v>0</v>
      </c>
      <c r="E338" s="170">
        <f>IF(P$13&gt;1,"未定",ROUND(((P$9-SUM(C$9:C337))*P$14/100)/12,0))</f>
        <v>0</v>
      </c>
      <c r="F338" s="307">
        <f t="shared" si="29"/>
        <v>0</v>
      </c>
      <c r="G338" s="1249"/>
      <c r="H338" s="1250"/>
      <c r="I338" s="172"/>
      <c r="J338" s="172"/>
      <c r="K338" s="172"/>
      <c r="L338" s="172"/>
      <c r="M338" s="173">
        <f t="shared" si="30"/>
        <v>0</v>
      </c>
      <c r="N338" s="360"/>
      <c r="O338" s="354"/>
      <c r="P338" s="354"/>
      <c r="Q338" s="354"/>
      <c r="R338" s="354"/>
      <c r="S338" s="354"/>
      <c r="T338" s="354"/>
      <c r="U338" s="354"/>
      <c r="V338" s="354"/>
      <c r="W338" s="354"/>
      <c r="X338" s="369"/>
      <c r="Y338" s="369"/>
      <c r="Z338" s="369"/>
      <c r="AA338" s="373"/>
      <c r="AB338" s="354"/>
      <c r="AC338" s="354"/>
    </row>
    <row r="339" spans="1:29" s="149" customFormat="1" ht="18.75" customHeight="1" x14ac:dyDescent="0.2">
      <c r="A339" s="166">
        <f t="shared" si="27"/>
        <v>0</v>
      </c>
      <c r="B339" s="167">
        <f t="shared" si="28"/>
        <v>0</v>
      </c>
      <c r="C339" s="168">
        <f>IF(($P$9-SUM($C$9:C338))&gt;0,$AA$9,0)</f>
        <v>0</v>
      </c>
      <c r="D339" s="169">
        <f>IF(($P$10-SUM($D$9:D338))&gt;0,$AA$10,0)</f>
        <v>0</v>
      </c>
      <c r="E339" s="170">
        <f>IF(P$13&gt;1,"未定",ROUND(((P$9-SUM(C$9:C338))*P$14/100)/12,0))</f>
        <v>0</v>
      </c>
      <c r="F339" s="307">
        <f t="shared" si="29"/>
        <v>0</v>
      </c>
      <c r="G339" s="1249"/>
      <c r="H339" s="1250"/>
      <c r="I339" s="172"/>
      <c r="J339" s="172"/>
      <c r="K339" s="172"/>
      <c r="L339" s="172"/>
      <c r="M339" s="173">
        <f t="shared" si="30"/>
        <v>0</v>
      </c>
      <c r="N339" s="360"/>
      <c r="O339" s="354"/>
      <c r="P339" s="354"/>
      <c r="Q339" s="354"/>
      <c r="R339" s="354"/>
      <c r="S339" s="354"/>
      <c r="T339" s="354"/>
      <c r="U339" s="354"/>
      <c r="V339" s="354"/>
      <c r="W339" s="354"/>
      <c r="X339" s="369"/>
      <c r="Y339" s="369"/>
      <c r="Z339" s="369"/>
      <c r="AA339" s="373"/>
      <c r="AB339" s="354"/>
      <c r="AC339" s="354"/>
    </row>
    <row r="340" spans="1:29" s="149" customFormat="1" ht="18.75" customHeight="1" x14ac:dyDescent="0.2">
      <c r="A340" s="166">
        <f t="shared" si="27"/>
        <v>0</v>
      </c>
      <c r="B340" s="167">
        <f t="shared" si="28"/>
        <v>0</v>
      </c>
      <c r="C340" s="168">
        <f>IF(($P$9-SUM($C$9:C339))&gt;0,$AA$9,0)</f>
        <v>0</v>
      </c>
      <c r="D340" s="169">
        <f>IF(($P$10-SUM($D$9:D339))&gt;0,$AA$10,0)</f>
        <v>0</v>
      </c>
      <c r="E340" s="170">
        <f>IF(P$13&gt;1,"未定",ROUND(((P$9-SUM(C$9:C339))*P$14/100)/12,0))</f>
        <v>0</v>
      </c>
      <c r="F340" s="307">
        <f t="shared" si="29"/>
        <v>0</v>
      </c>
      <c r="G340" s="1249"/>
      <c r="H340" s="1250"/>
      <c r="I340" s="172"/>
      <c r="J340" s="172"/>
      <c r="K340" s="172"/>
      <c r="L340" s="172"/>
      <c r="M340" s="173">
        <f t="shared" si="30"/>
        <v>0</v>
      </c>
      <c r="N340" s="360"/>
      <c r="O340" s="354"/>
      <c r="P340" s="354"/>
      <c r="Q340" s="354"/>
      <c r="R340" s="354"/>
      <c r="S340" s="354"/>
      <c r="T340" s="354"/>
      <c r="U340" s="354"/>
      <c r="V340" s="354"/>
      <c r="W340" s="354"/>
      <c r="X340" s="369"/>
      <c r="Y340" s="369"/>
      <c r="Z340" s="369"/>
      <c r="AA340" s="373"/>
      <c r="AB340" s="354"/>
      <c r="AC340" s="354"/>
    </row>
    <row r="341" spans="1:29" s="149" customFormat="1" ht="18.75" customHeight="1" x14ac:dyDescent="0.2">
      <c r="A341" s="166">
        <f t="shared" si="27"/>
        <v>0</v>
      </c>
      <c r="B341" s="167">
        <f t="shared" si="28"/>
        <v>0</v>
      </c>
      <c r="C341" s="168">
        <f>IF(($P$9-SUM($C$9:C340))&gt;0,$AA$9,0)</f>
        <v>0</v>
      </c>
      <c r="D341" s="169">
        <f>IF(($P$10-SUM($D$9:D340))&gt;0,$AA$10,0)</f>
        <v>0</v>
      </c>
      <c r="E341" s="170">
        <f>IF(P$13&gt;1,"未定",ROUND(((P$9-SUM(C$9:C340))*P$14/100)/12,0))</f>
        <v>0</v>
      </c>
      <c r="F341" s="307">
        <f t="shared" si="29"/>
        <v>0</v>
      </c>
      <c r="G341" s="1249"/>
      <c r="H341" s="1250"/>
      <c r="I341" s="172"/>
      <c r="J341" s="172"/>
      <c r="K341" s="172"/>
      <c r="L341" s="172"/>
      <c r="M341" s="173">
        <f t="shared" si="30"/>
        <v>0</v>
      </c>
      <c r="N341" s="360"/>
      <c r="O341" s="354"/>
      <c r="P341" s="354"/>
      <c r="Q341" s="354"/>
      <c r="R341" s="354"/>
      <c r="S341" s="354"/>
      <c r="T341" s="354"/>
      <c r="U341" s="354"/>
      <c r="V341" s="354"/>
      <c r="W341" s="354"/>
      <c r="X341" s="369"/>
      <c r="Y341" s="369"/>
      <c r="Z341" s="369"/>
      <c r="AA341" s="373"/>
      <c r="AB341" s="354"/>
      <c r="AC341" s="354"/>
    </row>
    <row r="342" spans="1:29" s="149" customFormat="1" ht="18.75" customHeight="1" x14ac:dyDescent="0.2">
      <c r="A342" s="166">
        <f t="shared" si="27"/>
        <v>0</v>
      </c>
      <c r="B342" s="167">
        <f t="shared" si="28"/>
        <v>0</v>
      </c>
      <c r="C342" s="168">
        <f>IF(($P$9-SUM($C$9:C341))&gt;0,$AA$9,0)</f>
        <v>0</v>
      </c>
      <c r="D342" s="169">
        <f>IF(($P$10-SUM($D$9:D341))&gt;0,$AA$10,0)</f>
        <v>0</v>
      </c>
      <c r="E342" s="170">
        <f>IF(P$13&gt;1,"未定",ROUND(((P$9-SUM(C$9:C341))*P$14/100)/12,0))</f>
        <v>0</v>
      </c>
      <c r="F342" s="307">
        <f t="shared" si="29"/>
        <v>0</v>
      </c>
      <c r="G342" s="175" t="s">
        <v>210</v>
      </c>
      <c r="H342" s="190">
        <f>IF(P$13&gt;1,"未定",SUM(F333:F344))</f>
        <v>0</v>
      </c>
      <c r="I342" s="172"/>
      <c r="J342" s="172"/>
      <c r="K342" s="172"/>
      <c r="L342" s="172"/>
      <c r="M342" s="173">
        <f t="shared" si="30"/>
        <v>0</v>
      </c>
      <c r="N342" s="360"/>
      <c r="O342" s="354"/>
      <c r="P342" s="354"/>
      <c r="Q342" s="354"/>
      <c r="R342" s="354"/>
      <c r="S342" s="354"/>
      <c r="T342" s="354"/>
      <c r="U342" s="354"/>
      <c r="V342" s="354"/>
      <c r="W342" s="354"/>
      <c r="X342" s="369"/>
      <c r="Y342" s="369"/>
      <c r="Z342" s="369"/>
      <c r="AA342" s="373"/>
      <c r="AB342" s="354"/>
      <c r="AC342" s="354"/>
    </row>
    <row r="343" spans="1:29" s="149" customFormat="1" ht="18.75" customHeight="1" x14ac:dyDescent="0.2">
      <c r="A343" s="166">
        <f t="shared" si="27"/>
        <v>0</v>
      </c>
      <c r="B343" s="167">
        <f t="shared" si="28"/>
        <v>0</v>
      </c>
      <c r="C343" s="168">
        <f>IF(($P$9-SUM($C$9:C342))&gt;0,$AA$9,0)</f>
        <v>0</v>
      </c>
      <c r="D343" s="169">
        <f>IF(($P$10-SUM($D$9:D342))&gt;0,$AA$10,0)</f>
        <v>0</v>
      </c>
      <c r="E343" s="170">
        <f>IF(P$13&gt;1,"未定",ROUND(((P$9-SUM(C$9:C342))*P$14/100)/12,0))</f>
        <v>0</v>
      </c>
      <c r="F343" s="307">
        <f t="shared" si="29"/>
        <v>0</v>
      </c>
      <c r="G343" s="177" t="s">
        <v>298</v>
      </c>
      <c r="H343" s="178">
        <f>SUM(B333:B344)</f>
        <v>0</v>
      </c>
      <c r="I343" s="172"/>
      <c r="J343" s="172"/>
      <c r="K343" s="172"/>
      <c r="L343" s="172"/>
      <c r="M343" s="173">
        <f t="shared" si="30"/>
        <v>0</v>
      </c>
      <c r="N343" s="360"/>
      <c r="O343" s="354"/>
      <c r="P343" s="354"/>
      <c r="Q343" s="354"/>
      <c r="R343" s="354"/>
      <c r="S343" s="354"/>
      <c r="T343" s="354"/>
      <c r="U343" s="354"/>
      <c r="V343" s="354"/>
      <c r="W343" s="354"/>
      <c r="X343" s="369"/>
      <c r="Y343" s="369"/>
      <c r="Z343" s="369"/>
      <c r="AA343" s="373"/>
      <c r="AB343" s="354"/>
      <c r="AC343" s="354"/>
    </row>
    <row r="344" spans="1:29" s="149" customFormat="1" ht="18.75" customHeight="1" x14ac:dyDescent="0.2">
      <c r="A344" s="292">
        <f t="shared" si="27"/>
        <v>0</v>
      </c>
      <c r="B344" s="302">
        <f t="shared" si="28"/>
        <v>0</v>
      </c>
      <c r="C344" s="303">
        <f>IF(($P$9-SUM($C$9:C343))&gt;0,$AA$9,0)</f>
        <v>0</v>
      </c>
      <c r="D344" s="304">
        <f>IF(($P$10-SUM($D$9:D343))&gt;0,$AA$10,0)</f>
        <v>0</v>
      </c>
      <c r="E344" s="305">
        <f>IF(P$13&gt;1,"未定",ROUND(((P$9-SUM(C$9:C343))*P$14/100)/12,0))</f>
        <v>0</v>
      </c>
      <c r="F344" s="306">
        <f t="shared" si="29"/>
        <v>0</v>
      </c>
      <c r="G344" s="185" t="s">
        <v>300</v>
      </c>
      <c r="H344" s="186">
        <f>IF(P$13&gt;1,"未定",SUM(E333:E344))</f>
        <v>0</v>
      </c>
      <c r="I344" s="65"/>
      <c r="J344" s="65"/>
      <c r="K344" s="65"/>
      <c r="L344" s="65"/>
      <c r="M344" s="291">
        <f t="shared" si="30"/>
        <v>0</v>
      </c>
      <c r="N344" s="360"/>
      <c r="O344" s="354"/>
      <c r="P344" s="354"/>
      <c r="Q344" s="354"/>
      <c r="R344" s="354"/>
      <c r="S344" s="354"/>
      <c r="T344" s="354"/>
      <c r="U344" s="354"/>
      <c r="V344" s="354"/>
      <c r="W344" s="354"/>
      <c r="X344" s="369"/>
      <c r="Y344" s="369"/>
      <c r="Z344" s="369"/>
      <c r="AA344" s="373"/>
      <c r="AB344" s="354"/>
      <c r="AC344" s="354"/>
    </row>
    <row r="345" spans="1:29" s="149" customFormat="1" ht="18.75" customHeight="1" x14ac:dyDescent="0.2">
      <c r="A345" s="301">
        <f t="shared" si="27"/>
        <v>0</v>
      </c>
      <c r="B345" s="296">
        <f t="shared" si="28"/>
        <v>0</v>
      </c>
      <c r="C345" s="297">
        <f>IF(($P$9-SUM($C$9:C344))&gt;0,$AA$9,0)</f>
        <v>0</v>
      </c>
      <c r="D345" s="298">
        <f>IF(($P$10-SUM($D$9:D344))&gt;0,$AA$10,0)</f>
        <v>0</v>
      </c>
      <c r="E345" s="299">
        <f>IF(P$13&gt;1,"未定",ROUND(((P$9-SUM(C$9:C344))*P$14/100)/12,0))</f>
        <v>0</v>
      </c>
      <c r="F345" s="300">
        <f t="shared" si="29"/>
        <v>0</v>
      </c>
      <c r="G345" s="1247" t="s">
        <v>612</v>
      </c>
      <c r="H345" s="1248"/>
      <c r="I345" s="293"/>
      <c r="J345" s="293"/>
      <c r="K345" s="293"/>
      <c r="L345" s="293"/>
      <c r="M345" s="294">
        <f t="shared" si="30"/>
        <v>0</v>
      </c>
      <c r="N345" s="360"/>
      <c r="O345" s="354"/>
      <c r="P345" s="354"/>
      <c r="Q345" s="354"/>
      <c r="R345" s="354"/>
      <c r="S345" s="354"/>
      <c r="T345" s="354"/>
      <c r="U345" s="354"/>
      <c r="V345" s="354"/>
      <c r="W345" s="354"/>
      <c r="X345" s="369"/>
      <c r="Y345" s="369"/>
      <c r="Z345" s="369"/>
      <c r="AA345" s="373"/>
      <c r="AB345" s="354"/>
      <c r="AC345" s="354"/>
    </row>
    <row r="346" spans="1:29" s="149" customFormat="1" ht="18.75" customHeight="1" x14ac:dyDescent="0.2">
      <c r="A346" s="166">
        <f t="shared" si="27"/>
        <v>0</v>
      </c>
      <c r="B346" s="167">
        <f t="shared" si="28"/>
        <v>0</v>
      </c>
      <c r="C346" s="168">
        <f>IF(($P$9-SUM($C$9:C345))&gt;0,$AA$9,0)</f>
        <v>0</v>
      </c>
      <c r="D346" s="169">
        <f>IF(($P$10-SUM($D$9:D345))&gt;0,$AA$10,0)</f>
        <v>0</v>
      </c>
      <c r="E346" s="170">
        <f>IF(P$13&gt;1,"未定",ROUND(((P$9-SUM(C$9:C345))*P$14/100)/12,0))</f>
        <v>0</v>
      </c>
      <c r="F346" s="307">
        <f t="shared" si="29"/>
        <v>0</v>
      </c>
      <c r="G346" s="1249"/>
      <c r="H346" s="1250"/>
      <c r="I346" s="172"/>
      <c r="J346" s="172"/>
      <c r="K346" s="172"/>
      <c r="L346" s="172"/>
      <c r="M346" s="173">
        <f t="shared" si="30"/>
        <v>0</v>
      </c>
      <c r="N346" s="360"/>
      <c r="O346" s="354"/>
      <c r="P346" s="354"/>
      <c r="Q346" s="354"/>
      <c r="R346" s="354"/>
      <c r="S346" s="354"/>
      <c r="T346" s="354"/>
      <c r="U346" s="354"/>
      <c r="V346" s="354"/>
      <c r="W346" s="354"/>
      <c r="X346" s="369"/>
      <c r="Y346" s="369"/>
      <c r="Z346" s="369"/>
      <c r="AA346" s="373"/>
      <c r="AB346" s="354"/>
      <c r="AC346" s="354"/>
    </row>
    <row r="347" spans="1:29" s="149" customFormat="1" ht="18.75" customHeight="1" x14ac:dyDescent="0.2">
      <c r="A347" s="166">
        <f t="shared" si="27"/>
        <v>0</v>
      </c>
      <c r="B347" s="167">
        <f t="shared" si="28"/>
        <v>0</v>
      </c>
      <c r="C347" s="168">
        <f>IF(($P$9-SUM($C$9:C346))&gt;0,$AA$9,0)</f>
        <v>0</v>
      </c>
      <c r="D347" s="169">
        <f>IF(($P$10-SUM($D$9:D346))&gt;0,$AA$10,0)</f>
        <v>0</v>
      </c>
      <c r="E347" s="170">
        <f>IF(P$13&gt;1,"未定",ROUND(((P$9-SUM(C$9:C346))*P$14/100)/12,0))</f>
        <v>0</v>
      </c>
      <c r="F347" s="307">
        <f t="shared" si="29"/>
        <v>0</v>
      </c>
      <c r="G347" s="1249"/>
      <c r="H347" s="1250"/>
      <c r="I347" s="172"/>
      <c r="J347" s="172"/>
      <c r="K347" s="172"/>
      <c r="L347" s="172"/>
      <c r="M347" s="173">
        <f t="shared" si="30"/>
        <v>0</v>
      </c>
      <c r="N347" s="360"/>
      <c r="O347" s="354"/>
      <c r="P347" s="354"/>
      <c r="Q347" s="354"/>
      <c r="R347" s="354"/>
      <c r="S347" s="354"/>
      <c r="T347" s="354"/>
      <c r="U347" s="354"/>
      <c r="V347" s="354"/>
      <c r="W347" s="354"/>
      <c r="X347" s="369"/>
      <c r="Y347" s="369"/>
      <c r="Z347" s="369"/>
      <c r="AA347" s="373"/>
      <c r="AB347" s="354"/>
      <c r="AC347" s="354"/>
    </row>
    <row r="348" spans="1:29" s="149" customFormat="1" ht="18.75" customHeight="1" x14ac:dyDescent="0.2">
      <c r="A348" s="166">
        <f t="shared" si="27"/>
        <v>0</v>
      </c>
      <c r="B348" s="167">
        <f t="shared" si="28"/>
        <v>0</v>
      </c>
      <c r="C348" s="168">
        <f>IF(($P$9-SUM($C$9:C347))&gt;0,$AA$9,0)</f>
        <v>0</v>
      </c>
      <c r="D348" s="169">
        <f>IF(($P$10-SUM($D$9:D347))&gt;0,$AA$10,0)</f>
        <v>0</v>
      </c>
      <c r="E348" s="170">
        <f>IF(P$13&gt;1,"未定",ROUND(((P$9-SUM(C$9:C347))*P$14/100)/12,0))</f>
        <v>0</v>
      </c>
      <c r="F348" s="307">
        <f t="shared" si="29"/>
        <v>0</v>
      </c>
      <c r="G348" s="1249"/>
      <c r="H348" s="1250"/>
      <c r="I348" s="172"/>
      <c r="J348" s="172"/>
      <c r="K348" s="172"/>
      <c r="L348" s="172"/>
      <c r="M348" s="173">
        <f t="shared" si="30"/>
        <v>0</v>
      </c>
      <c r="N348" s="360"/>
      <c r="O348" s="354"/>
      <c r="P348" s="354"/>
      <c r="Q348" s="354"/>
      <c r="R348" s="354"/>
      <c r="S348" s="354"/>
      <c r="T348" s="354"/>
      <c r="U348" s="354"/>
      <c r="V348" s="354"/>
      <c r="W348" s="354"/>
      <c r="X348" s="369"/>
      <c r="Y348" s="369"/>
      <c r="Z348" s="369"/>
      <c r="AA348" s="373"/>
      <c r="AB348" s="354"/>
      <c r="AC348" s="354"/>
    </row>
    <row r="349" spans="1:29" s="149" customFormat="1" ht="18.75" customHeight="1" x14ac:dyDescent="0.2">
      <c r="A349" s="166">
        <f t="shared" si="27"/>
        <v>0</v>
      </c>
      <c r="B349" s="167">
        <f t="shared" si="28"/>
        <v>0</v>
      </c>
      <c r="C349" s="168">
        <f>IF(($P$9-SUM($C$9:C348))&gt;0,$AA$9,0)</f>
        <v>0</v>
      </c>
      <c r="D349" s="169">
        <f>IF(($P$10-SUM($D$9:D348))&gt;0,$AA$10,0)</f>
        <v>0</v>
      </c>
      <c r="E349" s="170">
        <f>IF(P$13&gt;1,"未定",ROUND(((P$9-SUM(C$9:C348))*P$14/100)/12,0))</f>
        <v>0</v>
      </c>
      <c r="F349" s="307">
        <f t="shared" si="29"/>
        <v>0</v>
      </c>
      <c r="G349" s="1249"/>
      <c r="H349" s="1250"/>
      <c r="I349" s="172"/>
      <c r="J349" s="172"/>
      <c r="K349" s="172"/>
      <c r="L349" s="172"/>
      <c r="M349" s="173">
        <f t="shared" si="30"/>
        <v>0</v>
      </c>
      <c r="N349" s="360"/>
      <c r="O349" s="354"/>
      <c r="P349" s="354"/>
      <c r="Q349" s="354"/>
      <c r="R349" s="354"/>
      <c r="S349" s="354"/>
      <c r="T349" s="354"/>
      <c r="U349" s="354"/>
      <c r="V349" s="354"/>
      <c r="W349" s="354"/>
      <c r="X349" s="369"/>
      <c r="Y349" s="369"/>
      <c r="Z349" s="369"/>
      <c r="AA349" s="373"/>
      <c r="AB349" s="354"/>
      <c r="AC349" s="354"/>
    </row>
    <row r="350" spans="1:29" s="149" customFormat="1" ht="18.75" customHeight="1" x14ac:dyDescent="0.2">
      <c r="A350" s="166">
        <f t="shared" si="27"/>
        <v>0</v>
      </c>
      <c r="B350" s="167">
        <f t="shared" si="28"/>
        <v>0</v>
      </c>
      <c r="C350" s="168">
        <f>IF(($P$9-SUM($C$9:C349))&gt;0,$AA$9,0)</f>
        <v>0</v>
      </c>
      <c r="D350" s="169">
        <f>IF(($P$10-SUM($D$9:D349))&gt;0,$AA$10,0)</f>
        <v>0</v>
      </c>
      <c r="E350" s="170">
        <f>IF(P$13&gt;1,"未定",ROUND(((P$9-SUM(C$9:C349))*P$14/100)/12,0))</f>
        <v>0</v>
      </c>
      <c r="F350" s="307">
        <f t="shared" si="29"/>
        <v>0</v>
      </c>
      <c r="G350" s="1249"/>
      <c r="H350" s="1250"/>
      <c r="I350" s="172"/>
      <c r="J350" s="172"/>
      <c r="K350" s="172"/>
      <c r="L350" s="172"/>
      <c r="M350" s="173">
        <f t="shared" si="30"/>
        <v>0</v>
      </c>
      <c r="N350" s="360"/>
      <c r="O350" s="354"/>
      <c r="P350" s="354"/>
      <c r="Q350" s="354"/>
      <c r="R350" s="354"/>
      <c r="S350" s="354"/>
      <c r="T350" s="354"/>
      <c r="U350" s="354"/>
      <c r="V350" s="354"/>
      <c r="W350" s="354"/>
      <c r="X350" s="369"/>
      <c r="Y350" s="369"/>
      <c r="Z350" s="369"/>
      <c r="AA350" s="373"/>
      <c r="AB350" s="354"/>
      <c r="AC350" s="354"/>
    </row>
    <row r="351" spans="1:29" s="149" customFormat="1" ht="18.75" customHeight="1" x14ac:dyDescent="0.2">
      <c r="A351" s="166">
        <f t="shared" si="27"/>
        <v>0</v>
      </c>
      <c r="B351" s="167">
        <f t="shared" si="28"/>
        <v>0</v>
      </c>
      <c r="C351" s="168">
        <f>IF(($P$9-SUM($C$9:C350))&gt;0,$AA$9,0)</f>
        <v>0</v>
      </c>
      <c r="D351" s="169">
        <f>IF(($P$10-SUM($D$9:D350))&gt;0,$AA$10,0)</f>
        <v>0</v>
      </c>
      <c r="E351" s="170">
        <f>IF(P$13&gt;1,"未定",ROUND(((P$9-SUM(C$9:C350))*P$14/100)/12,0))</f>
        <v>0</v>
      </c>
      <c r="F351" s="307">
        <f t="shared" si="29"/>
        <v>0</v>
      </c>
      <c r="G351" s="1249"/>
      <c r="H351" s="1250"/>
      <c r="I351" s="172"/>
      <c r="J351" s="172"/>
      <c r="K351" s="172"/>
      <c r="L351" s="172"/>
      <c r="M351" s="173">
        <f t="shared" si="30"/>
        <v>0</v>
      </c>
      <c r="N351" s="360"/>
      <c r="O351" s="354"/>
      <c r="P351" s="354"/>
      <c r="Q351" s="354"/>
      <c r="R351" s="354"/>
      <c r="S351" s="354"/>
      <c r="T351" s="354"/>
      <c r="U351" s="354"/>
      <c r="V351" s="354"/>
      <c r="W351" s="354"/>
      <c r="X351" s="369"/>
      <c r="Y351" s="369"/>
      <c r="Z351" s="369"/>
      <c r="AA351" s="373"/>
      <c r="AB351" s="354"/>
      <c r="AC351" s="354"/>
    </row>
    <row r="352" spans="1:29" s="149" customFormat="1" ht="18.75" customHeight="1" x14ac:dyDescent="0.2">
      <c r="A352" s="166">
        <f t="shared" si="27"/>
        <v>0</v>
      </c>
      <c r="B352" s="167">
        <f t="shared" si="28"/>
        <v>0</v>
      </c>
      <c r="C352" s="168">
        <f>IF(($P$9-SUM($C$9:C351))&gt;0,$AA$9,0)</f>
        <v>0</v>
      </c>
      <c r="D352" s="169">
        <f>IF(($P$10-SUM($D$9:D351))&gt;0,$AA$10,0)</f>
        <v>0</v>
      </c>
      <c r="E352" s="170">
        <f>IF(P$13&gt;1,"未定",ROUND(((P$9-SUM(C$9:C351))*P$14/100)/12,0))</f>
        <v>0</v>
      </c>
      <c r="F352" s="307">
        <f t="shared" si="29"/>
        <v>0</v>
      </c>
      <c r="G352" s="1249"/>
      <c r="H352" s="1250"/>
      <c r="I352" s="172"/>
      <c r="J352" s="172"/>
      <c r="K352" s="172"/>
      <c r="L352" s="172"/>
      <c r="M352" s="173">
        <f t="shared" si="30"/>
        <v>0</v>
      </c>
      <c r="N352" s="360"/>
      <c r="O352" s="354"/>
      <c r="P352" s="354"/>
      <c r="Q352" s="354"/>
      <c r="R352" s="354"/>
      <c r="S352" s="354"/>
      <c r="T352" s="354"/>
      <c r="U352" s="354"/>
      <c r="V352" s="354"/>
      <c r="W352" s="354"/>
      <c r="X352" s="369"/>
      <c r="Y352" s="369"/>
      <c r="Z352" s="369"/>
      <c r="AA352" s="373"/>
      <c r="AB352" s="354"/>
      <c r="AC352" s="354"/>
    </row>
    <row r="353" spans="1:29" s="149" customFormat="1" ht="18.75" customHeight="1" x14ac:dyDescent="0.2">
      <c r="A353" s="166">
        <f t="shared" si="27"/>
        <v>0</v>
      </c>
      <c r="B353" s="167">
        <f t="shared" si="28"/>
        <v>0</v>
      </c>
      <c r="C353" s="168">
        <f>IF(($P$9-SUM($C$9:C352))&gt;0,$AA$9,0)</f>
        <v>0</v>
      </c>
      <c r="D353" s="169">
        <f>IF(($P$10-SUM($D$9:D352))&gt;0,$AA$10,0)</f>
        <v>0</v>
      </c>
      <c r="E353" s="170">
        <f>IF(P$13&gt;1,"未定",ROUND(((P$9-SUM(C$9:C352))*P$14/100)/12,0))</f>
        <v>0</v>
      </c>
      <c r="F353" s="307">
        <f t="shared" si="29"/>
        <v>0</v>
      </c>
      <c r="G353" s="1249"/>
      <c r="H353" s="1250"/>
      <c r="I353" s="172"/>
      <c r="J353" s="172"/>
      <c r="K353" s="172"/>
      <c r="L353" s="172"/>
      <c r="M353" s="173">
        <f t="shared" si="30"/>
        <v>0</v>
      </c>
      <c r="N353" s="360"/>
      <c r="O353" s="354"/>
      <c r="P353" s="354"/>
      <c r="Q353" s="354"/>
      <c r="R353" s="354"/>
      <c r="S353" s="354"/>
      <c r="T353" s="354"/>
      <c r="U353" s="354"/>
      <c r="V353" s="354"/>
      <c r="W353" s="354"/>
      <c r="X353" s="369"/>
      <c r="Y353" s="369"/>
      <c r="Z353" s="369"/>
      <c r="AA353" s="373"/>
      <c r="AB353" s="354"/>
      <c r="AC353" s="354"/>
    </row>
    <row r="354" spans="1:29" s="149" customFormat="1" ht="18.75" customHeight="1" x14ac:dyDescent="0.2">
      <c r="A354" s="166">
        <f t="shared" si="27"/>
        <v>0</v>
      </c>
      <c r="B354" s="167">
        <f t="shared" si="28"/>
        <v>0</v>
      </c>
      <c r="C354" s="168">
        <f>IF(($P$9-SUM($C$9:C353))&gt;0,$AA$9,0)</f>
        <v>0</v>
      </c>
      <c r="D354" s="169">
        <f>IF(($P$10-SUM($D$9:D353))&gt;0,$AA$10,0)</f>
        <v>0</v>
      </c>
      <c r="E354" s="170">
        <f>IF(P$13&gt;1,"未定",ROUND(((P$9-SUM(C$9:C353))*P$14/100)/12,0))</f>
        <v>0</v>
      </c>
      <c r="F354" s="307">
        <f t="shared" si="29"/>
        <v>0</v>
      </c>
      <c r="G354" s="175" t="s">
        <v>210</v>
      </c>
      <c r="H354" s="190">
        <f>IF(P$13&gt;1,"未定",SUM(F345:F356))</f>
        <v>0</v>
      </c>
      <c r="I354" s="172"/>
      <c r="J354" s="172"/>
      <c r="K354" s="172"/>
      <c r="L354" s="172"/>
      <c r="M354" s="173">
        <f t="shared" si="30"/>
        <v>0</v>
      </c>
      <c r="N354" s="360"/>
      <c r="O354" s="354"/>
      <c r="P354" s="354"/>
      <c r="Q354" s="354"/>
      <c r="R354" s="354"/>
      <c r="S354" s="354"/>
      <c r="T354" s="354"/>
      <c r="U354" s="354"/>
      <c r="V354" s="354"/>
      <c r="W354" s="354"/>
      <c r="X354" s="369"/>
      <c r="Y354" s="369"/>
      <c r="Z354" s="369"/>
      <c r="AA354" s="373"/>
      <c r="AB354" s="354"/>
      <c r="AC354" s="354"/>
    </row>
    <row r="355" spans="1:29" s="149" customFormat="1" ht="18.75" customHeight="1" x14ac:dyDescent="0.2">
      <c r="A355" s="166">
        <f t="shared" si="27"/>
        <v>0</v>
      </c>
      <c r="B355" s="167">
        <f t="shared" si="28"/>
        <v>0</v>
      </c>
      <c r="C355" s="168">
        <f>IF(($P$9-SUM($C$9:C354))&gt;0,$AA$9,0)</f>
        <v>0</v>
      </c>
      <c r="D355" s="169">
        <f>IF(($P$10-SUM($D$9:D354))&gt;0,$AA$10,0)</f>
        <v>0</v>
      </c>
      <c r="E355" s="170">
        <f>IF(P$13&gt;1,"未定",ROUND(((P$9-SUM(C$9:C354))*P$14/100)/12,0))</f>
        <v>0</v>
      </c>
      <c r="F355" s="307">
        <f t="shared" si="29"/>
        <v>0</v>
      </c>
      <c r="G355" s="177" t="s">
        <v>298</v>
      </c>
      <c r="H355" s="178">
        <f>SUM(B345:B356)</f>
        <v>0</v>
      </c>
      <c r="I355" s="172"/>
      <c r="J355" s="172"/>
      <c r="K355" s="172"/>
      <c r="L355" s="172"/>
      <c r="M355" s="173">
        <f t="shared" si="30"/>
        <v>0</v>
      </c>
      <c r="N355" s="360"/>
      <c r="O355" s="354"/>
      <c r="P355" s="354"/>
      <c r="Q355" s="354"/>
      <c r="R355" s="354"/>
      <c r="S355" s="354"/>
      <c r="T355" s="354"/>
      <c r="U355" s="354"/>
      <c r="V355" s="354"/>
      <c r="W355" s="354"/>
      <c r="X355" s="369"/>
      <c r="Y355" s="369"/>
      <c r="Z355" s="369"/>
      <c r="AA355" s="373"/>
      <c r="AB355" s="354"/>
      <c r="AC355" s="354"/>
    </row>
    <row r="356" spans="1:29" s="149" customFormat="1" ht="18.75" customHeight="1" x14ac:dyDescent="0.2">
      <c r="A356" s="292">
        <f t="shared" si="27"/>
        <v>0</v>
      </c>
      <c r="B356" s="302">
        <f t="shared" si="28"/>
        <v>0</v>
      </c>
      <c r="C356" s="303">
        <f>IF(($P$9-SUM($C$9:C355))&gt;0,$AA$9,0)</f>
        <v>0</v>
      </c>
      <c r="D356" s="304">
        <f>IF(($P$10-SUM($D$9:D355))&gt;0,$AA$10,0)</f>
        <v>0</v>
      </c>
      <c r="E356" s="305">
        <f>IF(P$13&gt;1,"未定",ROUND(((P$9-SUM(C$9:C355))*P$14/100)/12,0))</f>
        <v>0</v>
      </c>
      <c r="F356" s="306">
        <f t="shared" si="29"/>
        <v>0</v>
      </c>
      <c r="G356" s="185" t="s">
        <v>300</v>
      </c>
      <c r="H356" s="186">
        <f>IF(P$13&gt;1,"未定",SUM(E345:E356))</f>
        <v>0</v>
      </c>
      <c r="I356" s="65"/>
      <c r="J356" s="65"/>
      <c r="K356" s="65"/>
      <c r="L356" s="65"/>
      <c r="M356" s="291">
        <f t="shared" si="30"/>
        <v>0</v>
      </c>
      <c r="N356" s="360"/>
      <c r="O356" s="354"/>
      <c r="P356" s="354"/>
      <c r="Q356" s="354"/>
      <c r="R356" s="354"/>
      <c r="S356" s="354"/>
      <c r="T356" s="354"/>
      <c r="U356" s="354"/>
      <c r="V356" s="354"/>
      <c r="W356" s="354"/>
      <c r="X356" s="369"/>
      <c r="Y356" s="369"/>
      <c r="Z356" s="369"/>
      <c r="AA356" s="373"/>
      <c r="AB356" s="354"/>
      <c r="AC356" s="354"/>
    </row>
    <row r="357" spans="1:29" s="149" customFormat="1" ht="18.75" customHeight="1" x14ac:dyDescent="0.2">
      <c r="A357" s="301">
        <f t="shared" si="27"/>
        <v>0</v>
      </c>
      <c r="B357" s="296">
        <f t="shared" si="28"/>
        <v>0</v>
      </c>
      <c r="C357" s="297">
        <f>IF(($P$9-SUM($C$9:C356))&gt;0,$AA$9,0)</f>
        <v>0</v>
      </c>
      <c r="D357" s="298">
        <f>IF(($P$10-SUM($D$9:D356))&gt;0,$AA$10,0)</f>
        <v>0</v>
      </c>
      <c r="E357" s="299">
        <f>IF(P$13&gt;1,"未定",ROUND(((P$9-SUM(C$9:C356))*P$14/100)/12,0))</f>
        <v>0</v>
      </c>
      <c r="F357" s="300">
        <f t="shared" si="29"/>
        <v>0</v>
      </c>
      <c r="G357" s="1247" t="s">
        <v>613</v>
      </c>
      <c r="H357" s="1248"/>
      <c r="I357" s="293"/>
      <c r="J357" s="293"/>
      <c r="K357" s="293"/>
      <c r="L357" s="293"/>
      <c r="M357" s="294">
        <f t="shared" si="30"/>
        <v>0</v>
      </c>
      <c r="N357" s="360"/>
      <c r="O357" s="354"/>
      <c r="P357" s="354"/>
      <c r="Q357" s="354"/>
      <c r="R357" s="354"/>
      <c r="S357" s="354"/>
      <c r="T357" s="354"/>
      <c r="U357" s="354"/>
      <c r="V357" s="354"/>
      <c r="W357" s="354"/>
      <c r="X357" s="369"/>
      <c r="Y357" s="369"/>
      <c r="Z357" s="369"/>
      <c r="AA357" s="373"/>
      <c r="AB357" s="354"/>
      <c r="AC357" s="354"/>
    </row>
    <row r="358" spans="1:29" s="149" customFormat="1" ht="18.75" customHeight="1" x14ac:dyDescent="0.2">
      <c r="A358" s="166">
        <f t="shared" si="27"/>
        <v>0</v>
      </c>
      <c r="B358" s="167">
        <f t="shared" si="28"/>
        <v>0</v>
      </c>
      <c r="C358" s="168">
        <f>IF(($P$9-SUM($C$9:C357))&gt;0,$AA$9,0)</f>
        <v>0</v>
      </c>
      <c r="D358" s="169">
        <f>IF(($P$10-SUM($D$9:D357))&gt;0,$AA$10,0)</f>
        <v>0</v>
      </c>
      <c r="E358" s="170">
        <f>IF(P$13&gt;1,"未定",ROUND(((P$9-SUM(C$9:C357))*P$14/100)/12,0))</f>
        <v>0</v>
      </c>
      <c r="F358" s="307">
        <f t="shared" si="29"/>
        <v>0</v>
      </c>
      <c r="G358" s="1249"/>
      <c r="H358" s="1250"/>
      <c r="I358" s="172"/>
      <c r="J358" s="172"/>
      <c r="K358" s="172"/>
      <c r="L358" s="172"/>
      <c r="M358" s="173">
        <f t="shared" si="30"/>
        <v>0</v>
      </c>
      <c r="N358" s="360"/>
      <c r="O358" s="354"/>
      <c r="P358" s="354"/>
      <c r="Q358" s="354"/>
      <c r="R358" s="354"/>
      <c r="S358" s="354"/>
      <c r="T358" s="354"/>
      <c r="U358" s="354"/>
      <c r="V358" s="354"/>
      <c r="W358" s="354"/>
      <c r="X358" s="369"/>
      <c r="Y358" s="369"/>
      <c r="Z358" s="369"/>
      <c r="AA358" s="373"/>
      <c r="AB358" s="354"/>
      <c r="AC358" s="354"/>
    </row>
    <row r="359" spans="1:29" s="149" customFormat="1" ht="18.75" customHeight="1" x14ac:dyDescent="0.2">
      <c r="A359" s="166">
        <f t="shared" si="27"/>
        <v>0</v>
      </c>
      <c r="B359" s="167">
        <f t="shared" si="28"/>
        <v>0</v>
      </c>
      <c r="C359" s="168">
        <f>IF(($P$9-SUM($C$9:C358))&gt;0,$AA$9,0)</f>
        <v>0</v>
      </c>
      <c r="D359" s="169">
        <f>IF(($P$10-SUM($D$9:D358))&gt;0,$AA$10,0)</f>
        <v>0</v>
      </c>
      <c r="E359" s="170">
        <f>IF(P$13&gt;1,"未定",ROUND(((P$9-SUM(C$9:C358))*P$14/100)/12,0))</f>
        <v>0</v>
      </c>
      <c r="F359" s="307">
        <f t="shared" si="29"/>
        <v>0</v>
      </c>
      <c r="G359" s="1249"/>
      <c r="H359" s="1250"/>
      <c r="I359" s="172"/>
      <c r="J359" s="172"/>
      <c r="K359" s="172"/>
      <c r="L359" s="172"/>
      <c r="M359" s="173">
        <f t="shared" si="30"/>
        <v>0</v>
      </c>
      <c r="N359" s="360"/>
      <c r="O359" s="354"/>
      <c r="P359" s="354"/>
      <c r="Q359" s="354"/>
      <c r="R359" s="354"/>
      <c r="S359" s="354"/>
      <c r="T359" s="354"/>
      <c r="U359" s="354"/>
      <c r="V359" s="354"/>
      <c r="W359" s="354"/>
      <c r="X359" s="369"/>
      <c r="Y359" s="369"/>
      <c r="Z359" s="369"/>
      <c r="AA359" s="373"/>
      <c r="AB359" s="354"/>
      <c r="AC359" s="354"/>
    </row>
    <row r="360" spans="1:29" s="149" customFormat="1" ht="18.75" customHeight="1" x14ac:dyDescent="0.2">
      <c r="A360" s="166">
        <f t="shared" si="27"/>
        <v>0</v>
      </c>
      <c r="B360" s="167">
        <f t="shared" si="28"/>
        <v>0</v>
      </c>
      <c r="C360" s="168">
        <f>IF(($P$9-SUM($C$9:C359))&gt;0,$AA$9,0)</f>
        <v>0</v>
      </c>
      <c r="D360" s="169">
        <f>IF(($P$10-SUM($D$9:D359))&gt;0,$AA$10,0)</f>
        <v>0</v>
      </c>
      <c r="E360" s="170">
        <f>IF(P$13&gt;1,"未定",ROUND(((P$9-SUM(C$9:C359))*P$14/100)/12,0))</f>
        <v>0</v>
      </c>
      <c r="F360" s="307">
        <f t="shared" si="29"/>
        <v>0</v>
      </c>
      <c r="G360" s="1249"/>
      <c r="H360" s="1250"/>
      <c r="I360" s="172"/>
      <c r="J360" s="172"/>
      <c r="K360" s="172"/>
      <c r="L360" s="172"/>
      <c r="M360" s="173">
        <f t="shared" si="30"/>
        <v>0</v>
      </c>
      <c r="N360" s="360"/>
      <c r="O360" s="354"/>
      <c r="P360" s="354"/>
      <c r="Q360" s="354"/>
      <c r="R360" s="354"/>
      <c r="S360" s="354"/>
      <c r="T360" s="354"/>
      <c r="U360" s="354"/>
      <c r="V360" s="354"/>
      <c r="W360" s="354"/>
      <c r="X360" s="369"/>
      <c r="Y360" s="369"/>
      <c r="Z360" s="369"/>
      <c r="AA360" s="373"/>
      <c r="AB360" s="354"/>
      <c r="AC360" s="354"/>
    </row>
    <row r="361" spans="1:29" s="149" customFormat="1" ht="18.75" customHeight="1" x14ac:dyDescent="0.2">
      <c r="A361" s="166">
        <f t="shared" si="27"/>
        <v>0</v>
      </c>
      <c r="B361" s="167">
        <f t="shared" si="28"/>
        <v>0</v>
      </c>
      <c r="C361" s="168">
        <f>IF(($P$9-SUM($C$9:C360))&gt;0,$AA$9,0)</f>
        <v>0</v>
      </c>
      <c r="D361" s="169">
        <f>IF(($P$10-SUM($D$9:D360))&gt;0,$AA$10,0)</f>
        <v>0</v>
      </c>
      <c r="E361" s="170">
        <f>IF(P$13&gt;1,"未定",ROUND(((P$9-SUM(C$9:C360))*P$14/100)/12,0))</f>
        <v>0</v>
      </c>
      <c r="F361" s="307">
        <f t="shared" si="29"/>
        <v>0</v>
      </c>
      <c r="G361" s="1249"/>
      <c r="H361" s="1250"/>
      <c r="I361" s="172"/>
      <c r="J361" s="172"/>
      <c r="K361" s="172"/>
      <c r="L361" s="172"/>
      <c r="M361" s="173">
        <f t="shared" si="30"/>
        <v>0</v>
      </c>
      <c r="N361" s="360"/>
      <c r="O361" s="354"/>
      <c r="P361" s="354"/>
      <c r="Q361" s="354"/>
      <c r="R361" s="354"/>
      <c r="S361" s="354"/>
      <c r="T361" s="354"/>
      <c r="U361" s="354"/>
      <c r="V361" s="354"/>
      <c r="W361" s="354"/>
      <c r="X361" s="369"/>
      <c r="Y361" s="369"/>
      <c r="Z361" s="369"/>
      <c r="AA361" s="373"/>
      <c r="AB361" s="354"/>
      <c r="AC361" s="354"/>
    </row>
    <row r="362" spans="1:29" s="149" customFormat="1" ht="18.75" customHeight="1" x14ac:dyDescent="0.2">
      <c r="A362" s="166">
        <f t="shared" si="27"/>
        <v>0</v>
      </c>
      <c r="B362" s="167">
        <f t="shared" si="28"/>
        <v>0</v>
      </c>
      <c r="C362" s="168">
        <f>IF(($P$9-SUM($C$9:C361))&gt;0,$AA$9,0)</f>
        <v>0</v>
      </c>
      <c r="D362" s="169">
        <f>IF(($P$10-SUM($D$9:D361))&gt;0,$AA$10,0)</f>
        <v>0</v>
      </c>
      <c r="E362" s="170">
        <f>IF(P$13&gt;1,"未定",ROUND(((P$9-SUM(C$9:C361))*P$14/100)/12,0))</f>
        <v>0</v>
      </c>
      <c r="F362" s="307">
        <f t="shared" si="29"/>
        <v>0</v>
      </c>
      <c r="G362" s="1249"/>
      <c r="H362" s="1250"/>
      <c r="I362" s="172"/>
      <c r="J362" s="172"/>
      <c r="K362" s="172"/>
      <c r="L362" s="172"/>
      <c r="M362" s="173">
        <f t="shared" si="30"/>
        <v>0</v>
      </c>
      <c r="N362" s="360"/>
      <c r="O362" s="354"/>
      <c r="P362" s="354"/>
      <c r="Q362" s="354"/>
      <c r="R362" s="354"/>
      <c r="S362" s="354"/>
      <c r="T362" s="354"/>
      <c r="U362" s="354"/>
      <c r="V362" s="354"/>
      <c r="W362" s="354"/>
      <c r="X362" s="369"/>
      <c r="Y362" s="369"/>
      <c r="Z362" s="369"/>
      <c r="AA362" s="373"/>
      <c r="AB362" s="354"/>
      <c r="AC362" s="354"/>
    </row>
    <row r="363" spans="1:29" s="149" customFormat="1" ht="18.75" customHeight="1" x14ac:dyDescent="0.2">
      <c r="A363" s="166">
        <f t="shared" si="27"/>
        <v>0</v>
      </c>
      <c r="B363" s="167">
        <f t="shared" si="28"/>
        <v>0</v>
      </c>
      <c r="C363" s="168">
        <f>IF(($P$9-SUM($C$9:C362))&gt;0,$AA$9,0)</f>
        <v>0</v>
      </c>
      <c r="D363" s="169">
        <f>IF(($P$10-SUM($D$9:D362))&gt;0,$AA$10,0)</f>
        <v>0</v>
      </c>
      <c r="E363" s="170">
        <f>IF(P$13&gt;1,"未定",ROUND(((P$9-SUM(C$9:C362))*P$14/100)/12,0))</f>
        <v>0</v>
      </c>
      <c r="F363" s="307">
        <f t="shared" si="29"/>
        <v>0</v>
      </c>
      <c r="G363" s="1249"/>
      <c r="H363" s="1250"/>
      <c r="I363" s="172"/>
      <c r="J363" s="172"/>
      <c r="K363" s="172"/>
      <c r="L363" s="172"/>
      <c r="M363" s="173">
        <f t="shared" si="30"/>
        <v>0</v>
      </c>
      <c r="N363" s="360"/>
      <c r="O363" s="354"/>
      <c r="P363" s="354"/>
      <c r="Q363" s="354"/>
      <c r="R363" s="354"/>
      <c r="S363" s="354"/>
      <c r="T363" s="354"/>
      <c r="U363" s="354"/>
      <c r="V363" s="354"/>
      <c r="W363" s="354"/>
      <c r="X363" s="369"/>
      <c r="Y363" s="369"/>
      <c r="Z363" s="369"/>
      <c r="AA363" s="373"/>
      <c r="AB363" s="354"/>
      <c r="AC363" s="354"/>
    </row>
    <row r="364" spans="1:29" s="149" customFormat="1" ht="18.75" customHeight="1" x14ac:dyDescent="0.2">
      <c r="A364" s="166">
        <f t="shared" si="27"/>
        <v>0</v>
      </c>
      <c r="B364" s="167">
        <f t="shared" si="28"/>
        <v>0</v>
      </c>
      <c r="C364" s="168">
        <f>IF(($P$9-SUM($C$9:C363))&gt;0,$AA$9,0)</f>
        <v>0</v>
      </c>
      <c r="D364" s="169">
        <f>IF(($P$10-SUM($D$9:D363))&gt;0,$AA$10,0)</f>
        <v>0</v>
      </c>
      <c r="E364" s="170">
        <f>IF(P$13&gt;1,"未定",ROUND(((P$9-SUM(C$9:C363))*P$14/100)/12,0))</f>
        <v>0</v>
      </c>
      <c r="F364" s="307">
        <f t="shared" si="29"/>
        <v>0</v>
      </c>
      <c r="G364" s="1249"/>
      <c r="H364" s="1250"/>
      <c r="I364" s="172"/>
      <c r="J364" s="172"/>
      <c r="K364" s="172"/>
      <c r="L364" s="172"/>
      <c r="M364" s="173">
        <f t="shared" si="30"/>
        <v>0</v>
      </c>
      <c r="N364" s="360"/>
      <c r="O364" s="354"/>
      <c r="P364" s="354"/>
      <c r="Q364" s="354"/>
      <c r="R364" s="354"/>
      <c r="S364" s="354"/>
      <c r="T364" s="354"/>
      <c r="U364" s="354"/>
      <c r="V364" s="354"/>
      <c r="W364" s="354"/>
      <c r="X364" s="369"/>
      <c r="Y364" s="369"/>
      <c r="Z364" s="369"/>
      <c r="AA364" s="373"/>
      <c r="AB364" s="354"/>
      <c r="AC364" s="354"/>
    </row>
    <row r="365" spans="1:29" s="149" customFormat="1" ht="18.75" customHeight="1" x14ac:dyDescent="0.2">
      <c r="A365" s="166">
        <f t="shared" si="27"/>
        <v>0</v>
      </c>
      <c r="B365" s="167">
        <f t="shared" si="28"/>
        <v>0</v>
      </c>
      <c r="C365" s="168">
        <f>IF(($P$9-SUM($C$9:C364))&gt;0,$AA$9,0)</f>
        <v>0</v>
      </c>
      <c r="D365" s="169">
        <f>IF(($P$10-SUM($D$9:D364))&gt;0,$AA$10,0)</f>
        <v>0</v>
      </c>
      <c r="E365" s="170">
        <f>IF(P$13&gt;1,"未定",ROUND(((P$9-SUM(C$9:C364))*P$14/100)/12,0))</f>
        <v>0</v>
      </c>
      <c r="F365" s="307">
        <f t="shared" si="29"/>
        <v>0</v>
      </c>
      <c r="G365" s="1249"/>
      <c r="H365" s="1250"/>
      <c r="I365" s="172"/>
      <c r="J365" s="172"/>
      <c r="K365" s="172"/>
      <c r="L365" s="172"/>
      <c r="M365" s="173">
        <f t="shared" si="30"/>
        <v>0</v>
      </c>
      <c r="N365" s="360"/>
      <c r="O365" s="354"/>
      <c r="P365" s="354"/>
      <c r="Q365" s="354"/>
      <c r="R365" s="354"/>
      <c r="S365" s="354"/>
      <c r="T365" s="354"/>
      <c r="U365" s="354"/>
      <c r="V365" s="354"/>
      <c r="W365" s="354"/>
      <c r="X365" s="369"/>
      <c r="Y365" s="369"/>
      <c r="Z365" s="369"/>
      <c r="AA365" s="373"/>
      <c r="AB365" s="354"/>
      <c r="AC365" s="354"/>
    </row>
    <row r="366" spans="1:29" s="149" customFormat="1" ht="18.75" customHeight="1" x14ac:dyDescent="0.2">
      <c r="A366" s="166">
        <f t="shared" si="27"/>
        <v>0</v>
      </c>
      <c r="B366" s="167">
        <f t="shared" si="28"/>
        <v>0</v>
      </c>
      <c r="C366" s="168">
        <f>IF(($P$9-SUM($C$9:C365))&gt;0,$AA$9,0)</f>
        <v>0</v>
      </c>
      <c r="D366" s="169">
        <f>IF(($P$10-SUM($D$9:D365))&gt;0,$AA$10,0)</f>
        <v>0</v>
      </c>
      <c r="E366" s="170">
        <f>IF(P$13&gt;1,"未定",ROUND(((P$9-SUM(C$9:C365))*P$14/100)/12,0))</f>
        <v>0</v>
      </c>
      <c r="F366" s="307">
        <f t="shared" si="29"/>
        <v>0</v>
      </c>
      <c r="G366" s="175" t="s">
        <v>210</v>
      </c>
      <c r="H366" s="190">
        <f>IF(P$13&gt;1,"未定",SUM(F357:F368))</f>
        <v>0</v>
      </c>
      <c r="I366" s="172"/>
      <c r="J366" s="172"/>
      <c r="K366" s="172"/>
      <c r="L366" s="172"/>
      <c r="M366" s="173">
        <f t="shared" si="30"/>
        <v>0</v>
      </c>
      <c r="N366" s="360"/>
      <c r="O366" s="354"/>
      <c r="P366" s="354"/>
      <c r="Q366" s="354"/>
      <c r="R366" s="354"/>
      <c r="S366" s="354"/>
      <c r="T366" s="354"/>
      <c r="U366" s="354"/>
      <c r="V366" s="354"/>
      <c r="W366" s="354"/>
      <c r="X366" s="369"/>
      <c r="Y366" s="369"/>
      <c r="Z366" s="369"/>
      <c r="AA366" s="373"/>
      <c r="AB366" s="354"/>
      <c r="AC366" s="354"/>
    </row>
    <row r="367" spans="1:29" s="149" customFormat="1" ht="18.75" customHeight="1" x14ac:dyDescent="0.2">
      <c r="A367" s="166">
        <f t="shared" si="27"/>
        <v>0</v>
      </c>
      <c r="B367" s="167">
        <f t="shared" si="28"/>
        <v>0</v>
      </c>
      <c r="C367" s="168">
        <f>IF(($P$9-SUM($C$9:C366))&gt;0,$AA$9,0)</f>
        <v>0</v>
      </c>
      <c r="D367" s="169">
        <f>IF(($P$10-SUM($D$9:D366))&gt;0,$AA$10,0)</f>
        <v>0</v>
      </c>
      <c r="E367" s="170">
        <f>IF(P$13&gt;1,"未定",ROUND(((P$9-SUM(C$9:C366))*P$14/100)/12,0))</f>
        <v>0</v>
      </c>
      <c r="F367" s="307">
        <f t="shared" si="29"/>
        <v>0</v>
      </c>
      <c r="G367" s="177" t="s">
        <v>298</v>
      </c>
      <c r="H367" s="178">
        <f>SUM(B357:B368)</f>
        <v>0</v>
      </c>
      <c r="I367" s="172"/>
      <c r="J367" s="172"/>
      <c r="K367" s="172"/>
      <c r="L367" s="172"/>
      <c r="M367" s="173">
        <f t="shared" si="30"/>
        <v>0</v>
      </c>
      <c r="N367" s="360"/>
      <c r="O367" s="354"/>
      <c r="P367" s="354"/>
      <c r="Q367" s="354"/>
      <c r="R367" s="354"/>
      <c r="S367" s="354"/>
      <c r="T367" s="354"/>
      <c r="U367" s="354"/>
      <c r="V367" s="354"/>
      <c r="W367" s="354"/>
      <c r="X367" s="369"/>
      <c r="Y367" s="369"/>
      <c r="Z367" s="369"/>
      <c r="AA367" s="373"/>
      <c r="AB367" s="354"/>
      <c r="AC367" s="354"/>
    </row>
    <row r="368" spans="1:29" s="149" customFormat="1" ht="18.75" customHeight="1" x14ac:dyDescent="0.2">
      <c r="A368" s="292">
        <f t="shared" si="27"/>
        <v>0</v>
      </c>
      <c r="B368" s="302">
        <f t="shared" si="28"/>
        <v>0</v>
      </c>
      <c r="C368" s="303">
        <f>IF(($P$9-SUM($C$9:C367))&gt;0,$AA$9,0)</f>
        <v>0</v>
      </c>
      <c r="D368" s="304">
        <f>IF(($P$10-SUM($D$9:D367))&gt;0,$AA$10,0)</f>
        <v>0</v>
      </c>
      <c r="E368" s="305">
        <f>IF(P$13&gt;1,"未定",ROUND(((P$9-SUM(C$9:C367))*P$14/100)/12,0))</f>
        <v>0</v>
      </c>
      <c r="F368" s="306">
        <f t="shared" si="29"/>
        <v>0</v>
      </c>
      <c r="G368" s="185" t="s">
        <v>300</v>
      </c>
      <c r="H368" s="186">
        <f>IF(P$13&gt;1,"未定",SUM(E357:E368))</f>
        <v>0</v>
      </c>
      <c r="I368" s="65"/>
      <c r="J368" s="65"/>
      <c r="K368" s="65"/>
      <c r="L368" s="65"/>
      <c r="M368" s="291">
        <f t="shared" si="30"/>
        <v>0</v>
      </c>
      <c r="N368" s="360"/>
      <c r="O368" s="354"/>
      <c r="P368" s="354"/>
      <c r="Q368" s="354"/>
      <c r="R368" s="354"/>
      <c r="S368" s="354"/>
      <c r="T368" s="354"/>
      <c r="U368" s="354"/>
      <c r="V368" s="354"/>
      <c r="W368" s="354"/>
      <c r="X368" s="369"/>
      <c r="Y368" s="369"/>
      <c r="Z368" s="369"/>
      <c r="AA368" s="373"/>
      <c r="AB368" s="354"/>
      <c r="AC368" s="354"/>
    </row>
    <row r="369" spans="1:29" s="149" customFormat="1" ht="18.75" customHeight="1" x14ac:dyDescent="0.2">
      <c r="A369" s="155" t="s">
        <v>206</v>
      </c>
      <c r="B369" s="191">
        <f>SUM(B9:B368)</f>
        <v>0</v>
      </c>
      <c r="C369" s="192">
        <f>SUM(C9:C368)</f>
        <v>0</v>
      </c>
      <c r="D369" s="193">
        <f>SUM(D9:D368)</f>
        <v>0</v>
      </c>
      <c r="E369" s="67">
        <f>IF(P$13&gt;1,"未定",SUM(E9:E368))</f>
        <v>0</v>
      </c>
      <c r="F369" s="1266">
        <f>IF(P13&gt;1,"未定",SUM(F9:F368))</f>
        <v>0</v>
      </c>
      <c r="G369" s="1267"/>
      <c r="H369" s="1268"/>
      <c r="I369" s="68">
        <f>SUM(I9:I368)</f>
        <v>0</v>
      </c>
      <c r="J369" s="66">
        <f>SUM(J9:J368)</f>
        <v>0</v>
      </c>
      <c r="K369" s="66">
        <f t="shared" ref="K369:L369" si="31">SUM(K9:K368)</f>
        <v>0</v>
      </c>
      <c r="L369" s="66">
        <f t="shared" si="31"/>
        <v>0</v>
      </c>
      <c r="M369" s="291">
        <f t="shared" si="30"/>
        <v>0</v>
      </c>
      <c r="N369" s="360"/>
      <c r="O369" s="354"/>
      <c r="P369" s="354"/>
      <c r="Q369" s="354"/>
      <c r="R369" s="354"/>
      <c r="S369" s="354"/>
      <c r="T369" s="354"/>
      <c r="U369" s="354"/>
      <c r="V369" s="354"/>
      <c r="W369" s="354"/>
      <c r="X369" s="369"/>
      <c r="Y369" s="369"/>
      <c r="Z369" s="369"/>
      <c r="AA369" s="373"/>
      <c r="AB369" s="354"/>
      <c r="AC369" s="354"/>
    </row>
    <row r="370" spans="1:29" s="149" customFormat="1" ht="22.5" customHeight="1" x14ac:dyDescent="0.2">
      <c r="A370" s="1215" t="s">
        <v>207</v>
      </c>
      <c r="B370" s="1253"/>
      <c r="C370" s="1254"/>
      <c r="D370" s="1255"/>
      <c r="E370" s="1219" t="s">
        <v>276</v>
      </c>
      <c r="F370" s="1259"/>
      <c r="G370" s="1260">
        <f>B369</f>
        <v>0</v>
      </c>
      <c r="H370" s="1261"/>
      <c r="I370" s="65"/>
      <c r="J370" s="65"/>
      <c r="K370" s="65"/>
      <c r="L370" s="65"/>
      <c r="M370" s="67">
        <f>SUM(I370:L370)</f>
        <v>0</v>
      </c>
      <c r="N370" s="360"/>
      <c r="O370" s="354"/>
      <c r="P370" s="354"/>
      <c r="Q370" s="354"/>
      <c r="R370" s="354"/>
      <c r="S370" s="354"/>
      <c r="T370" s="354"/>
      <c r="U370" s="354"/>
      <c r="V370" s="354"/>
      <c r="W370" s="354"/>
      <c r="X370" s="369"/>
      <c r="Y370" s="369"/>
      <c r="Z370" s="369"/>
      <c r="AA370" s="373"/>
      <c r="AB370" s="354"/>
      <c r="AC370" s="354"/>
    </row>
    <row r="371" spans="1:29" s="149" customFormat="1" ht="22.5" customHeight="1" x14ac:dyDescent="0.2">
      <c r="A371" s="1217"/>
      <c r="B371" s="1256"/>
      <c r="C371" s="1257"/>
      <c r="D371" s="1258"/>
      <c r="E371" s="1219" t="s">
        <v>277</v>
      </c>
      <c r="F371" s="1259"/>
      <c r="G371" s="1260">
        <f>E369</f>
        <v>0</v>
      </c>
      <c r="H371" s="1261"/>
      <c r="I371" s="65"/>
      <c r="J371" s="65"/>
      <c r="K371" s="65"/>
      <c r="L371" s="65"/>
      <c r="M371" s="194">
        <f>SUM(I371:L371)</f>
        <v>0</v>
      </c>
      <c r="N371" s="365"/>
      <c r="O371" s="366"/>
      <c r="P371" s="354"/>
      <c r="Q371" s="354"/>
      <c r="R371" s="354"/>
      <c r="S371" s="354"/>
      <c r="T371" s="354"/>
      <c r="U371" s="354"/>
      <c r="V371" s="354"/>
      <c r="W371" s="354"/>
      <c r="X371" s="369"/>
      <c r="Y371" s="369"/>
      <c r="Z371" s="369"/>
      <c r="AA371" s="373"/>
      <c r="AB371" s="354"/>
      <c r="AC371" s="354"/>
    </row>
    <row r="372" spans="1:29" ht="5.25" customHeight="1" x14ac:dyDescent="0.2">
      <c r="O372" s="354"/>
      <c r="P372" s="354"/>
      <c r="Q372" s="354"/>
      <c r="S372" s="354"/>
    </row>
    <row r="373" spans="1:29" x14ac:dyDescent="0.2">
      <c r="A373" s="144" t="s">
        <v>325</v>
      </c>
      <c r="O373" s="354"/>
      <c r="P373" s="354"/>
      <c r="Q373" s="354"/>
    </row>
    <row r="374" spans="1:29" x14ac:dyDescent="0.2">
      <c r="A374" s="144" t="s">
        <v>326</v>
      </c>
      <c r="O374" s="354"/>
      <c r="P374" s="354"/>
      <c r="Q374" s="354"/>
    </row>
    <row r="375" spans="1:29" x14ac:dyDescent="0.2">
      <c r="A375" s="144" t="s">
        <v>327</v>
      </c>
      <c r="O375" s="354"/>
      <c r="P375" s="354"/>
      <c r="Q375" s="354"/>
    </row>
    <row r="376" spans="1:29" x14ac:dyDescent="0.2">
      <c r="A376" s="144" t="s">
        <v>328</v>
      </c>
    </row>
    <row r="377" spans="1:29" x14ac:dyDescent="0.2">
      <c r="A377" s="144" t="s">
        <v>329</v>
      </c>
    </row>
  </sheetData>
  <mergeCells count="64">
    <mergeCell ref="F369:H369"/>
    <mergeCell ref="G309:H317"/>
    <mergeCell ref="G321:H329"/>
    <mergeCell ref="G333:H341"/>
    <mergeCell ref="G345:H353"/>
    <mergeCell ref="G357:H365"/>
    <mergeCell ref="G273:H281"/>
    <mergeCell ref="G213:H221"/>
    <mergeCell ref="G297:H305"/>
    <mergeCell ref="G285:H293"/>
    <mergeCell ref="C2:D2"/>
    <mergeCell ref="G225:H233"/>
    <mergeCell ref="G237:H245"/>
    <mergeCell ref="G249:H257"/>
    <mergeCell ref="G261:H269"/>
    <mergeCell ref="G153:H161"/>
    <mergeCell ref="G165:H173"/>
    <mergeCell ref="G129:H137"/>
    <mergeCell ref="G141:H149"/>
    <mergeCell ref="G93:H101"/>
    <mergeCell ref="G2:H2"/>
    <mergeCell ref="G69:H77"/>
    <mergeCell ref="A370:D371"/>
    <mergeCell ref="E370:F370"/>
    <mergeCell ref="E371:F371"/>
    <mergeCell ref="G370:H370"/>
    <mergeCell ref="G371:H371"/>
    <mergeCell ref="P11:Q11"/>
    <mergeCell ref="P12:Q12"/>
    <mergeCell ref="P13:Q13"/>
    <mergeCell ref="P14:Q14"/>
    <mergeCell ref="G201:H209"/>
    <mergeCell ref="G9:H17"/>
    <mergeCell ref="G21:H29"/>
    <mergeCell ref="O15:R17"/>
    <mergeCell ref="G33:H41"/>
    <mergeCell ref="G45:H53"/>
    <mergeCell ref="G57:H65"/>
    <mergeCell ref="G117:H125"/>
    <mergeCell ref="G81:H89"/>
    <mergeCell ref="G177:H185"/>
    <mergeCell ref="G189:H197"/>
    <mergeCell ref="G105:H113"/>
    <mergeCell ref="O2:W2"/>
    <mergeCell ref="P8:Q8"/>
    <mergeCell ref="P10:Q10"/>
    <mergeCell ref="P9:Q9"/>
    <mergeCell ref="O6:O7"/>
    <mergeCell ref="P5:Q5"/>
    <mergeCell ref="P6:Q7"/>
    <mergeCell ref="A4:A8"/>
    <mergeCell ref="F5:F8"/>
    <mergeCell ref="B5:D5"/>
    <mergeCell ref="B4:H4"/>
    <mergeCell ref="B6:B8"/>
    <mergeCell ref="E6:E8"/>
    <mergeCell ref="G5:H8"/>
    <mergeCell ref="L1:M1"/>
    <mergeCell ref="I4:M4"/>
    <mergeCell ref="L5:L8"/>
    <mergeCell ref="M5:M8"/>
    <mergeCell ref="I5:I8"/>
    <mergeCell ref="J5:J8"/>
    <mergeCell ref="K5:K8"/>
  </mergeCells>
  <phoneticPr fontId="49"/>
  <dataValidations xWindow="862" yWindow="430" count="6">
    <dataValidation type="custom" allowBlank="1" showInputMessage="1" showErrorMessage="1" promptTitle="ご確認ください" prompt="「無利子分」の入力は、借入金算出内訳で無利子分の借入金を算出した場合に限ります。" sqref="P10:Q10">
      <formula1>P10&lt;=P8</formula1>
    </dataValidation>
    <dataValidation type="whole" allowBlank="1" showInputMessage="1" showErrorMessage="1" promptTitle="入力上の注意" prompt="据置期間の上限は24か月です。_x000a_ただし、償還期間が20年以上であれば、36か月となります。" sqref="P12:Q12">
      <formula1>3</formula1>
      <formula2>36</formula2>
    </dataValidation>
    <dataValidation type="list" allowBlank="1" showInputMessage="1" showErrorMessage="1" promptTitle="「１０年見直し」を選択した場合の注意事項" prompt="機構との契約締結から10年経過した時点で金利を見直すため、11年次目以降の利息欄には「未定」と表示されます。" sqref="P13:Q13">
      <formula1>$Y$13:$Z$13</formula1>
    </dataValidation>
    <dataValidation allowBlank="1" showInputMessage="1" showErrorMessage="1" promptTitle="特養ﾕﾆｯﾄの有無" prompt="今次計画において、特養ﾕﾆｯﾄの整備を行なう場合は、「1」を入力してください。" sqref="P6:Q7"/>
    <dataValidation type="list" allowBlank="1" showInputMessage="1" showErrorMessage="1" sqref="P5:Q5">
      <formula1>$Y$5:$Z$5</formula1>
    </dataValidation>
    <dataValidation type="whole" allowBlank="1" showInputMessage="1" showErrorMessage="1" promptTitle="入力上の注意" prompt="償還期間の上限は建物構造や借入申込額により異なりますのでご注意ください。_x000a_なお、特養にかかる借入申込のみ償還期間の上限は30年となります。" sqref="P11:Q11">
      <formula1>3</formula1>
      <formula2>30</formula2>
    </dataValidation>
  </dataValidations>
  <pageMargins left="0.59055118110236227" right="0.19685039370078741" top="0.6692913385826772" bottom="0.39370078740157483" header="0.39370078740157483" footer="0.31496062992125984"/>
  <pageSetup paperSize="9" scale="98" fitToHeight="0" orientation="portrait" blackAndWhite="1" r:id="rId1"/>
  <headerFooter alignWithMargins="0">
    <oddHeader>&amp;L参考様式</oddHeader>
    <oddFooter>&amp;C&amp;"ＭＳ ゴシック,標準"&amp;P/&amp;N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114"/>
  <sheetViews>
    <sheetView view="pageBreakPreview" zoomScaleNormal="100" zoomScaleSheetLayoutView="100" workbookViewId="0"/>
  </sheetViews>
  <sheetFormatPr defaultRowHeight="13.2" x14ac:dyDescent="0.2"/>
  <cols>
    <col min="1" max="1" width="2.44140625" customWidth="1"/>
    <col min="2" max="2" width="1.88671875" customWidth="1"/>
    <col min="3" max="3" width="16.6640625" customWidth="1"/>
    <col min="4" max="4" width="7.44140625" customWidth="1"/>
    <col min="5" max="5" width="11.44140625" customWidth="1"/>
    <col min="6" max="6" width="9.109375" bestFit="1" customWidth="1"/>
    <col min="7" max="7" width="9.21875" bestFit="1" customWidth="1"/>
    <col min="9" max="9" width="3.88671875" customWidth="1"/>
    <col min="10" max="11" width="4.21875" customWidth="1"/>
    <col min="12" max="12" width="5.21875" bestFit="1" customWidth="1"/>
    <col min="13" max="13" width="6.44140625" bestFit="1" customWidth="1"/>
  </cols>
  <sheetData>
    <row r="1" spans="1:14" x14ac:dyDescent="0.2">
      <c r="A1" s="1" t="s">
        <v>820</v>
      </c>
      <c r="B1" s="1"/>
      <c r="C1" s="1"/>
      <c r="D1" s="1"/>
      <c r="E1" s="1"/>
      <c r="F1" s="1"/>
      <c r="G1" s="1"/>
      <c r="H1" s="1"/>
      <c r="I1" s="1"/>
      <c r="J1" s="1"/>
      <c r="K1" s="1"/>
      <c r="L1" s="1"/>
      <c r="M1" s="1"/>
    </row>
    <row r="2" spans="1:14" ht="6" customHeight="1" x14ac:dyDescent="0.2">
      <c r="A2" s="1"/>
      <c r="B2" s="1"/>
      <c r="C2" s="1"/>
      <c r="D2" s="1"/>
      <c r="E2" s="1"/>
      <c r="F2" s="1"/>
      <c r="G2" s="1"/>
      <c r="H2" s="1"/>
      <c r="I2" s="1"/>
      <c r="J2" s="1"/>
      <c r="K2" s="1"/>
      <c r="L2" s="1"/>
      <c r="M2" s="1"/>
    </row>
    <row r="3" spans="1:14" ht="19.2" x14ac:dyDescent="0.2">
      <c r="A3" s="1283" t="s">
        <v>358</v>
      </c>
      <c r="B3" s="1283"/>
      <c r="C3" s="1283"/>
      <c r="D3" s="580"/>
      <c r="E3" s="580"/>
      <c r="F3" s="580"/>
      <c r="G3" s="580"/>
      <c r="H3" s="580"/>
      <c r="I3" s="580"/>
      <c r="J3" s="580"/>
      <c r="K3" s="580"/>
      <c r="L3" s="580"/>
      <c r="M3" s="580"/>
    </row>
    <row r="4" spans="1:14" ht="6" customHeight="1" x14ac:dyDescent="0.2">
      <c r="A4" s="1"/>
      <c r="B4" s="1"/>
      <c r="C4" s="1"/>
      <c r="D4" s="1"/>
      <c r="E4" s="1"/>
      <c r="F4" s="1"/>
      <c r="G4" s="1"/>
      <c r="H4" s="1"/>
      <c r="I4" s="1"/>
      <c r="J4" s="1"/>
      <c r="K4" s="1"/>
      <c r="L4" s="1"/>
      <c r="M4" s="1"/>
    </row>
    <row r="5" spans="1:14" ht="18" customHeight="1" x14ac:dyDescent="0.2">
      <c r="A5" s="1287" t="s">
        <v>359</v>
      </c>
      <c r="B5" s="1287"/>
      <c r="C5" s="1287"/>
      <c r="D5" s="1287"/>
      <c r="E5" s="1287"/>
      <c r="F5" s="6" t="s">
        <v>92</v>
      </c>
      <c r="G5" s="329"/>
      <c r="H5" s="5" t="s">
        <v>224</v>
      </c>
      <c r="I5" s="1288" t="s">
        <v>228</v>
      </c>
      <c r="J5" s="1288"/>
      <c r="K5" s="1288"/>
      <c r="L5" s="329"/>
      <c r="M5" s="5" t="s">
        <v>224</v>
      </c>
    </row>
    <row r="6" spans="1:14" ht="18" customHeight="1" x14ac:dyDescent="0.2">
      <c r="A6" s="1"/>
      <c r="B6" s="1"/>
      <c r="C6" s="1"/>
      <c r="D6" s="1"/>
      <c r="E6" s="1"/>
      <c r="F6" s="3" t="s">
        <v>93</v>
      </c>
      <c r="G6" s="3">
        <f>SUM(L5:L8)</f>
        <v>0</v>
      </c>
      <c r="H6" s="5" t="s">
        <v>225</v>
      </c>
      <c r="I6" s="1269" t="s">
        <v>230</v>
      </c>
      <c r="J6" s="1269"/>
      <c r="K6" s="1269"/>
      <c r="L6" s="330"/>
      <c r="M6" s="5" t="s">
        <v>224</v>
      </c>
    </row>
    <row r="7" spans="1:14" ht="18" customHeight="1" x14ac:dyDescent="0.2">
      <c r="A7" s="1"/>
      <c r="B7" s="1"/>
      <c r="C7" s="1"/>
      <c r="D7" s="1"/>
      <c r="E7" s="1"/>
      <c r="F7" s="3" t="s">
        <v>227</v>
      </c>
      <c r="G7" s="3">
        <f>IFERROR('様式 10-1号施設整備資金計画書の1'!B7:B8/'様式 11号施設計画書'!G6,0)</f>
        <v>0</v>
      </c>
      <c r="H7" s="5" t="s">
        <v>226</v>
      </c>
      <c r="I7" s="1269" t="s">
        <v>231</v>
      </c>
      <c r="J7" s="1269"/>
      <c r="K7" s="1269"/>
      <c r="L7" s="330"/>
      <c r="M7" s="5" t="s">
        <v>224</v>
      </c>
    </row>
    <row r="8" spans="1:14" ht="18" customHeight="1" x14ac:dyDescent="0.2">
      <c r="A8" s="1"/>
      <c r="B8" s="1"/>
      <c r="C8" s="1"/>
      <c r="D8" s="1"/>
      <c r="E8" s="1"/>
      <c r="F8" s="18" t="s">
        <v>360</v>
      </c>
      <c r="G8" s="18"/>
      <c r="H8" s="5"/>
      <c r="I8" s="1269" t="s">
        <v>232</v>
      </c>
      <c r="J8" s="1269"/>
      <c r="K8" s="1269"/>
      <c r="L8" s="331"/>
      <c r="M8" s="5" t="s">
        <v>224</v>
      </c>
    </row>
    <row r="9" spans="1:14" ht="18" customHeight="1" x14ac:dyDescent="0.2">
      <c r="A9" s="1"/>
      <c r="B9" s="1"/>
      <c r="C9" s="1"/>
      <c r="D9" s="1"/>
      <c r="E9" s="1"/>
      <c r="F9" s="18"/>
      <c r="G9" s="18"/>
      <c r="H9" s="5"/>
      <c r="I9" s="1269" t="s">
        <v>713</v>
      </c>
      <c r="J9" s="1269"/>
      <c r="K9" s="1269"/>
      <c r="L9" s="331"/>
      <c r="M9" s="5" t="s">
        <v>224</v>
      </c>
    </row>
    <row r="10" spans="1:14" ht="18" customHeight="1" x14ac:dyDescent="0.2">
      <c r="A10" s="1"/>
      <c r="B10" s="1"/>
      <c r="C10" s="1"/>
      <c r="D10" s="1"/>
      <c r="E10" s="1"/>
      <c r="F10" s="18"/>
      <c r="G10" s="18"/>
      <c r="H10" s="5"/>
      <c r="I10" s="1269" t="s">
        <v>714</v>
      </c>
      <c r="J10" s="1269"/>
      <c r="K10" s="1269"/>
      <c r="L10" s="331"/>
      <c r="M10" s="5" t="s">
        <v>224</v>
      </c>
    </row>
    <row r="11" spans="1:14" ht="18" customHeight="1" x14ac:dyDescent="0.2">
      <c r="A11" s="1"/>
      <c r="B11" s="1"/>
      <c r="C11" s="1"/>
      <c r="D11" s="1"/>
      <c r="E11" s="1"/>
      <c r="F11" s="18"/>
      <c r="G11" s="18"/>
      <c r="H11" s="5"/>
      <c r="I11" s="1269" t="s">
        <v>715</v>
      </c>
      <c r="J11" s="1269"/>
      <c r="K11" s="1269"/>
      <c r="L11" s="331"/>
      <c r="M11" s="5" t="s">
        <v>224</v>
      </c>
    </row>
    <row r="12" spans="1:14" ht="18" customHeight="1" x14ac:dyDescent="0.2">
      <c r="A12" s="1"/>
      <c r="B12" s="1"/>
      <c r="C12" s="1"/>
      <c r="D12" s="1"/>
      <c r="E12" s="1"/>
      <c r="F12" s="18"/>
      <c r="G12" s="18"/>
      <c r="H12" s="5"/>
      <c r="I12" s="1269" t="s">
        <v>716</v>
      </c>
      <c r="J12" s="1269"/>
      <c r="K12" s="1269"/>
      <c r="L12" s="331"/>
      <c r="M12" s="5" t="s">
        <v>224</v>
      </c>
    </row>
    <row r="13" spans="1:14" ht="13.5" customHeight="1" x14ac:dyDescent="0.2">
      <c r="A13" s="1"/>
      <c r="B13" s="1"/>
      <c r="C13" s="1"/>
      <c r="D13" s="1"/>
      <c r="E13" s="1"/>
      <c r="F13" s="1"/>
      <c r="G13" s="17"/>
      <c r="H13" s="1"/>
      <c r="I13" s="18"/>
      <c r="J13" s="19"/>
      <c r="K13" s="19"/>
      <c r="L13" s="19"/>
      <c r="M13" s="19"/>
    </row>
    <row r="14" spans="1:14" ht="15" customHeight="1" x14ac:dyDescent="0.2">
      <c r="A14" s="1"/>
      <c r="B14" s="1"/>
      <c r="C14" s="1"/>
      <c r="D14" s="1"/>
      <c r="E14" s="1"/>
      <c r="F14" s="1"/>
      <c r="G14" s="17"/>
      <c r="H14" s="1"/>
      <c r="I14" s="1285" t="s">
        <v>361</v>
      </c>
      <c r="J14" s="862"/>
      <c r="K14" s="862"/>
      <c r="L14" s="862"/>
      <c r="M14" s="1286"/>
    </row>
    <row r="15" spans="1:14" ht="15" customHeight="1" x14ac:dyDescent="0.2">
      <c r="A15" s="820" t="s">
        <v>362</v>
      </c>
      <c r="B15" s="1272"/>
      <c r="C15" s="1273"/>
      <c r="D15" s="1289" t="s">
        <v>146</v>
      </c>
      <c r="E15" s="913" t="s">
        <v>363</v>
      </c>
      <c r="F15" s="913" t="s">
        <v>364</v>
      </c>
      <c r="G15" s="913" t="s">
        <v>365</v>
      </c>
      <c r="H15" s="913" t="s">
        <v>366</v>
      </c>
      <c r="I15" s="913" t="s">
        <v>367</v>
      </c>
      <c r="J15" s="877" t="s">
        <v>368</v>
      </c>
      <c r="K15" s="852"/>
      <c r="L15" s="853"/>
      <c r="M15" s="913" t="s">
        <v>369</v>
      </c>
      <c r="N15" s="872" t="s">
        <v>155</v>
      </c>
    </row>
    <row r="16" spans="1:14" ht="15" customHeight="1" x14ac:dyDescent="0.2">
      <c r="A16" s="1274"/>
      <c r="B16" s="1275"/>
      <c r="C16" s="1276"/>
      <c r="D16" s="905"/>
      <c r="E16" s="1277"/>
      <c r="F16" s="1277"/>
      <c r="G16" s="1277"/>
      <c r="H16" s="1277"/>
      <c r="I16" s="1277"/>
      <c r="J16" s="814" t="s">
        <v>370</v>
      </c>
      <c r="K16" s="814" t="s">
        <v>371</v>
      </c>
      <c r="L16" s="814" t="s">
        <v>372</v>
      </c>
      <c r="M16" s="1284"/>
      <c r="N16" s="872"/>
    </row>
    <row r="17" spans="1:14" ht="15" customHeight="1" x14ac:dyDescent="0.2">
      <c r="A17" s="915"/>
      <c r="B17" s="916"/>
      <c r="C17" s="917"/>
      <c r="D17" s="905"/>
      <c r="E17" s="1278"/>
      <c r="F17" s="1278"/>
      <c r="G17" s="1278"/>
      <c r="H17" s="1278"/>
      <c r="I17" s="1278"/>
      <c r="J17" s="816"/>
      <c r="K17" s="816"/>
      <c r="L17" s="816"/>
      <c r="M17" s="914"/>
      <c r="N17" s="872"/>
    </row>
    <row r="18" spans="1:14" ht="18" customHeight="1" x14ac:dyDescent="0.2">
      <c r="A18" s="1279" t="s">
        <v>564</v>
      </c>
      <c r="B18" s="1280"/>
      <c r="C18" s="1281"/>
      <c r="D18" s="9">
        <v>1</v>
      </c>
      <c r="E18" s="9">
        <f>SUM(F18,G18)</f>
        <v>0</v>
      </c>
      <c r="F18" s="9">
        <f>F19</f>
        <v>0</v>
      </c>
      <c r="G18" s="9">
        <f>SUM(G27:G39)</f>
        <v>0</v>
      </c>
      <c r="H18" s="324"/>
      <c r="I18" s="4"/>
      <c r="J18" s="4"/>
      <c r="K18" s="4"/>
      <c r="L18" s="4"/>
      <c r="M18" s="4"/>
      <c r="N18" s="20"/>
    </row>
    <row r="19" spans="1:14" ht="18" customHeight="1" x14ac:dyDescent="0.2">
      <c r="A19" s="7"/>
      <c r="B19" s="8" t="s">
        <v>683</v>
      </c>
      <c r="C19" s="4"/>
      <c r="D19" s="332"/>
      <c r="E19" s="9">
        <f>F19</f>
        <v>0</v>
      </c>
      <c r="F19" s="9">
        <f>SUM(F20:F26)</f>
        <v>0</v>
      </c>
      <c r="G19" s="324"/>
      <c r="H19" s="325"/>
      <c r="I19" s="4"/>
      <c r="J19" s="4"/>
      <c r="K19" s="4"/>
      <c r="L19" s="4"/>
      <c r="M19" s="4"/>
      <c r="N19" s="20"/>
    </row>
    <row r="20" spans="1:14" ht="18" customHeight="1" x14ac:dyDescent="0.2">
      <c r="A20" s="7"/>
      <c r="B20" s="7"/>
      <c r="C20" s="4" t="s">
        <v>144</v>
      </c>
      <c r="D20" s="332"/>
      <c r="E20" s="9">
        <f>F20</f>
        <v>0</v>
      </c>
      <c r="F20" s="332"/>
      <c r="G20" s="324"/>
      <c r="H20" s="332"/>
      <c r="I20" s="4"/>
      <c r="J20" s="4"/>
      <c r="K20" s="4"/>
      <c r="L20" s="4"/>
      <c r="M20" s="4"/>
      <c r="N20" s="20"/>
    </row>
    <row r="21" spans="1:14" ht="18" customHeight="1" x14ac:dyDescent="0.2">
      <c r="A21" s="7"/>
      <c r="B21" s="7"/>
      <c r="C21" s="4" t="s">
        <v>145</v>
      </c>
      <c r="D21" s="332"/>
      <c r="E21" s="9">
        <f>F21</f>
        <v>0</v>
      </c>
      <c r="F21" s="332"/>
      <c r="G21" s="324"/>
      <c r="H21" s="332"/>
      <c r="I21" s="4"/>
      <c r="J21" s="4"/>
      <c r="K21" s="4"/>
      <c r="L21" s="4"/>
      <c r="M21" s="4"/>
      <c r="N21" s="20"/>
    </row>
    <row r="22" spans="1:14" ht="18" customHeight="1" x14ac:dyDescent="0.2">
      <c r="A22" s="7"/>
      <c r="B22" s="7"/>
      <c r="C22" s="4" t="s">
        <v>189</v>
      </c>
      <c r="D22" s="332"/>
      <c r="E22" s="9">
        <f t="shared" ref="E22:E26" si="0">F22</f>
        <v>0</v>
      </c>
      <c r="F22" s="332"/>
      <c r="G22" s="324"/>
      <c r="H22" s="332"/>
      <c r="I22" s="4"/>
      <c r="J22" s="4"/>
      <c r="K22" s="4"/>
      <c r="L22" s="4"/>
      <c r="M22" s="4"/>
      <c r="N22" s="20"/>
    </row>
    <row r="23" spans="1:14" ht="18" customHeight="1" x14ac:dyDescent="0.2">
      <c r="A23" s="7"/>
      <c r="B23" s="7"/>
      <c r="C23" s="4" t="s">
        <v>373</v>
      </c>
      <c r="D23" s="332"/>
      <c r="E23" s="9">
        <f t="shared" si="0"/>
        <v>0</v>
      </c>
      <c r="F23" s="332"/>
      <c r="G23" s="324"/>
      <c r="H23" s="324"/>
      <c r="I23" s="4"/>
      <c r="J23" s="4"/>
      <c r="K23" s="4"/>
      <c r="L23" s="4"/>
      <c r="M23" s="4"/>
      <c r="N23" s="20"/>
    </row>
    <row r="24" spans="1:14" ht="18" customHeight="1" x14ac:dyDescent="0.2">
      <c r="A24" s="7"/>
      <c r="B24" s="7"/>
      <c r="C24" s="4" t="s">
        <v>374</v>
      </c>
      <c r="D24" s="332"/>
      <c r="E24" s="9">
        <f t="shared" si="0"/>
        <v>0</v>
      </c>
      <c r="F24" s="332"/>
      <c r="G24" s="324"/>
      <c r="H24" s="324"/>
      <c r="I24" s="4"/>
      <c r="J24" s="4"/>
      <c r="K24" s="4"/>
      <c r="L24" s="4"/>
      <c r="M24" s="4"/>
      <c r="N24" s="20"/>
    </row>
    <row r="25" spans="1:14" ht="18" customHeight="1" x14ac:dyDescent="0.2">
      <c r="A25" s="7"/>
      <c r="B25" s="7"/>
      <c r="C25" s="332"/>
      <c r="D25" s="332"/>
      <c r="E25" s="9">
        <f t="shared" si="0"/>
        <v>0</v>
      </c>
      <c r="F25" s="332"/>
      <c r="G25" s="324"/>
      <c r="H25" s="324"/>
      <c r="I25" s="4"/>
      <c r="J25" s="4"/>
      <c r="K25" s="4"/>
      <c r="L25" s="4"/>
      <c r="M25" s="4"/>
      <c r="N25" s="20"/>
    </row>
    <row r="26" spans="1:14" ht="18" customHeight="1" x14ac:dyDescent="0.2">
      <c r="A26" s="7"/>
      <c r="B26" s="9"/>
      <c r="C26" s="332"/>
      <c r="D26" s="332"/>
      <c r="E26" s="9">
        <f t="shared" si="0"/>
        <v>0</v>
      </c>
      <c r="F26" s="332"/>
      <c r="G26" s="324"/>
      <c r="H26" s="324"/>
      <c r="I26" s="4"/>
      <c r="J26" s="4"/>
      <c r="K26" s="4"/>
      <c r="L26" s="4"/>
      <c r="M26" s="4"/>
      <c r="N26" s="20"/>
    </row>
    <row r="27" spans="1:14" ht="18" customHeight="1" x14ac:dyDescent="0.2">
      <c r="A27" s="7"/>
      <c r="B27" s="2" t="s">
        <v>375</v>
      </c>
      <c r="C27" s="10"/>
      <c r="D27" s="332"/>
      <c r="E27" s="9">
        <f>G27</f>
        <v>0</v>
      </c>
      <c r="F27" s="324"/>
      <c r="G27" s="332"/>
      <c r="H27" s="324"/>
      <c r="I27" s="4"/>
      <c r="J27" s="4"/>
      <c r="K27" s="4"/>
      <c r="L27" s="4"/>
      <c r="M27" s="4"/>
      <c r="N27" s="20"/>
    </row>
    <row r="28" spans="1:14" ht="18" customHeight="1" x14ac:dyDescent="0.2">
      <c r="A28" s="7"/>
      <c r="B28" s="2" t="s">
        <v>376</v>
      </c>
      <c r="C28" s="10"/>
      <c r="D28" s="332"/>
      <c r="E28" s="9">
        <f>G28</f>
        <v>0</v>
      </c>
      <c r="F28" s="324"/>
      <c r="G28" s="332"/>
      <c r="H28" s="324"/>
      <c r="I28" s="4"/>
      <c r="J28" s="4"/>
      <c r="K28" s="4"/>
      <c r="L28" s="4"/>
      <c r="M28" s="4"/>
      <c r="N28" s="20"/>
    </row>
    <row r="29" spans="1:14" ht="18" customHeight="1" x14ac:dyDescent="0.2">
      <c r="A29" s="7"/>
      <c r="B29" s="2" t="s">
        <v>138</v>
      </c>
      <c r="C29" s="10"/>
      <c r="D29" s="332"/>
      <c r="E29" s="9">
        <f t="shared" ref="E29:E39" si="1">G29</f>
        <v>0</v>
      </c>
      <c r="F29" s="324"/>
      <c r="G29" s="332"/>
      <c r="H29" s="324"/>
      <c r="I29" s="4"/>
      <c r="J29" s="4"/>
      <c r="K29" s="4"/>
      <c r="L29" s="4"/>
      <c r="M29" s="4"/>
      <c r="N29" s="20"/>
    </row>
    <row r="30" spans="1:14" ht="18" customHeight="1" x14ac:dyDescent="0.2">
      <c r="A30" s="7"/>
      <c r="B30" s="2" t="s">
        <v>139</v>
      </c>
      <c r="C30" s="10"/>
      <c r="D30" s="332"/>
      <c r="E30" s="9">
        <f t="shared" si="1"/>
        <v>0</v>
      </c>
      <c r="F30" s="324"/>
      <c r="G30" s="332"/>
      <c r="H30" s="324"/>
      <c r="I30" s="4"/>
      <c r="J30" s="4"/>
      <c r="K30" s="4"/>
      <c r="L30" s="4"/>
      <c r="M30" s="4"/>
      <c r="N30" s="20"/>
    </row>
    <row r="31" spans="1:14" ht="18" customHeight="1" x14ac:dyDescent="0.2">
      <c r="A31" s="7"/>
      <c r="B31" s="2" t="s">
        <v>140</v>
      </c>
      <c r="C31" s="10"/>
      <c r="D31" s="332"/>
      <c r="E31" s="9">
        <f t="shared" si="1"/>
        <v>0</v>
      </c>
      <c r="F31" s="324"/>
      <c r="G31" s="332"/>
      <c r="H31" s="324"/>
      <c r="I31" s="4"/>
      <c r="J31" s="4"/>
      <c r="K31" s="4"/>
      <c r="L31" s="4"/>
      <c r="M31" s="4"/>
      <c r="N31" s="20"/>
    </row>
    <row r="32" spans="1:14" ht="18" customHeight="1" x14ac:dyDescent="0.2">
      <c r="A32" s="7"/>
      <c r="B32" s="2" t="s">
        <v>141</v>
      </c>
      <c r="C32" s="10"/>
      <c r="D32" s="332"/>
      <c r="E32" s="9">
        <f t="shared" si="1"/>
        <v>0</v>
      </c>
      <c r="F32" s="324"/>
      <c r="G32" s="332"/>
      <c r="H32" s="324"/>
      <c r="I32" s="4"/>
      <c r="J32" s="4"/>
      <c r="K32" s="4"/>
      <c r="L32" s="4"/>
      <c r="M32" s="4"/>
      <c r="N32" s="20"/>
    </row>
    <row r="33" spans="1:14" ht="18" customHeight="1" x14ac:dyDescent="0.2">
      <c r="A33" s="7"/>
      <c r="B33" s="2" t="s">
        <v>377</v>
      </c>
      <c r="C33" s="10"/>
      <c r="D33" s="332"/>
      <c r="E33" s="9">
        <f t="shared" si="1"/>
        <v>0</v>
      </c>
      <c r="F33" s="324"/>
      <c r="G33" s="332"/>
      <c r="H33" s="324"/>
      <c r="I33" s="4"/>
      <c r="J33" s="4"/>
      <c r="K33" s="4"/>
      <c r="L33" s="4"/>
      <c r="M33" s="4"/>
      <c r="N33" s="20"/>
    </row>
    <row r="34" spans="1:14" ht="18" customHeight="1" x14ac:dyDescent="0.2">
      <c r="A34" s="7"/>
      <c r="B34" s="2" t="s">
        <v>142</v>
      </c>
      <c r="C34" s="10"/>
      <c r="D34" s="332"/>
      <c r="E34" s="9">
        <f t="shared" si="1"/>
        <v>0</v>
      </c>
      <c r="F34" s="324"/>
      <c r="G34" s="332"/>
      <c r="H34" s="324"/>
      <c r="I34" s="4"/>
      <c r="J34" s="4"/>
      <c r="K34" s="4"/>
      <c r="L34" s="4"/>
      <c r="M34" s="4"/>
      <c r="N34" s="20"/>
    </row>
    <row r="35" spans="1:14" ht="18" customHeight="1" x14ac:dyDescent="0.2">
      <c r="A35" s="7"/>
      <c r="B35" s="2" t="s">
        <v>143</v>
      </c>
      <c r="C35" s="10"/>
      <c r="D35" s="332"/>
      <c r="E35" s="9">
        <f t="shared" si="1"/>
        <v>0</v>
      </c>
      <c r="F35" s="324"/>
      <c r="G35" s="332"/>
      <c r="H35" s="324"/>
      <c r="I35" s="4"/>
      <c r="J35" s="4"/>
      <c r="K35" s="4"/>
      <c r="L35" s="4"/>
      <c r="M35" s="4"/>
      <c r="N35" s="20"/>
    </row>
    <row r="36" spans="1:14" ht="18" customHeight="1" x14ac:dyDescent="0.2">
      <c r="A36" s="7"/>
      <c r="B36" s="415"/>
      <c r="C36" s="416"/>
      <c r="D36" s="332"/>
      <c r="E36" s="9">
        <f t="shared" si="1"/>
        <v>0</v>
      </c>
      <c r="F36" s="324"/>
      <c r="G36" s="332"/>
      <c r="H36" s="324"/>
      <c r="I36" s="4"/>
      <c r="J36" s="4"/>
      <c r="K36" s="4"/>
      <c r="L36" s="4"/>
      <c r="M36" s="4"/>
      <c r="N36" s="20"/>
    </row>
    <row r="37" spans="1:14" ht="18" customHeight="1" x14ac:dyDescent="0.2">
      <c r="A37" s="7"/>
      <c r="B37" s="415"/>
      <c r="C37" s="416"/>
      <c r="D37" s="332"/>
      <c r="E37" s="9">
        <f t="shared" si="1"/>
        <v>0</v>
      </c>
      <c r="F37" s="324"/>
      <c r="G37" s="332"/>
      <c r="H37" s="324"/>
      <c r="I37" s="4"/>
      <c r="J37" s="4"/>
      <c r="K37" s="4"/>
      <c r="L37" s="4"/>
      <c r="M37" s="4"/>
      <c r="N37" s="20"/>
    </row>
    <row r="38" spans="1:14" ht="18" customHeight="1" x14ac:dyDescent="0.2">
      <c r="A38" s="7"/>
      <c r="B38" s="415"/>
      <c r="C38" s="416"/>
      <c r="D38" s="332"/>
      <c r="E38" s="9">
        <f t="shared" si="1"/>
        <v>0</v>
      </c>
      <c r="F38" s="324"/>
      <c r="G38" s="332"/>
      <c r="H38" s="324"/>
      <c r="I38" s="4"/>
      <c r="J38" s="4"/>
      <c r="K38" s="4"/>
      <c r="L38" s="4"/>
      <c r="M38" s="4"/>
      <c r="N38" s="20"/>
    </row>
    <row r="39" spans="1:14" ht="18" customHeight="1" x14ac:dyDescent="0.2">
      <c r="A39" s="7"/>
      <c r="B39" s="415"/>
      <c r="C39" s="416"/>
      <c r="D39" s="332"/>
      <c r="E39" s="9">
        <f t="shared" si="1"/>
        <v>0</v>
      </c>
      <c r="F39" s="324"/>
      <c r="G39" s="332"/>
      <c r="H39" s="324"/>
      <c r="I39" s="4"/>
      <c r="J39" s="4"/>
      <c r="K39" s="4"/>
      <c r="L39" s="4"/>
      <c r="M39" s="4"/>
      <c r="N39" s="20"/>
    </row>
    <row r="40" spans="1:14" ht="18" customHeight="1" x14ac:dyDescent="0.2">
      <c r="A40" s="1279" t="s">
        <v>689</v>
      </c>
      <c r="B40" s="1280"/>
      <c r="C40" s="1281"/>
      <c r="D40" s="9">
        <v>1</v>
      </c>
      <c r="E40" s="9">
        <f>SUM(F40,G40)</f>
        <v>0</v>
      </c>
      <c r="F40" s="9">
        <f>F41</f>
        <v>0</v>
      </c>
      <c r="G40" s="9">
        <f>SUM(G49:G61)</f>
        <v>0</v>
      </c>
      <c r="H40" s="324"/>
      <c r="I40" s="4"/>
      <c r="J40" s="4"/>
      <c r="K40" s="4"/>
      <c r="L40" s="4"/>
      <c r="M40" s="4"/>
      <c r="N40" s="20"/>
    </row>
    <row r="41" spans="1:14" ht="18" customHeight="1" x14ac:dyDescent="0.2">
      <c r="A41" s="7"/>
      <c r="B41" s="8" t="s">
        <v>683</v>
      </c>
      <c r="C41" s="4"/>
      <c r="D41" s="332"/>
      <c r="E41" s="9">
        <f>F41</f>
        <v>0</v>
      </c>
      <c r="F41" s="9">
        <f>SUM(F42:F48)</f>
        <v>0</v>
      </c>
      <c r="G41" s="324"/>
      <c r="H41" s="325"/>
      <c r="I41" s="4"/>
      <c r="J41" s="4"/>
      <c r="K41" s="4"/>
      <c r="L41" s="4"/>
      <c r="M41" s="4"/>
      <c r="N41" s="20"/>
    </row>
    <row r="42" spans="1:14" ht="18" customHeight="1" x14ac:dyDescent="0.2">
      <c r="A42" s="7"/>
      <c r="B42" s="7"/>
      <c r="C42" s="4" t="s">
        <v>144</v>
      </c>
      <c r="D42" s="332"/>
      <c r="E42" s="9">
        <f t="shared" ref="E42:E48" si="2">F42</f>
        <v>0</v>
      </c>
      <c r="F42" s="332"/>
      <c r="G42" s="324"/>
      <c r="H42" s="332"/>
      <c r="I42" s="4"/>
      <c r="J42" s="4"/>
      <c r="K42" s="4"/>
      <c r="L42" s="4"/>
      <c r="M42" s="4"/>
      <c r="N42" s="20"/>
    </row>
    <row r="43" spans="1:14" ht="18" customHeight="1" x14ac:dyDescent="0.2">
      <c r="A43" s="7"/>
      <c r="B43" s="7"/>
      <c r="C43" s="4" t="s">
        <v>145</v>
      </c>
      <c r="D43" s="332"/>
      <c r="E43" s="9">
        <f t="shared" si="2"/>
        <v>0</v>
      </c>
      <c r="F43" s="332"/>
      <c r="G43" s="324"/>
      <c r="H43" s="332"/>
      <c r="I43" s="4"/>
      <c r="J43" s="4"/>
      <c r="K43" s="4"/>
      <c r="L43" s="4"/>
      <c r="M43" s="4"/>
      <c r="N43" s="20"/>
    </row>
    <row r="44" spans="1:14" ht="18" customHeight="1" x14ac:dyDescent="0.2">
      <c r="A44" s="7"/>
      <c r="B44" s="7"/>
      <c r="C44" s="4" t="s">
        <v>189</v>
      </c>
      <c r="D44" s="332"/>
      <c r="E44" s="9">
        <f t="shared" si="2"/>
        <v>0</v>
      </c>
      <c r="F44" s="332"/>
      <c r="G44" s="324"/>
      <c r="H44" s="332"/>
      <c r="I44" s="4"/>
      <c r="J44" s="4"/>
      <c r="K44" s="4"/>
      <c r="L44" s="4"/>
      <c r="M44" s="4"/>
      <c r="N44" s="20"/>
    </row>
    <row r="45" spans="1:14" ht="18" customHeight="1" x14ac:dyDescent="0.2">
      <c r="A45" s="7"/>
      <c r="B45" s="7"/>
      <c r="C45" s="4" t="s">
        <v>373</v>
      </c>
      <c r="D45" s="332"/>
      <c r="E45" s="9">
        <f t="shared" si="2"/>
        <v>0</v>
      </c>
      <c r="F45" s="332"/>
      <c r="G45" s="324"/>
      <c r="H45" s="324"/>
      <c r="I45" s="4"/>
      <c r="J45" s="4"/>
      <c r="K45" s="4"/>
      <c r="L45" s="4"/>
      <c r="M45" s="4"/>
      <c r="N45" s="20"/>
    </row>
    <row r="46" spans="1:14" ht="18" customHeight="1" x14ac:dyDescent="0.2">
      <c r="A46" s="7"/>
      <c r="B46" s="7"/>
      <c r="C46" s="4" t="s">
        <v>374</v>
      </c>
      <c r="D46" s="332"/>
      <c r="E46" s="9">
        <f t="shared" si="2"/>
        <v>0</v>
      </c>
      <c r="F46" s="332"/>
      <c r="G46" s="324"/>
      <c r="H46" s="324"/>
      <c r="I46" s="4"/>
      <c r="J46" s="4"/>
      <c r="K46" s="4"/>
      <c r="L46" s="4"/>
      <c r="M46" s="4"/>
      <c r="N46" s="20"/>
    </row>
    <row r="47" spans="1:14" ht="18" customHeight="1" x14ac:dyDescent="0.2">
      <c r="A47" s="7"/>
      <c r="B47" s="7"/>
      <c r="C47" s="332"/>
      <c r="D47" s="332"/>
      <c r="E47" s="9">
        <f t="shared" si="2"/>
        <v>0</v>
      </c>
      <c r="F47" s="332"/>
      <c r="G47" s="324"/>
      <c r="H47" s="324"/>
      <c r="I47" s="4"/>
      <c r="J47" s="4"/>
      <c r="K47" s="4"/>
      <c r="L47" s="4"/>
      <c r="M47" s="4"/>
      <c r="N47" s="20"/>
    </row>
    <row r="48" spans="1:14" ht="18" customHeight="1" x14ac:dyDescent="0.2">
      <c r="A48" s="7"/>
      <c r="B48" s="9"/>
      <c r="C48" s="332"/>
      <c r="D48" s="332"/>
      <c r="E48" s="9">
        <f t="shared" si="2"/>
        <v>0</v>
      </c>
      <c r="F48" s="332"/>
      <c r="G48" s="324"/>
      <c r="H48" s="324"/>
      <c r="I48" s="4"/>
      <c r="J48" s="4"/>
      <c r="K48" s="4"/>
      <c r="L48" s="4"/>
      <c r="M48" s="4"/>
      <c r="N48" s="20"/>
    </row>
    <row r="49" spans="1:14" ht="18" customHeight="1" x14ac:dyDescent="0.2">
      <c r="A49" s="7"/>
      <c r="B49" s="2" t="s">
        <v>375</v>
      </c>
      <c r="C49" s="10"/>
      <c r="D49" s="332"/>
      <c r="E49" s="9">
        <f>G49</f>
        <v>0</v>
      </c>
      <c r="F49" s="324"/>
      <c r="G49" s="332"/>
      <c r="H49" s="324"/>
      <c r="I49" s="4"/>
      <c r="J49" s="4"/>
      <c r="K49" s="4"/>
      <c r="L49" s="4"/>
      <c r="M49" s="4"/>
      <c r="N49" s="20"/>
    </row>
    <row r="50" spans="1:14" ht="18" customHeight="1" x14ac:dyDescent="0.2">
      <c r="A50" s="7"/>
      <c r="B50" s="2" t="s">
        <v>376</v>
      </c>
      <c r="C50" s="10"/>
      <c r="D50" s="332"/>
      <c r="E50" s="9">
        <f>G50</f>
        <v>0</v>
      </c>
      <c r="F50" s="324"/>
      <c r="G50" s="332"/>
      <c r="H50" s="324"/>
      <c r="I50" s="4"/>
      <c r="J50" s="4"/>
      <c r="K50" s="4"/>
      <c r="L50" s="4"/>
      <c r="M50" s="4"/>
      <c r="N50" s="20"/>
    </row>
    <row r="51" spans="1:14" ht="104.25" hidden="1" customHeight="1" x14ac:dyDescent="0.2">
      <c r="A51" s="7"/>
      <c r="B51" s="2" t="s">
        <v>138</v>
      </c>
      <c r="C51" s="10"/>
      <c r="D51" s="332"/>
      <c r="E51" s="9">
        <f t="shared" ref="E51:E61" si="3">G51</f>
        <v>0</v>
      </c>
      <c r="F51" s="324"/>
      <c r="G51" s="332"/>
      <c r="H51" s="324"/>
      <c r="I51" s="4"/>
      <c r="J51" s="4"/>
      <c r="K51" s="4"/>
      <c r="L51" s="4"/>
      <c r="M51" s="4"/>
      <c r="N51" s="20"/>
    </row>
    <row r="52" spans="1:14" ht="18" customHeight="1" x14ac:dyDescent="0.2">
      <c r="A52" s="7"/>
      <c r="B52" s="2" t="s">
        <v>138</v>
      </c>
      <c r="C52" s="10"/>
      <c r="D52" s="332"/>
      <c r="E52" s="9">
        <f t="shared" si="3"/>
        <v>0</v>
      </c>
      <c r="F52" s="324"/>
      <c r="G52" s="332"/>
      <c r="H52" s="324"/>
      <c r="I52" s="4"/>
      <c r="J52" s="4"/>
      <c r="K52" s="4"/>
      <c r="L52" s="4"/>
      <c r="M52" s="4"/>
      <c r="N52" s="20"/>
    </row>
    <row r="53" spans="1:14" ht="17.25" customHeight="1" x14ac:dyDescent="0.2">
      <c r="A53" s="7"/>
      <c r="B53" s="2" t="s">
        <v>139</v>
      </c>
      <c r="C53" s="10"/>
      <c r="D53" s="332"/>
      <c r="E53" s="9">
        <f t="shared" si="3"/>
        <v>0</v>
      </c>
      <c r="F53" s="324"/>
      <c r="G53" s="332"/>
      <c r="H53" s="324"/>
      <c r="I53" s="4"/>
      <c r="J53" s="4"/>
      <c r="K53" s="4"/>
      <c r="L53" s="4"/>
      <c r="M53" s="4"/>
      <c r="N53" s="20"/>
    </row>
    <row r="54" spans="1:14" ht="17.399999999999999" customHeight="1" x14ac:dyDescent="0.2">
      <c r="A54" s="7"/>
      <c r="B54" s="2" t="s">
        <v>140</v>
      </c>
      <c r="C54" s="10"/>
      <c r="D54" s="332"/>
      <c r="E54" s="9">
        <f t="shared" si="3"/>
        <v>0</v>
      </c>
      <c r="F54" s="324"/>
      <c r="G54" s="332"/>
      <c r="H54" s="324"/>
      <c r="I54" s="4"/>
      <c r="J54" s="4"/>
      <c r="K54" s="4"/>
      <c r="L54" s="4"/>
      <c r="M54" s="4"/>
      <c r="N54" s="20"/>
    </row>
    <row r="55" spans="1:14" ht="17.399999999999999" customHeight="1" x14ac:dyDescent="0.2">
      <c r="A55" s="7"/>
      <c r="B55" s="2" t="s">
        <v>141</v>
      </c>
      <c r="C55" s="10"/>
      <c r="D55" s="332"/>
      <c r="E55" s="9">
        <f t="shared" si="3"/>
        <v>0</v>
      </c>
      <c r="F55" s="324"/>
      <c r="G55" s="332"/>
      <c r="H55" s="324"/>
      <c r="I55" s="4"/>
      <c r="J55" s="4"/>
      <c r="K55" s="4"/>
      <c r="L55" s="4"/>
      <c r="M55" s="4"/>
      <c r="N55" s="20"/>
    </row>
    <row r="56" spans="1:14" ht="17.399999999999999" customHeight="1" x14ac:dyDescent="0.2">
      <c r="A56" s="7"/>
      <c r="B56" s="2" t="s">
        <v>377</v>
      </c>
      <c r="C56" s="10"/>
      <c r="D56" s="332"/>
      <c r="E56" s="9">
        <f t="shared" si="3"/>
        <v>0</v>
      </c>
      <c r="F56" s="324"/>
      <c r="G56" s="332"/>
      <c r="H56" s="324"/>
      <c r="I56" s="4"/>
      <c r="J56" s="4"/>
      <c r="K56" s="4"/>
      <c r="L56" s="4"/>
      <c r="M56" s="4"/>
      <c r="N56" s="20"/>
    </row>
    <row r="57" spans="1:14" ht="17.25" customHeight="1" x14ac:dyDescent="0.2">
      <c r="A57" s="7"/>
      <c r="B57" s="2" t="s">
        <v>142</v>
      </c>
      <c r="C57" s="10"/>
      <c r="D57" s="332"/>
      <c r="E57" s="9">
        <f t="shared" si="3"/>
        <v>0</v>
      </c>
      <c r="F57" s="324"/>
      <c r="G57" s="332"/>
      <c r="H57" s="324"/>
      <c r="I57" s="4"/>
      <c r="J57" s="4"/>
      <c r="K57" s="4"/>
      <c r="L57" s="4"/>
      <c r="M57" s="4"/>
      <c r="N57" s="20"/>
    </row>
    <row r="58" spans="1:14" ht="17.399999999999999" customHeight="1" x14ac:dyDescent="0.2">
      <c r="A58" s="7"/>
      <c r="B58" s="2" t="s">
        <v>143</v>
      </c>
      <c r="C58" s="10"/>
      <c r="D58" s="332"/>
      <c r="E58" s="9">
        <f t="shared" si="3"/>
        <v>0</v>
      </c>
      <c r="F58" s="324"/>
      <c r="G58" s="332"/>
      <c r="H58" s="324"/>
      <c r="I58" s="4"/>
      <c r="J58" s="4"/>
      <c r="K58" s="4"/>
      <c r="L58" s="4"/>
      <c r="M58" s="4"/>
      <c r="N58" s="20"/>
    </row>
    <row r="59" spans="1:14" ht="17.399999999999999" customHeight="1" x14ac:dyDescent="0.2">
      <c r="A59" s="7"/>
      <c r="B59" s="415"/>
      <c r="C59" s="416"/>
      <c r="D59" s="332"/>
      <c r="E59" s="9">
        <f t="shared" si="3"/>
        <v>0</v>
      </c>
      <c r="F59" s="324"/>
      <c r="G59" s="332"/>
      <c r="H59" s="324"/>
      <c r="I59" s="4"/>
      <c r="J59" s="4"/>
      <c r="K59" s="4"/>
      <c r="L59" s="4"/>
      <c r="M59" s="4"/>
      <c r="N59" s="20"/>
    </row>
    <row r="60" spans="1:14" ht="17.399999999999999" customHeight="1" x14ac:dyDescent="0.2">
      <c r="A60" s="7"/>
      <c r="B60" s="415"/>
      <c r="C60" s="416"/>
      <c r="D60" s="332"/>
      <c r="E60" s="9">
        <f t="shared" si="3"/>
        <v>0</v>
      </c>
      <c r="F60" s="324"/>
      <c r="G60" s="332"/>
      <c r="H60" s="324"/>
      <c r="I60" s="4"/>
      <c r="J60" s="4"/>
      <c r="K60" s="4"/>
      <c r="L60" s="4"/>
      <c r="M60" s="4"/>
      <c r="N60" s="20"/>
    </row>
    <row r="61" spans="1:14" ht="17.399999999999999" customHeight="1" x14ac:dyDescent="0.2">
      <c r="A61" s="7"/>
      <c r="B61" s="415"/>
      <c r="C61" s="416"/>
      <c r="D61" s="332"/>
      <c r="E61" s="9">
        <f t="shared" si="3"/>
        <v>0</v>
      </c>
      <c r="F61" s="324"/>
      <c r="G61" s="332"/>
      <c r="H61" s="324"/>
      <c r="I61" s="4"/>
      <c r="J61" s="4"/>
      <c r="K61" s="4"/>
      <c r="L61" s="4"/>
      <c r="M61" s="4"/>
      <c r="N61" s="20"/>
    </row>
    <row r="62" spans="1:14" ht="18" customHeight="1" x14ac:dyDescent="0.2">
      <c r="A62" s="1279" t="s">
        <v>754</v>
      </c>
      <c r="B62" s="1280"/>
      <c r="C62" s="1281"/>
      <c r="D62" s="9">
        <v>1</v>
      </c>
      <c r="E62" s="9">
        <f>SUM(F62,G62)</f>
        <v>0</v>
      </c>
      <c r="F62" s="9">
        <f>F63</f>
        <v>0</v>
      </c>
      <c r="G62" s="9">
        <f>SUM(G71:G82)</f>
        <v>0</v>
      </c>
      <c r="H62" s="324"/>
      <c r="I62" s="4"/>
      <c r="J62" s="4"/>
      <c r="K62" s="4"/>
      <c r="L62" s="4"/>
      <c r="M62" s="4"/>
      <c r="N62" s="20"/>
    </row>
    <row r="63" spans="1:14" ht="18" customHeight="1" x14ac:dyDescent="0.2">
      <c r="A63" s="7"/>
      <c r="B63" s="2" t="s">
        <v>838</v>
      </c>
      <c r="C63" s="10"/>
      <c r="D63" s="332"/>
      <c r="E63" s="9">
        <f>G63</f>
        <v>0</v>
      </c>
      <c r="F63" s="332"/>
      <c r="G63" s="324"/>
      <c r="H63" s="332"/>
      <c r="I63" s="508"/>
      <c r="J63" s="508"/>
      <c r="K63" s="508"/>
      <c r="L63" s="508"/>
      <c r="M63" s="508"/>
      <c r="N63" s="20"/>
    </row>
    <row r="64" spans="1:14" ht="17.399999999999999" customHeight="1" x14ac:dyDescent="0.2">
      <c r="A64" s="7"/>
      <c r="B64" s="2" t="s">
        <v>841</v>
      </c>
      <c r="C64" s="10"/>
      <c r="D64" s="332"/>
      <c r="E64" s="9">
        <f>G64</f>
        <v>0</v>
      </c>
      <c r="F64" s="332"/>
      <c r="G64" s="324"/>
      <c r="H64" s="324"/>
      <c r="I64" s="508"/>
      <c r="J64" s="508"/>
      <c r="K64" s="508"/>
      <c r="L64" s="508"/>
      <c r="M64" s="508"/>
      <c r="N64" s="20"/>
    </row>
    <row r="65" spans="1:14" ht="17.399999999999999" customHeight="1" x14ac:dyDescent="0.2">
      <c r="A65" s="7"/>
      <c r="B65" s="2" t="s">
        <v>374</v>
      </c>
      <c r="C65" s="10"/>
      <c r="D65" s="332"/>
      <c r="E65" s="9">
        <f>G65</f>
        <v>0</v>
      </c>
      <c r="F65" s="332"/>
      <c r="G65" s="324"/>
      <c r="H65" s="324"/>
      <c r="I65" s="508"/>
      <c r="J65" s="508"/>
      <c r="K65" s="508"/>
      <c r="L65" s="508"/>
      <c r="M65" s="508"/>
      <c r="N65" s="20"/>
    </row>
    <row r="66" spans="1:14" ht="18" customHeight="1" x14ac:dyDescent="0.2">
      <c r="A66" s="7"/>
      <c r="B66" s="2" t="s">
        <v>837</v>
      </c>
      <c r="C66" s="10"/>
      <c r="D66" s="332"/>
      <c r="E66" s="9">
        <f>G66</f>
        <v>0</v>
      </c>
      <c r="F66" s="324"/>
      <c r="G66" s="332"/>
      <c r="H66" s="324"/>
      <c r="I66" s="508"/>
      <c r="J66" s="508"/>
      <c r="K66" s="508"/>
      <c r="L66" s="508"/>
      <c r="M66" s="508"/>
      <c r="N66" s="20"/>
    </row>
    <row r="67" spans="1:14" ht="104.25" hidden="1" customHeight="1" x14ac:dyDescent="0.2">
      <c r="A67" s="7"/>
      <c r="B67" s="2" t="s">
        <v>138</v>
      </c>
      <c r="C67" s="10"/>
      <c r="D67" s="332"/>
      <c r="E67" s="9">
        <f t="shared" ref="E67:E72" si="4">G67</f>
        <v>0</v>
      </c>
      <c r="F67" s="324"/>
      <c r="G67" s="332"/>
      <c r="H67" s="324"/>
      <c r="I67" s="508"/>
      <c r="J67" s="508"/>
      <c r="K67" s="508"/>
      <c r="L67" s="508"/>
      <c r="M67" s="508"/>
      <c r="N67" s="20"/>
    </row>
    <row r="68" spans="1:14" ht="18" customHeight="1" x14ac:dyDescent="0.2">
      <c r="A68" s="7"/>
      <c r="B68" s="2" t="s">
        <v>839</v>
      </c>
      <c r="C68" s="10"/>
      <c r="D68" s="332"/>
      <c r="E68" s="9">
        <f t="shared" si="4"/>
        <v>0</v>
      </c>
      <c r="F68" s="324"/>
      <c r="G68" s="332"/>
      <c r="H68" s="324"/>
      <c r="I68" s="508"/>
      <c r="J68" s="508"/>
      <c r="K68" s="508"/>
      <c r="L68" s="508"/>
      <c r="M68" s="508"/>
      <c r="N68" s="20"/>
    </row>
    <row r="69" spans="1:14" ht="17.25" customHeight="1" x14ac:dyDescent="0.2">
      <c r="A69" s="7"/>
      <c r="B69" s="2" t="s">
        <v>840</v>
      </c>
      <c r="C69" s="10"/>
      <c r="D69" s="332"/>
      <c r="E69" s="9">
        <f t="shared" si="4"/>
        <v>0</v>
      </c>
      <c r="F69" s="324"/>
      <c r="G69" s="332"/>
      <c r="H69" s="324"/>
      <c r="I69" s="508"/>
      <c r="J69" s="508"/>
      <c r="K69" s="508"/>
      <c r="L69" s="508"/>
      <c r="M69" s="508"/>
      <c r="N69" s="20"/>
    </row>
    <row r="70" spans="1:14" ht="17.399999999999999" customHeight="1" x14ac:dyDescent="0.2">
      <c r="A70" s="7"/>
      <c r="B70" s="2" t="s">
        <v>375</v>
      </c>
      <c r="C70" s="10"/>
      <c r="D70" s="332"/>
      <c r="E70" s="9">
        <f t="shared" si="4"/>
        <v>0</v>
      </c>
      <c r="F70" s="324"/>
      <c r="G70" s="332"/>
      <c r="H70" s="324"/>
      <c r="I70" s="508"/>
      <c r="J70" s="508"/>
      <c r="K70" s="508"/>
      <c r="L70" s="508"/>
      <c r="M70" s="508"/>
      <c r="N70" s="20"/>
    </row>
    <row r="71" spans="1:14" ht="17.25" customHeight="1" x14ac:dyDescent="0.2">
      <c r="A71" s="7"/>
      <c r="B71" s="2" t="s">
        <v>376</v>
      </c>
      <c r="C71" s="10"/>
      <c r="D71" s="332"/>
      <c r="E71" s="9">
        <f t="shared" si="4"/>
        <v>0</v>
      </c>
      <c r="F71" s="324"/>
      <c r="G71" s="332"/>
      <c r="H71" s="324"/>
      <c r="I71" s="508"/>
      <c r="J71" s="508"/>
      <c r="K71" s="508"/>
      <c r="L71" s="508"/>
      <c r="M71" s="508"/>
      <c r="N71" s="20"/>
    </row>
    <row r="72" spans="1:14" ht="17.399999999999999" customHeight="1" x14ac:dyDescent="0.2">
      <c r="A72" s="7"/>
      <c r="B72" s="2" t="s">
        <v>138</v>
      </c>
      <c r="C72" s="10"/>
      <c r="D72" s="332"/>
      <c r="E72" s="9">
        <f t="shared" si="4"/>
        <v>0</v>
      </c>
      <c r="F72" s="324"/>
      <c r="G72" s="332"/>
      <c r="H72" s="324"/>
      <c r="I72" s="508"/>
      <c r="J72" s="508"/>
      <c r="K72" s="508"/>
      <c r="L72" s="508"/>
      <c r="M72" s="508"/>
      <c r="N72" s="20"/>
    </row>
    <row r="73" spans="1:14" ht="104.25" hidden="1" customHeight="1" x14ac:dyDescent="0.2">
      <c r="A73" s="7"/>
      <c r="B73" s="2" t="s">
        <v>138</v>
      </c>
      <c r="C73" s="10"/>
      <c r="D73" s="332"/>
      <c r="E73" s="9">
        <f t="shared" ref="E73:E82" si="5">G73</f>
        <v>0</v>
      </c>
      <c r="F73" s="324"/>
      <c r="G73" s="332"/>
      <c r="H73" s="324"/>
      <c r="I73" s="4"/>
      <c r="J73" s="4"/>
      <c r="K73" s="4"/>
      <c r="L73" s="4"/>
      <c r="M73" s="4"/>
      <c r="N73" s="20"/>
    </row>
    <row r="74" spans="1:14" ht="18" customHeight="1" x14ac:dyDescent="0.2">
      <c r="A74" s="7"/>
      <c r="B74" s="2" t="s">
        <v>842</v>
      </c>
      <c r="C74" s="10"/>
      <c r="D74" s="332"/>
      <c r="E74" s="9">
        <f t="shared" si="5"/>
        <v>0</v>
      </c>
      <c r="F74" s="324"/>
      <c r="G74" s="332"/>
      <c r="H74" s="324"/>
      <c r="I74" s="4"/>
      <c r="J74" s="4"/>
      <c r="K74" s="4"/>
      <c r="L74" s="4"/>
      <c r="M74" s="4"/>
      <c r="N74" s="20"/>
    </row>
    <row r="75" spans="1:14" ht="17.25" customHeight="1" x14ac:dyDescent="0.2">
      <c r="A75" s="7"/>
      <c r="B75" s="2" t="s">
        <v>843</v>
      </c>
      <c r="C75" s="10"/>
      <c r="D75" s="332"/>
      <c r="E75" s="9">
        <f t="shared" si="5"/>
        <v>0</v>
      </c>
      <c r="F75" s="324"/>
      <c r="G75" s="332"/>
      <c r="H75" s="324"/>
      <c r="I75" s="4"/>
      <c r="J75" s="4"/>
      <c r="K75" s="4"/>
      <c r="L75" s="4"/>
      <c r="M75" s="4"/>
      <c r="N75" s="20"/>
    </row>
    <row r="76" spans="1:14" ht="17.399999999999999" customHeight="1" x14ac:dyDescent="0.2">
      <c r="A76" s="7"/>
      <c r="B76" s="2" t="s">
        <v>844</v>
      </c>
      <c r="C76" s="10"/>
      <c r="D76" s="332"/>
      <c r="E76" s="9">
        <f t="shared" si="5"/>
        <v>0</v>
      </c>
      <c r="F76" s="324"/>
      <c r="G76" s="332"/>
      <c r="H76" s="324"/>
      <c r="I76" s="4"/>
      <c r="J76" s="4"/>
      <c r="K76" s="4"/>
      <c r="L76" s="4"/>
      <c r="M76" s="4"/>
      <c r="N76" s="20"/>
    </row>
    <row r="77" spans="1:14" ht="17.399999999999999" customHeight="1" x14ac:dyDescent="0.2">
      <c r="A77" s="7"/>
      <c r="B77" s="2" t="s">
        <v>139</v>
      </c>
      <c r="C77" s="10"/>
      <c r="D77" s="332"/>
      <c r="E77" s="9">
        <f t="shared" si="5"/>
        <v>0</v>
      </c>
      <c r="F77" s="324"/>
      <c r="G77" s="332"/>
      <c r="H77" s="324"/>
      <c r="I77" s="4"/>
      <c r="J77" s="4"/>
      <c r="K77" s="4"/>
      <c r="L77" s="4"/>
      <c r="M77" s="4"/>
      <c r="N77" s="20"/>
    </row>
    <row r="78" spans="1:14" ht="17.399999999999999" customHeight="1" x14ac:dyDescent="0.2">
      <c r="A78" s="7"/>
      <c r="B78" s="2" t="s">
        <v>140</v>
      </c>
      <c r="C78" s="10"/>
      <c r="D78" s="332"/>
      <c r="E78" s="9">
        <f t="shared" si="5"/>
        <v>0</v>
      </c>
      <c r="F78" s="324"/>
      <c r="G78" s="332"/>
      <c r="H78" s="324"/>
      <c r="I78" s="4"/>
      <c r="J78" s="4"/>
      <c r="K78" s="4"/>
      <c r="L78" s="4"/>
      <c r="M78" s="4"/>
      <c r="N78" s="20"/>
    </row>
    <row r="79" spans="1:14" ht="17.25" customHeight="1" x14ac:dyDescent="0.2">
      <c r="A79" s="7"/>
      <c r="B79" s="2" t="s">
        <v>845</v>
      </c>
      <c r="C79" s="10"/>
      <c r="D79" s="332"/>
      <c r="E79" s="9">
        <f t="shared" si="5"/>
        <v>0</v>
      </c>
      <c r="F79" s="324"/>
      <c r="G79" s="332"/>
      <c r="H79" s="324"/>
      <c r="I79" s="4"/>
      <c r="J79" s="4"/>
      <c r="K79" s="4"/>
      <c r="L79" s="4"/>
      <c r="M79" s="4"/>
      <c r="N79" s="20"/>
    </row>
    <row r="80" spans="1:14" ht="17.399999999999999" customHeight="1" x14ac:dyDescent="0.2">
      <c r="A80" s="7"/>
      <c r="B80" s="415"/>
      <c r="C80" s="416"/>
      <c r="D80" s="332"/>
      <c r="E80" s="9">
        <f t="shared" si="5"/>
        <v>0</v>
      </c>
      <c r="F80" s="324"/>
      <c r="G80" s="332"/>
      <c r="H80" s="324"/>
      <c r="I80" s="4"/>
      <c r="J80" s="4"/>
      <c r="K80" s="4"/>
      <c r="L80" s="4"/>
      <c r="M80" s="4"/>
      <c r="N80" s="20"/>
    </row>
    <row r="81" spans="1:14" ht="17.399999999999999" customHeight="1" x14ac:dyDescent="0.2">
      <c r="A81" s="7"/>
      <c r="B81" s="415"/>
      <c r="C81" s="416"/>
      <c r="D81" s="332"/>
      <c r="E81" s="9">
        <f t="shared" si="5"/>
        <v>0</v>
      </c>
      <c r="F81" s="324"/>
      <c r="G81" s="332"/>
      <c r="H81" s="324"/>
      <c r="I81" s="4"/>
      <c r="J81" s="4"/>
      <c r="K81" s="4"/>
      <c r="L81" s="4"/>
      <c r="M81" s="4"/>
      <c r="N81" s="20"/>
    </row>
    <row r="82" spans="1:14" ht="17.399999999999999" customHeight="1" x14ac:dyDescent="0.2">
      <c r="A82" s="7"/>
      <c r="B82" s="415"/>
      <c r="C82" s="416"/>
      <c r="D82" s="332"/>
      <c r="E82" s="9">
        <f t="shared" si="5"/>
        <v>0</v>
      </c>
      <c r="F82" s="324"/>
      <c r="G82" s="332"/>
      <c r="H82" s="324"/>
      <c r="I82" s="4"/>
      <c r="J82" s="4"/>
      <c r="K82" s="4"/>
      <c r="L82" s="4"/>
      <c r="M82" s="4"/>
      <c r="N82" s="20"/>
    </row>
    <row r="83" spans="1:14" ht="17.25" customHeight="1" x14ac:dyDescent="0.2">
      <c r="A83" s="825" t="s">
        <v>143</v>
      </c>
      <c r="B83" s="1269"/>
      <c r="C83" s="1271"/>
      <c r="D83" s="332"/>
      <c r="E83" s="4">
        <f t="shared" ref="E83:E92" si="6">G83</f>
        <v>0</v>
      </c>
      <c r="F83" s="324"/>
      <c r="G83" s="332"/>
      <c r="H83" s="324"/>
      <c r="I83" s="4"/>
      <c r="J83" s="4"/>
      <c r="K83" s="4"/>
      <c r="L83" s="4"/>
      <c r="M83" s="4"/>
      <c r="N83" s="20"/>
    </row>
    <row r="84" spans="1:14" ht="17.399999999999999" customHeight="1" x14ac:dyDescent="0.2">
      <c r="A84" s="825" t="s">
        <v>627</v>
      </c>
      <c r="B84" s="1269"/>
      <c r="C84" s="1271"/>
      <c r="D84" s="332"/>
      <c r="E84" s="4">
        <f t="shared" si="6"/>
        <v>0</v>
      </c>
      <c r="F84" s="324"/>
      <c r="G84" s="332"/>
      <c r="H84" s="324"/>
      <c r="I84" s="4"/>
      <c r="J84" s="4"/>
      <c r="K84" s="4"/>
      <c r="L84" s="4"/>
      <c r="M84" s="4"/>
      <c r="N84" s="20"/>
    </row>
    <row r="85" spans="1:14" ht="17.399999999999999" customHeight="1" x14ac:dyDescent="0.2">
      <c r="A85" s="929"/>
      <c r="B85" s="1270"/>
      <c r="C85" s="930"/>
      <c r="D85" s="332"/>
      <c r="E85" s="4">
        <f t="shared" si="6"/>
        <v>0</v>
      </c>
      <c r="F85" s="324"/>
      <c r="G85" s="332"/>
      <c r="H85" s="324"/>
      <c r="I85" s="4"/>
      <c r="J85" s="4"/>
      <c r="K85" s="4"/>
      <c r="L85" s="4"/>
      <c r="M85" s="4"/>
      <c r="N85" s="20"/>
    </row>
    <row r="86" spans="1:14" ht="17.399999999999999" customHeight="1" x14ac:dyDescent="0.2">
      <c r="A86" s="929"/>
      <c r="B86" s="1270"/>
      <c r="C86" s="930"/>
      <c r="D86" s="332"/>
      <c r="E86" s="4">
        <f t="shared" si="6"/>
        <v>0</v>
      </c>
      <c r="F86" s="324"/>
      <c r="G86" s="332"/>
      <c r="H86" s="324"/>
      <c r="I86" s="4"/>
      <c r="J86" s="4"/>
      <c r="K86" s="4"/>
      <c r="L86" s="4"/>
      <c r="M86" s="4"/>
      <c r="N86" s="20"/>
    </row>
    <row r="87" spans="1:14" ht="17.25" customHeight="1" x14ac:dyDescent="0.2">
      <c r="A87" s="929"/>
      <c r="B87" s="1270"/>
      <c r="C87" s="930"/>
      <c r="D87" s="332"/>
      <c r="E87" s="4">
        <f t="shared" si="6"/>
        <v>0</v>
      </c>
      <c r="F87" s="324"/>
      <c r="G87" s="332"/>
      <c r="H87" s="324"/>
      <c r="I87" s="4"/>
      <c r="J87" s="4"/>
      <c r="K87" s="4"/>
      <c r="L87" s="4"/>
      <c r="M87" s="4"/>
      <c r="N87" s="20"/>
    </row>
    <row r="88" spans="1:14" ht="17.399999999999999" customHeight="1" x14ac:dyDescent="0.2">
      <c r="A88" s="929"/>
      <c r="B88" s="1270"/>
      <c r="C88" s="930"/>
      <c r="D88" s="332"/>
      <c r="E88" s="4">
        <f t="shared" si="6"/>
        <v>0</v>
      </c>
      <c r="F88" s="324"/>
      <c r="G88" s="332"/>
      <c r="H88" s="324"/>
      <c r="I88" s="4"/>
      <c r="J88" s="4"/>
      <c r="K88" s="4"/>
      <c r="L88" s="4"/>
      <c r="M88" s="4"/>
      <c r="N88" s="20"/>
    </row>
    <row r="89" spans="1:14" ht="17.399999999999999" customHeight="1" x14ac:dyDescent="0.2">
      <c r="A89" s="929"/>
      <c r="B89" s="1270"/>
      <c r="C89" s="930"/>
      <c r="D89" s="332"/>
      <c r="E89" s="4">
        <f t="shared" si="6"/>
        <v>0</v>
      </c>
      <c r="F89" s="324"/>
      <c r="G89" s="332"/>
      <c r="H89" s="324"/>
      <c r="I89" s="4"/>
      <c r="J89" s="4"/>
      <c r="K89" s="4"/>
      <c r="L89" s="4"/>
      <c r="M89" s="4"/>
      <c r="N89" s="20"/>
    </row>
    <row r="90" spans="1:14" ht="17.399999999999999" customHeight="1" x14ac:dyDescent="0.2">
      <c r="A90" s="929"/>
      <c r="B90" s="1270"/>
      <c r="C90" s="930"/>
      <c r="D90" s="332"/>
      <c r="E90" s="4">
        <f t="shared" si="6"/>
        <v>0</v>
      </c>
      <c r="F90" s="324"/>
      <c r="G90" s="332"/>
      <c r="H90" s="324"/>
      <c r="I90" s="4"/>
      <c r="J90" s="4"/>
      <c r="K90" s="4"/>
      <c r="L90" s="4"/>
      <c r="M90" s="4"/>
      <c r="N90" s="20"/>
    </row>
    <row r="91" spans="1:14" ht="17.399999999999999" customHeight="1" x14ac:dyDescent="0.2">
      <c r="A91" s="929"/>
      <c r="B91" s="1270"/>
      <c r="C91" s="930"/>
      <c r="D91" s="332"/>
      <c r="E91" s="4">
        <f t="shared" si="6"/>
        <v>0</v>
      </c>
      <c r="F91" s="324"/>
      <c r="G91" s="332"/>
      <c r="H91" s="324"/>
      <c r="I91" s="4"/>
      <c r="J91" s="4"/>
      <c r="K91" s="4"/>
      <c r="L91" s="4"/>
      <c r="M91" s="4"/>
      <c r="N91" s="20"/>
    </row>
    <row r="92" spans="1:14" ht="17.399999999999999" customHeight="1" x14ac:dyDescent="0.2">
      <c r="A92" s="929"/>
      <c r="B92" s="1270"/>
      <c r="C92" s="930"/>
      <c r="D92" s="332"/>
      <c r="E92" s="4">
        <f t="shared" si="6"/>
        <v>0</v>
      </c>
      <c r="F92" s="324"/>
      <c r="G92" s="332"/>
      <c r="H92" s="324"/>
      <c r="I92" s="4"/>
      <c r="J92" s="4"/>
      <c r="K92" s="4"/>
      <c r="L92" s="4"/>
      <c r="M92" s="4"/>
      <c r="N92" s="20"/>
    </row>
    <row r="93" spans="1:14" x14ac:dyDescent="0.2">
      <c r="A93" s="207"/>
      <c r="B93" s="207"/>
      <c r="C93" s="207"/>
      <c r="D93" s="207"/>
      <c r="E93" s="207"/>
      <c r="F93" s="207"/>
      <c r="G93" s="207"/>
      <c r="H93" s="207"/>
      <c r="I93" s="207"/>
      <c r="J93" s="207"/>
      <c r="K93" s="207"/>
      <c r="L93" s="207"/>
      <c r="M93" s="207"/>
      <c r="N93" s="120"/>
    </row>
    <row r="94" spans="1:14" x14ac:dyDescent="0.2">
      <c r="A94" s="206" t="s">
        <v>378</v>
      </c>
      <c r="B94" s="206"/>
      <c r="C94" s="206"/>
      <c r="D94" s="120"/>
      <c r="E94" s="120"/>
      <c r="F94" s="120"/>
      <c r="G94" s="120"/>
      <c r="H94" s="120"/>
      <c r="I94" s="120"/>
      <c r="J94" s="120"/>
      <c r="K94" s="120"/>
      <c r="L94" s="120"/>
      <c r="M94" s="120"/>
    </row>
    <row r="95" spans="1:14" x14ac:dyDescent="0.2">
      <c r="A95" s="1282"/>
      <c r="B95" s="1282"/>
      <c r="C95" s="1282"/>
      <c r="D95" s="1282"/>
      <c r="E95" s="1282"/>
      <c r="F95" s="1282"/>
      <c r="G95" s="1282"/>
      <c r="H95" s="1282"/>
      <c r="I95" s="1282"/>
      <c r="J95" s="1282"/>
      <c r="K95" s="1282"/>
      <c r="L95" s="1282"/>
      <c r="M95" s="1282"/>
    </row>
    <row r="96" spans="1:14" x14ac:dyDescent="0.2">
      <c r="A96" s="1282"/>
      <c r="B96" s="1282"/>
      <c r="C96" s="1282"/>
      <c r="D96" s="1282"/>
      <c r="E96" s="1282"/>
      <c r="F96" s="1282"/>
      <c r="G96" s="1282"/>
      <c r="H96" s="1282"/>
      <c r="I96" s="1282"/>
      <c r="J96" s="1282"/>
      <c r="K96" s="1282"/>
      <c r="L96" s="1282"/>
      <c r="M96" s="1282"/>
    </row>
    <row r="97" spans="1:13" x14ac:dyDescent="0.2">
      <c r="A97" s="1282"/>
      <c r="B97" s="1282"/>
      <c r="C97" s="1282"/>
      <c r="D97" s="1282"/>
      <c r="E97" s="1282"/>
      <c r="F97" s="1282"/>
      <c r="G97" s="1282"/>
      <c r="H97" s="1282"/>
      <c r="I97" s="1282"/>
      <c r="J97" s="1282"/>
      <c r="K97" s="1282"/>
      <c r="L97" s="1282"/>
      <c r="M97" s="1282"/>
    </row>
    <row r="98" spans="1:13" x14ac:dyDescent="0.2">
      <c r="A98" s="1282"/>
      <c r="B98" s="1282"/>
      <c r="C98" s="1282"/>
      <c r="D98" s="1282"/>
      <c r="E98" s="1282"/>
      <c r="F98" s="1282"/>
      <c r="G98" s="1282"/>
      <c r="H98" s="1282"/>
      <c r="I98" s="1282"/>
      <c r="J98" s="1282"/>
      <c r="K98" s="1282"/>
      <c r="L98" s="1282"/>
      <c r="M98" s="1282"/>
    </row>
    <row r="99" spans="1:13" x14ac:dyDescent="0.2">
      <c r="A99" s="1282"/>
      <c r="B99" s="1282"/>
      <c r="C99" s="1282"/>
      <c r="D99" s="1282"/>
      <c r="E99" s="1282"/>
      <c r="F99" s="1282"/>
      <c r="G99" s="1282"/>
      <c r="H99" s="1282"/>
      <c r="I99" s="1282"/>
      <c r="J99" s="1282"/>
      <c r="K99" s="1282"/>
      <c r="L99" s="1282"/>
      <c r="M99" s="1282"/>
    </row>
    <row r="100" spans="1:13" x14ac:dyDescent="0.2">
      <c r="A100" s="1282"/>
      <c r="B100" s="1282"/>
      <c r="C100" s="1282"/>
      <c r="D100" s="1282"/>
      <c r="E100" s="1282"/>
      <c r="F100" s="1282"/>
      <c r="G100" s="1282"/>
      <c r="H100" s="1282"/>
      <c r="I100" s="1282"/>
      <c r="J100" s="1282"/>
      <c r="K100" s="1282"/>
      <c r="L100" s="1282"/>
      <c r="M100" s="1282"/>
    </row>
    <row r="101" spans="1:13" x14ac:dyDescent="0.2">
      <c r="A101" s="1282"/>
      <c r="B101" s="1282"/>
      <c r="C101" s="1282"/>
      <c r="D101" s="1282"/>
      <c r="E101" s="1282"/>
      <c r="F101" s="1282"/>
      <c r="G101" s="1282"/>
      <c r="H101" s="1282"/>
      <c r="I101" s="1282"/>
      <c r="J101" s="1282"/>
      <c r="K101" s="1282"/>
      <c r="L101" s="1282"/>
      <c r="M101" s="1282"/>
    </row>
    <row r="102" spans="1:13" x14ac:dyDescent="0.2">
      <c r="A102" s="1282"/>
      <c r="B102" s="1282"/>
      <c r="C102" s="1282"/>
      <c r="D102" s="1282"/>
      <c r="E102" s="1282"/>
      <c r="F102" s="1282"/>
      <c r="G102" s="1282"/>
      <c r="H102" s="1282"/>
      <c r="I102" s="1282"/>
      <c r="J102" s="1282"/>
      <c r="K102" s="1282"/>
      <c r="L102" s="1282"/>
      <c r="M102" s="1282"/>
    </row>
    <row r="103" spans="1:13" x14ac:dyDescent="0.2">
      <c r="A103" s="1282"/>
      <c r="B103" s="1282"/>
      <c r="C103" s="1282"/>
      <c r="D103" s="1282"/>
      <c r="E103" s="1282"/>
      <c r="F103" s="1282"/>
      <c r="G103" s="1282"/>
      <c r="H103" s="1282"/>
      <c r="I103" s="1282"/>
      <c r="J103" s="1282"/>
      <c r="K103" s="1282"/>
      <c r="L103" s="1282"/>
      <c r="M103" s="1282"/>
    </row>
    <row r="104" spans="1:13" x14ac:dyDescent="0.2">
      <c r="A104" s="1282"/>
      <c r="B104" s="1282"/>
      <c r="C104" s="1282"/>
      <c r="D104" s="1282"/>
      <c r="E104" s="1282"/>
      <c r="F104" s="1282"/>
      <c r="G104" s="1282"/>
      <c r="H104" s="1282"/>
      <c r="I104" s="1282"/>
      <c r="J104" s="1282"/>
      <c r="K104" s="1282"/>
      <c r="L104" s="1282"/>
      <c r="M104" s="1282"/>
    </row>
    <row r="105" spans="1:13" x14ac:dyDescent="0.2">
      <c r="A105" s="1282"/>
      <c r="B105" s="1282"/>
      <c r="C105" s="1282"/>
      <c r="D105" s="1282"/>
      <c r="E105" s="1282"/>
      <c r="F105" s="1282"/>
      <c r="G105" s="1282"/>
      <c r="H105" s="1282"/>
      <c r="I105" s="1282"/>
      <c r="J105" s="1282"/>
      <c r="K105" s="1282"/>
      <c r="L105" s="1282"/>
      <c r="M105" s="1282"/>
    </row>
    <row r="106" spans="1:13" x14ac:dyDescent="0.2">
      <c r="A106" s="1282"/>
      <c r="B106" s="1282"/>
      <c r="C106" s="1282"/>
      <c r="D106" s="1282"/>
      <c r="E106" s="1282"/>
      <c r="F106" s="1282"/>
      <c r="G106" s="1282"/>
      <c r="H106" s="1282"/>
      <c r="I106" s="1282"/>
      <c r="J106" s="1282"/>
      <c r="K106" s="1282"/>
      <c r="L106" s="1282"/>
      <c r="M106" s="1282"/>
    </row>
    <row r="107" spans="1:13" x14ac:dyDescent="0.2">
      <c r="A107" s="1282"/>
      <c r="B107" s="1282"/>
      <c r="C107" s="1282"/>
      <c r="D107" s="1282"/>
      <c r="E107" s="1282"/>
      <c r="F107" s="1282"/>
      <c r="G107" s="1282"/>
      <c r="H107" s="1282"/>
      <c r="I107" s="1282"/>
      <c r="J107" s="1282"/>
      <c r="K107" s="1282"/>
      <c r="L107" s="1282"/>
      <c r="M107" s="1282"/>
    </row>
    <row r="108" spans="1:13" x14ac:dyDescent="0.2">
      <c r="A108" s="1282"/>
      <c r="B108" s="1282"/>
      <c r="C108" s="1282"/>
      <c r="D108" s="1282"/>
      <c r="E108" s="1282"/>
      <c r="F108" s="1282"/>
      <c r="G108" s="1282"/>
      <c r="H108" s="1282"/>
      <c r="I108" s="1282"/>
      <c r="J108" s="1282"/>
      <c r="K108" s="1282"/>
      <c r="L108" s="1282"/>
      <c r="M108" s="1282"/>
    </row>
    <row r="109" spans="1:13" x14ac:dyDescent="0.2">
      <c r="A109" s="1282"/>
      <c r="B109" s="1282"/>
      <c r="C109" s="1282"/>
      <c r="D109" s="1282"/>
      <c r="E109" s="1282"/>
      <c r="F109" s="1282"/>
      <c r="G109" s="1282"/>
      <c r="H109" s="1282"/>
      <c r="I109" s="1282"/>
      <c r="J109" s="1282"/>
      <c r="K109" s="1282"/>
      <c r="L109" s="1282"/>
      <c r="M109" s="1282"/>
    </row>
    <row r="110" spans="1:13" x14ac:dyDescent="0.2">
      <c r="A110" s="1282"/>
      <c r="B110" s="1282"/>
      <c r="C110" s="1282"/>
      <c r="D110" s="1282"/>
      <c r="E110" s="1282"/>
      <c r="F110" s="1282"/>
      <c r="G110" s="1282"/>
      <c r="H110" s="1282"/>
      <c r="I110" s="1282"/>
      <c r="J110" s="1282"/>
      <c r="K110" s="1282"/>
      <c r="L110" s="1282"/>
      <c r="M110" s="1282"/>
    </row>
    <row r="111" spans="1:13" x14ac:dyDescent="0.2">
      <c r="A111" s="1282"/>
      <c r="B111" s="1282"/>
      <c r="C111" s="1282"/>
      <c r="D111" s="1282"/>
      <c r="E111" s="1282"/>
      <c r="F111" s="1282"/>
      <c r="G111" s="1282"/>
      <c r="H111" s="1282"/>
      <c r="I111" s="1282"/>
      <c r="J111" s="1282"/>
      <c r="K111" s="1282"/>
      <c r="L111" s="1282"/>
      <c r="M111" s="1282"/>
    </row>
    <row r="112" spans="1:13" x14ac:dyDescent="0.2">
      <c r="A112" s="1282"/>
      <c r="B112" s="1282"/>
      <c r="C112" s="1282"/>
      <c r="D112" s="1282"/>
      <c r="E112" s="1282"/>
      <c r="F112" s="1282"/>
      <c r="G112" s="1282"/>
      <c r="H112" s="1282"/>
      <c r="I112" s="1282"/>
      <c r="J112" s="1282"/>
      <c r="K112" s="1282"/>
      <c r="L112" s="1282"/>
      <c r="M112" s="1282"/>
    </row>
    <row r="113" spans="1:13" x14ac:dyDescent="0.2">
      <c r="A113" s="1282"/>
      <c r="B113" s="1282"/>
      <c r="C113" s="1282"/>
      <c r="D113" s="1282"/>
      <c r="E113" s="1282"/>
      <c r="F113" s="1282"/>
      <c r="G113" s="1282"/>
      <c r="H113" s="1282"/>
      <c r="I113" s="1282"/>
      <c r="J113" s="1282"/>
      <c r="K113" s="1282"/>
      <c r="L113" s="1282"/>
      <c r="M113" s="1282"/>
    </row>
    <row r="114" spans="1:13" x14ac:dyDescent="0.2">
      <c r="A114" s="1282"/>
      <c r="B114" s="1282"/>
      <c r="C114" s="1282"/>
      <c r="D114" s="1282"/>
      <c r="E114" s="1282"/>
      <c r="F114" s="1282"/>
      <c r="G114" s="1282"/>
      <c r="H114" s="1282"/>
      <c r="I114" s="1282"/>
      <c r="J114" s="1282"/>
      <c r="K114" s="1282"/>
      <c r="L114" s="1282"/>
      <c r="M114" s="1282"/>
    </row>
  </sheetData>
  <mergeCells count="57">
    <mergeCell ref="A3:M3"/>
    <mergeCell ref="L16:L17"/>
    <mergeCell ref="M15:M17"/>
    <mergeCell ref="J16:J17"/>
    <mergeCell ref="I14:M14"/>
    <mergeCell ref="K16:K17"/>
    <mergeCell ref="A5:E5"/>
    <mergeCell ref="I5:K5"/>
    <mergeCell ref="I6:K6"/>
    <mergeCell ref="I7:K7"/>
    <mergeCell ref="I8:K8"/>
    <mergeCell ref="I15:I17"/>
    <mergeCell ref="H15:H17"/>
    <mergeCell ref="D15:D17"/>
    <mergeCell ref="F15:F17"/>
    <mergeCell ref="G15:G17"/>
    <mergeCell ref="A97:M97"/>
    <mergeCell ref="A89:C89"/>
    <mergeCell ref="A105:M105"/>
    <mergeCell ref="A106:M106"/>
    <mergeCell ref="A107:M107"/>
    <mergeCell ref="A102:M102"/>
    <mergeCell ref="A98:M98"/>
    <mergeCell ref="A95:M95"/>
    <mergeCell ref="A99:M99"/>
    <mergeCell ref="A100:M100"/>
    <mergeCell ref="A90:C90"/>
    <mergeCell ref="A91:C91"/>
    <mergeCell ref="A92:C92"/>
    <mergeCell ref="A101:M101"/>
    <mergeCell ref="A96:M96"/>
    <mergeCell ref="A108:M108"/>
    <mergeCell ref="A103:M103"/>
    <mergeCell ref="A104:M104"/>
    <mergeCell ref="A113:M113"/>
    <mergeCell ref="A114:M114"/>
    <mergeCell ref="A109:M109"/>
    <mergeCell ref="A110:M110"/>
    <mergeCell ref="A111:M111"/>
    <mergeCell ref="A112:M112"/>
    <mergeCell ref="A85:C85"/>
    <mergeCell ref="A86:C86"/>
    <mergeCell ref="A87:C87"/>
    <mergeCell ref="A88:C88"/>
    <mergeCell ref="J15:L15"/>
    <mergeCell ref="A84:C84"/>
    <mergeCell ref="A15:C17"/>
    <mergeCell ref="E15:E17"/>
    <mergeCell ref="A18:C18"/>
    <mergeCell ref="A62:C62"/>
    <mergeCell ref="A83:C83"/>
    <mergeCell ref="A40:C40"/>
    <mergeCell ref="I9:K9"/>
    <mergeCell ref="I10:K10"/>
    <mergeCell ref="I11:K11"/>
    <mergeCell ref="I12:K12"/>
    <mergeCell ref="N15:N17"/>
  </mergeCells>
  <phoneticPr fontId="2"/>
  <printOptions horizontalCentered="1"/>
  <pageMargins left="0.59055118110236227" right="0.59055118110236227" top="0.59055118110236227" bottom="0.62992125984251968" header="0.51181102362204722" footer="0.51181102362204722"/>
  <pageSetup paperSize="9" scale="91" orientation="portrait" r:id="rId1"/>
  <headerFooter alignWithMargins="0"/>
  <rowBreaks count="1" manualBreakCount="1">
    <brk id="54" max="1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defaultColWidth="10" defaultRowHeight="15.6" x14ac:dyDescent="0.2"/>
  <cols>
    <col min="1" max="1" width="27.6640625" style="535" customWidth="1"/>
    <col min="2" max="2" width="27.109375" style="535" customWidth="1"/>
    <col min="3" max="3" width="16" style="535" customWidth="1"/>
    <col min="4" max="4" width="41" style="535" customWidth="1"/>
    <col min="5" max="16384" width="10" style="535"/>
  </cols>
  <sheetData>
    <row r="1" spans="1:4" x14ac:dyDescent="0.2">
      <c r="A1" s="550" t="s">
        <v>851</v>
      </c>
    </row>
    <row r="2" spans="1:4" ht="16.2" x14ac:dyDescent="0.2">
      <c r="A2" s="1290" t="s">
        <v>854</v>
      </c>
      <c r="B2" s="1290"/>
      <c r="C2" s="1290"/>
      <c r="D2" s="1290"/>
    </row>
    <row r="3" spans="1:4" x14ac:dyDescent="0.2">
      <c r="A3" s="536"/>
      <c r="B3" s="536"/>
      <c r="C3" s="536"/>
      <c r="D3" s="536"/>
    </row>
    <row r="4" spans="1:4" x14ac:dyDescent="0.2">
      <c r="B4" s="537" t="s">
        <v>846</v>
      </c>
      <c r="C4" s="1291"/>
      <c r="D4" s="1291"/>
    </row>
    <row r="5" spans="1:4" ht="16.2" thickBot="1" x14ac:dyDescent="0.25">
      <c r="A5" s="538"/>
    </row>
    <row r="6" spans="1:4" s="538" customFormat="1" ht="16.2" thickBot="1" x14ac:dyDescent="0.25">
      <c r="A6" s="539" t="s">
        <v>847</v>
      </c>
      <c r="B6" s="540" t="s">
        <v>852</v>
      </c>
      <c r="C6" s="540" t="s">
        <v>848</v>
      </c>
      <c r="D6" s="541" t="s">
        <v>849</v>
      </c>
    </row>
    <row r="7" spans="1:4" ht="29.4" thickTop="1" x14ac:dyDescent="0.2">
      <c r="A7" s="542" t="s">
        <v>850</v>
      </c>
      <c r="B7" s="543"/>
      <c r="C7" s="544"/>
      <c r="D7" s="545"/>
    </row>
    <row r="8" spans="1:4" ht="28.8" x14ac:dyDescent="0.2">
      <c r="A8" s="546" t="s">
        <v>850</v>
      </c>
      <c r="B8" s="547"/>
      <c r="C8" s="548"/>
      <c r="D8" s="549"/>
    </row>
    <row r="9" spans="1:4" x14ac:dyDescent="0.2">
      <c r="A9" s="546"/>
      <c r="B9" s="547"/>
      <c r="C9" s="548"/>
      <c r="D9" s="549"/>
    </row>
    <row r="10" spans="1:4" x14ac:dyDescent="0.2">
      <c r="A10" s="546"/>
      <c r="B10" s="547"/>
      <c r="C10" s="548"/>
      <c r="D10" s="549"/>
    </row>
    <row r="11" spans="1:4" x14ac:dyDescent="0.2">
      <c r="A11" s="546"/>
      <c r="B11" s="547"/>
      <c r="C11" s="548"/>
      <c r="D11" s="549"/>
    </row>
    <row r="12" spans="1:4" x14ac:dyDescent="0.2">
      <c r="A12" s="546"/>
      <c r="B12" s="547"/>
      <c r="C12" s="548"/>
      <c r="D12" s="549"/>
    </row>
    <row r="13" spans="1:4" x14ac:dyDescent="0.2">
      <c r="A13" s="546"/>
      <c r="B13" s="547"/>
      <c r="C13" s="548"/>
      <c r="D13" s="549"/>
    </row>
    <row r="14" spans="1:4" x14ac:dyDescent="0.2">
      <c r="A14" s="546"/>
      <c r="B14" s="547"/>
      <c r="C14" s="548"/>
      <c r="D14" s="549"/>
    </row>
    <row r="15" spans="1:4" x14ac:dyDescent="0.2">
      <c r="A15" s="546"/>
      <c r="B15" s="547"/>
      <c r="C15" s="548"/>
      <c r="D15" s="549"/>
    </row>
    <row r="16" spans="1:4" x14ac:dyDescent="0.2">
      <c r="A16" s="546"/>
      <c r="B16" s="547"/>
      <c r="C16" s="548"/>
      <c r="D16" s="549"/>
    </row>
    <row r="17" spans="1:4" x14ac:dyDescent="0.2">
      <c r="A17" s="546"/>
      <c r="B17" s="547"/>
      <c r="C17" s="548"/>
      <c r="D17" s="549"/>
    </row>
    <row r="18" spans="1:4" x14ac:dyDescent="0.2">
      <c r="A18" s="546"/>
      <c r="B18" s="547"/>
      <c r="C18" s="548"/>
      <c r="D18" s="549"/>
    </row>
  </sheetData>
  <mergeCells count="2">
    <mergeCell ref="A2:D2"/>
    <mergeCell ref="C4:D4"/>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12"/>
  <sheetViews>
    <sheetView zoomScaleNormal="100" zoomScaleSheetLayoutView="100" workbookViewId="0">
      <selection sqref="A1:AD1"/>
    </sheetView>
  </sheetViews>
  <sheetFormatPr defaultRowHeight="13.2" x14ac:dyDescent="0.2"/>
  <cols>
    <col min="1" max="2" width="2.88671875" customWidth="1"/>
    <col min="3" max="3" width="3.109375" customWidth="1"/>
    <col min="4" max="30" width="2.88671875" customWidth="1"/>
    <col min="31" max="31" width="2.21875" customWidth="1"/>
  </cols>
  <sheetData>
    <row r="1" spans="1:30" s="18" customFormat="1" ht="15.75" customHeight="1" x14ac:dyDescent="0.2">
      <c r="A1" s="632" t="s">
        <v>432</v>
      </c>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row>
    <row r="2" spans="1:30" s="19" customFormat="1" ht="15.75" customHeight="1" x14ac:dyDescent="0.2">
      <c r="A2" s="646" t="s">
        <v>433</v>
      </c>
      <c r="B2" s="647"/>
      <c r="C2" s="647"/>
      <c r="D2" s="647"/>
      <c r="E2" s="647"/>
      <c r="F2" s="647"/>
      <c r="G2" s="633" t="s">
        <v>434</v>
      </c>
      <c r="H2" s="634"/>
      <c r="I2" s="634"/>
      <c r="J2" s="634"/>
      <c r="K2" s="634"/>
      <c r="L2" s="634"/>
      <c r="M2" s="634"/>
      <c r="N2" s="634"/>
      <c r="O2" s="634"/>
      <c r="P2" s="634"/>
      <c r="Q2" s="634"/>
      <c r="R2" s="634"/>
      <c r="S2" s="634"/>
      <c r="T2" s="634"/>
      <c r="U2" s="634"/>
      <c r="V2" s="634"/>
      <c r="W2" s="635"/>
      <c r="X2" s="639" t="s">
        <v>464</v>
      </c>
      <c r="Y2" s="640"/>
      <c r="Z2" s="640"/>
      <c r="AA2" s="633"/>
      <c r="AB2" s="634"/>
      <c r="AC2" s="634"/>
      <c r="AD2" s="635"/>
    </row>
    <row r="3" spans="1:30" s="19" customFormat="1" ht="15.75" customHeight="1" x14ac:dyDescent="0.2">
      <c r="A3" s="629"/>
      <c r="B3" s="599"/>
      <c r="C3" s="599"/>
      <c r="D3" s="599"/>
      <c r="E3" s="599"/>
      <c r="F3" s="599"/>
      <c r="G3" s="636"/>
      <c r="H3" s="637"/>
      <c r="I3" s="637"/>
      <c r="J3" s="637"/>
      <c r="K3" s="637"/>
      <c r="L3" s="637"/>
      <c r="M3" s="637"/>
      <c r="N3" s="637"/>
      <c r="O3" s="637"/>
      <c r="P3" s="637"/>
      <c r="Q3" s="637"/>
      <c r="R3" s="637"/>
      <c r="S3" s="637"/>
      <c r="T3" s="637"/>
      <c r="U3" s="637"/>
      <c r="V3" s="637"/>
      <c r="W3" s="638"/>
      <c r="X3" s="641"/>
      <c r="Y3" s="642"/>
      <c r="Z3" s="642"/>
      <c r="AA3" s="643"/>
      <c r="AB3" s="644"/>
      <c r="AC3" s="644"/>
      <c r="AD3" s="645"/>
    </row>
    <row r="4" spans="1:30" s="19" customFormat="1" ht="15.75" customHeight="1" x14ac:dyDescent="0.2">
      <c r="A4" s="629" t="s">
        <v>435</v>
      </c>
      <c r="B4" s="599"/>
      <c r="C4" s="599"/>
      <c r="D4" s="599"/>
      <c r="E4" s="599"/>
      <c r="F4" s="599"/>
      <c r="G4" s="614"/>
      <c r="H4" s="614"/>
      <c r="I4" s="614"/>
      <c r="J4" s="614"/>
      <c r="K4" s="614"/>
      <c r="L4" s="614"/>
      <c r="M4" s="614"/>
      <c r="N4" s="614"/>
      <c r="O4" s="614"/>
      <c r="P4" s="614"/>
      <c r="Q4" s="614"/>
      <c r="R4" s="614"/>
      <c r="S4" s="614"/>
      <c r="T4" s="614"/>
      <c r="U4" s="614"/>
      <c r="V4" s="614"/>
      <c r="W4" s="614"/>
      <c r="X4" s="648"/>
      <c r="Y4" s="648"/>
      <c r="Z4" s="648"/>
      <c r="AA4" s="648"/>
      <c r="AB4" s="648"/>
      <c r="AC4" s="648"/>
      <c r="AD4" s="649"/>
    </row>
    <row r="5" spans="1:30" s="19" customFormat="1" ht="15.75" customHeight="1" x14ac:dyDescent="0.2">
      <c r="A5" s="629"/>
      <c r="B5" s="599"/>
      <c r="C5" s="599"/>
      <c r="D5" s="599"/>
      <c r="E5" s="599"/>
      <c r="F5" s="599"/>
      <c r="G5" s="614"/>
      <c r="H5" s="614"/>
      <c r="I5" s="614"/>
      <c r="J5" s="614"/>
      <c r="K5" s="614"/>
      <c r="L5" s="614"/>
      <c r="M5" s="614"/>
      <c r="N5" s="614"/>
      <c r="O5" s="614"/>
      <c r="P5" s="614"/>
      <c r="Q5" s="614"/>
      <c r="R5" s="614"/>
      <c r="S5" s="614"/>
      <c r="T5" s="614"/>
      <c r="U5" s="614"/>
      <c r="V5" s="614"/>
      <c r="W5" s="614"/>
      <c r="X5" s="614"/>
      <c r="Y5" s="614"/>
      <c r="Z5" s="614"/>
      <c r="AA5" s="614"/>
      <c r="AB5" s="614"/>
      <c r="AC5" s="614"/>
      <c r="AD5" s="625"/>
    </row>
    <row r="6" spans="1:30" s="19" customFormat="1" ht="15.75" customHeight="1" x14ac:dyDescent="0.2">
      <c r="A6" s="629" t="s">
        <v>436</v>
      </c>
      <c r="B6" s="599"/>
      <c r="C6" s="599"/>
      <c r="D6" s="599"/>
      <c r="E6" s="599"/>
      <c r="F6" s="599"/>
      <c r="G6" s="614"/>
      <c r="H6" s="614"/>
      <c r="I6" s="614"/>
      <c r="J6" s="614"/>
      <c r="K6" s="614"/>
      <c r="L6" s="614"/>
      <c r="M6" s="614"/>
      <c r="N6" s="614"/>
      <c r="O6" s="614"/>
      <c r="P6" s="599" t="s">
        <v>437</v>
      </c>
      <c r="Q6" s="599"/>
      <c r="R6" s="599"/>
      <c r="S6" s="599"/>
      <c r="T6" s="599"/>
      <c r="U6" s="599"/>
      <c r="V6" s="614"/>
      <c r="W6" s="614"/>
      <c r="X6" s="614"/>
      <c r="Y6" s="614"/>
      <c r="Z6" s="614"/>
      <c r="AA6" s="614"/>
      <c r="AB6" s="614"/>
      <c r="AC6" s="614"/>
      <c r="AD6" s="625"/>
    </row>
    <row r="7" spans="1:30" s="19" customFormat="1" ht="15.75" customHeight="1" x14ac:dyDescent="0.2">
      <c r="A7" s="630"/>
      <c r="B7" s="631"/>
      <c r="C7" s="631"/>
      <c r="D7" s="631"/>
      <c r="E7" s="631"/>
      <c r="F7" s="631"/>
      <c r="G7" s="627"/>
      <c r="H7" s="627"/>
      <c r="I7" s="627"/>
      <c r="J7" s="627"/>
      <c r="K7" s="627"/>
      <c r="L7" s="627"/>
      <c r="M7" s="627"/>
      <c r="N7" s="627"/>
      <c r="O7" s="627"/>
      <c r="P7" s="631"/>
      <c r="Q7" s="631"/>
      <c r="R7" s="631"/>
      <c r="S7" s="631"/>
      <c r="T7" s="631"/>
      <c r="U7" s="631"/>
      <c r="V7" s="627"/>
      <c r="W7" s="627"/>
      <c r="X7" s="627"/>
      <c r="Y7" s="627"/>
      <c r="Z7" s="627"/>
      <c r="AA7" s="627"/>
      <c r="AB7" s="627"/>
      <c r="AC7" s="627"/>
      <c r="AD7" s="628"/>
    </row>
    <row r="8" spans="1:30" s="19" customFormat="1" ht="15.75" customHeight="1" x14ac:dyDescent="0.2">
      <c r="A8" s="650" t="s">
        <v>438</v>
      </c>
      <c r="B8" s="653" t="s">
        <v>439</v>
      </c>
      <c r="C8" s="653"/>
      <c r="D8" s="653"/>
      <c r="E8" s="653"/>
      <c r="F8" s="653"/>
      <c r="G8" s="653"/>
      <c r="H8" s="653"/>
      <c r="I8" s="653" t="s">
        <v>440</v>
      </c>
      <c r="J8" s="653"/>
      <c r="K8" s="653"/>
      <c r="L8" s="653"/>
      <c r="M8" s="653"/>
      <c r="N8" s="653"/>
      <c r="O8" s="653"/>
      <c r="P8" s="653"/>
      <c r="Q8" s="653"/>
      <c r="R8" s="653"/>
      <c r="S8" s="653"/>
      <c r="T8" s="653"/>
      <c r="U8" s="653"/>
      <c r="V8" s="653"/>
      <c r="W8" s="653"/>
      <c r="X8" s="653"/>
      <c r="Y8" s="653"/>
      <c r="Z8" s="653"/>
      <c r="AA8" s="653"/>
      <c r="AB8" s="653"/>
      <c r="AC8" s="653"/>
      <c r="AD8" s="654"/>
    </row>
    <row r="9" spans="1:30" s="19" customFormat="1" ht="15.75" customHeight="1" x14ac:dyDescent="0.2">
      <c r="A9" s="651"/>
      <c r="B9" s="599" t="s">
        <v>441</v>
      </c>
      <c r="C9" s="599"/>
      <c r="D9" s="599"/>
      <c r="E9" s="599"/>
      <c r="F9" s="599"/>
      <c r="G9" s="599" t="s">
        <v>442</v>
      </c>
      <c r="H9" s="599"/>
      <c r="I9" s="599" t="s">
        <v>618</v>
      </c>
      <c r="J9" s="599"/>
      <c r="K9" s="599"/>
      <c r="L9" s="599"/>
      <c r="M9" s="599"/>
      <c r="N9" s="599"/>
      <c r="O9" s="599"/>
      <c r="P9" s="599"/>
      <c r="Q9" s="599"/>
      <c r="R9" s="599"/>
      <c r="S9" s="599"/>
      <c r="T9" s="599"/>
      <c r="U9" s="599"/>
      <c r="V9" s="599"/>
      <c r="W9" s="599"/>
      <c r="X9" s="599"/>
      <c r="Y9" s="599"/>
      <c r="Z9" s="599"/>
      <c r="AA9" s="599"/>
      <c r="AB9" s="599"/>
      <c r="AC9" s="599"/>
      <c r="AD9" s="656"/>
    </row>
    <row r="10" spans="1:30" s="19" customFormat="1" ht="15.75" customHeight="1" x14ac:dyDescent="0.2">
      <c r="A10" s="651"/>
      <c r="B10" s="599"/>
      <c r="C10" s="599"/>
      <c r="D10" s="599"/>
      <c r="E10" s="599"/>
      <c r="F10" s="599"/>
      <c r="G10" s="657"/>
      <c r="H10" s="657"/>
      <c r="I10" s="599"/>
      <c r="J10" s="599"/>
      <c r="K10" s="599"/>
      <c r="L10" s="599"/>
      <c r="M10" s="599"/>
      <c r="N10" s="599"/>
      <c r="O10" s="599"/>
      <c r="P10" s="599"/>
      <c r="Q10" s="599"/>
      <c r="R10" s="599"/>
      <c r="S10" s="599"/>
      <c r="T10" s="599"/>
      <c r="U10" s="599"/>
      <c r="V10" s="599"/>
      <c r="W10" s="599"/>
      <c r="X10" s="599"/>
      <c r="Y10" s="599"/>
      <c r="Z10" s="599"/>
      <c r="AA10" s="599"/>
      <c r="AB10" s="599"/>
      <c r="AC10" s="599"/>
      <c r="AD10" s="656"/>
    </row>
    <row r="11" spans="1:30" s="19" customFormat="1" ht="15.75" customHeight="1" x14ac:dyDescent="0.2">
      <c r="A11" s="651"/>
      <c r="B11" s="599"/>
      <c r="C11" s="599"/>
      <c r="D11" s="599"/>
      <c r="E11" s="599"/>
      <c r="F11" s="599"/>
      <c r="G11" s="599" t="s">
        <v>443</v>
      </c>
      <c r="H11" s="599"/>
      <c r="I11" s="599" t="s">
        <v>618</v>
      </c>
      <c r="J11" s="599"/>
      <c r="K11" s="599"/>
      <c r="L11" s="599"/>
      <c r="M11" s="599"/>
      <c r="N11" s="599"/>
      <c r="O11" s="599"/>
      <c r="P11" s="599"/>
      <c r="Q11" s="599"/>
      <c r="R11" s="599"/>
      <c r="S11" s="599"/>
      <c r="T11" s="599"/>
      <c r="U11" s="599"/>
      <c r="V11" s="599"/>
      <c r="W11" s="599"/>
      <c r="X11" s="599"/>
      <c r="Y11" s="599"/>
      <c r="Z11" s="599"/>
      <c r="AA11" s="599"/>
      <c r="AB11" s="599"/>
      <c r="AC11" s="599"/>
      <c r="AD11" s="656"/>
    </row>
    <row r="12" spans="1:30" s="19" customFormat="1" ht="15.75" customHeight="1" x14ac:dyDescent="0.2">
      <c r="A12" s="651"/>
      <c r="B12" s="599"/>
      <c r="C12" s="599"/>
      <c r="D12" s="599"/>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656"/>
    </row>
    <row r="13" spans="1:30" s="19" customFormat="1" ht="15.75" customHeight="1" x14ac:dyDescent="0.2">
      <c r="A13" s="651"/>
      <c r="B13" s="599" t="s">
        <v>444</v>
      </c>
      <c r="C13" s="599"/>
      <c r="D13" s="599"/>
      <c r="E13" s="599"/>
      <c r="F13" s="599"/>
      <c r="G13" s="599"/>
      <c r="H13" s="599"/>
      <c r="I13" s="614"/>
      <c r="J13" s="614"/>
      <c r="K13" s="614"/>
      <c r="L13" s="614"/>
      <c r="M13" s="614"/>
      <c r="N13" s="614"/>
      <c r="O13" s="614"/>
      <c r="P13" s="614"/>
      <c r="Q13" s="614"/>
      <c r="R13" s="614"/>
      <c r="S13" s="614"/>
      <c r="T13" s="614"/>
      <c r="U13" s="614"/>
      <c r="V13" s="614"/>
      <c r="W13" s="614"/>
      <c r="X13" s="614"/>
      <c r="Y13" s="614"/>
      <c r="Z13" s="614"/>
      <c r="AA13" s="614"/>
      <c r="AB13" s="614"/>
      <c r="AC13" s="614"/>
      <c r="AD13" s="625"/>
    </row>
    <row r="14" spans="1:30" s="19" customFormat="1" ht="15.75" customHeight="1" x14ac:dyDescent="0.2">
      <c r="A14" s="651"/>
      <c r="B14" s="599"/>
      <c r="C14" s="599"/>
      <c r="D14" s="599"/>
      <c r="E14" s="599"/>
      <c r="F14" s="599"/>
      <c r="G14" s="599"/>
      <c r="H14" s="599"/>
      <c r="I14" s="614"/>
      <c r="J14" s="614"/>
      <c r="K14" s="614"/>
      <c r="L14" s="614"/>
      <c r="M14" s="614"/>
      <c r="N14" s="614"/>
      <c r="O14" s="614"/>
      <c r="P14" s="614"/>
      <c r="Q14" s="614"/>
      <c r="R14" s="614"/>
      <c r="S14" s="614"/>
      <c r="T14" s="614"/>
      <c r="U14" s="614"/>
      <c r="V14" s="614"/>
      <c r="W14" s="614"/>
      <c r="X14" s="614"/>
      <c r="Y14" s="614"/>
      <c r="Z14" s="614"/>
      <c r="AA14" s="614"/>
      <c r="AB14" s="614"/>
      <c r="AC14" s="614"/>
      <c r="AD14" s="625"/>
    </row>
    <row r="15" spans="1:30" s="19" customFormat="1" ht="15.75" customHeight="1" x14ac:dyDescent="0.2">
      <c r="A15" s="651"/>
      <c r="B15" s="599" t="s">
        <v>445</v>
      </c>
      <c r="C15" s="599"/>
      <c r="D15" s="599"/>
      <c r="E15" s="599"/>
      <c r="F15" s="599"/>
      <c r="G15" s="599"/>
      <c r="H15" s="599"/>
      <c r="I15" s="614"/>
      <c r="J15" s="614"/>
      <c r="K15" s="614"/>
      <c r="L15" s="614"/>
      <c r="M15" s="614"/>
      <c r="N15" s="614"/>
      <c r="O15" s="614"/>
      <c r="P15" s="614"/>
      <c r="Q15" s="614"/>
      <c r="R15" s="614"/>
      <c r="S15" s="614"/>
      <c r="T15" s="614"/>
      <c r="U15" s="614"/>
      <c r="V15" s="614"/>
      <c r="W15" s="614"/>
      <c r="X15" s="614"/>
      <c r="Y15" s="614"/>
      <c r="Z15" s="614"/>
      <c r="AA15" s="614"/>
      <c r="AB15" s="614"/>
      <c r="AC15" s="614"/>
      <c r="AD15" s="625"/>
    </row>
    <row r="16" spans="1:30" s="19" customFormat="1" ht="15.75" customHeight="1" x14ac:dyDescent="0.2">
      <c r="A16" s="652"/>
      <c r="B16" s="631"/>
      <c r="C16" s="631"/>
      <c r="D16" s="631"/>
      <c r="E16" s="631"/>
      <c r="F16" s="631"/>
      <c r="G16" s="631"/>
      <c r="H16" s="631"/>
      <c r="I16" s="627"/>
      <c r="J16" s="627"/>
      <c r="K16" s="627"/>
      <c r="L16" s="627"/>
      <c r="M16" s="627"/>
      <c r="N16" s="627"/>
      <c r="O16" s="627"/>
      <c r="P16" s="627"/>
      <c r="Q16" s="627"/>
      <c r="R16" s="627"/>
      <c r="S16" s="627"/>
      <c r="T16" s="627"/>
      <c r="U16" s="627"/>
      <c r="V16" s="627"/>
      <c r="W16" s="627"/>
      <c r="X16" s="627"/>
      <c r="Y16" s="627"/>
      <c r="Z16" s="627"/>
      <c r="AA16" s="627"/>
      <c r="AB16" s="627"/>
      <c r="AC16" s="627"/>
      <c r="AD16" s="628"/>
    </row>
    <row r="17" spans="1:30" s="19" customFormat="1" ht="16.5" customHeight="1" x14ac:dyDescent="0.2">
      <c r="A17" s="650" t="s">
        <v>446</v>
      </c>
      <c r="B17" s="647" t="s">
        <v>447</v>
      </c>
      <c r="C17" s="647"/>
      <c r="D17" s="647" t="s">
        <v>448</v>
      </c>
      <c r="E17" s="647"/>
      <c r="F17" s="647"/>
      <c r="G17" s="647"/>
      <c r="H17" s="647"/>
      <c r="I17" s="647"/>
      <c r="J17" s="647"/>
      <c r="K17" s="647"/>
      <c r="L17" s="647"/>
      <c r="M17" s="647"/>
      <c r="N17" s="647"/>
      <c r="O17" s="647"/>
      <c r="P17" s="647"/>
      <c r="Q17" s="647"/>
      <c r="R17" s="647"/>
      <c r="S17" s="647"/>
      <c r="T17" s="647"/>
      <c r="U17" s="647"/>
      <c r="V17" s="647"/>
      <c r="W17" s="647"/>
      <c r="X17" s="647"/>
      <c r="Y17" s="647"/>
      <c r="Z17" s="647"/>
      <c r="AA17" s="647"/>
      <c r="AB17" s="647"/>
      <c r="AC17" s="647"/>
      <c r="AD17" s="665"/>
    </row>
    <row r="18" spans="1:30" s="19" customFormat="1" ht="22.5" customHeight="1" x14ac:dyDescent="0.2">
      <c r="A18" s="651"/>
      <c r="B18" s="655" t="s">
        <v>449</v>
      </c>
      <c r="C18" s="655"/>
      <c r="D18" s="655" t="s">
        <v>450</v>
      </c>
      <c r="E18" s="655"/>
      <c r="F18" s="655"/>
      <c r="G18" s="655"/>
      <c r="H18" s="674" t="s">
        <v>451</v>
      </c>
      <c r="I18" s="655" t="s">
        <v>452</v>
      </c>
      <c r="J18" s="599"/>
      <c r="K18" s="599"/>
      <c r="L18" s="599"/>
      <c r="M18" s="599"/>
      <c r="N18" s="599"/>
      <c r="O18" s="655" t="s">
        <v>453</v>
      </c>
      <c r="P18" s="599"/>
      <c r="Q18" s="599"/>
      <c r="R18" s="599"/>
      <c r="S18" s="599" t="s">
        <v>38</v>
      </c>
      <c r="T18" s="599"/>
      <c r="U18" s="599" t="s">
        <v>619</v>
      </c>
      <c r="V18" s="599"/>
      <c r="W18" s="599" t="s">
        <v>39</v>
      </c>
      <c r="X18" s="599"/>
      <c r="Y18" s="599" t="s">
        <v>620</v>
      </c>
      <c r="Z18" s="599"/>
      <c r="AA18" s="599" t="s">
        <v>40</v>
      </c>
      <c r="AB18" s="599"/>
      <c r="AC18" s="599" t="s">
        <v>621</v>
      </c>
      <c r="AD18" s="656"/>
    </row>
    <row r="19" spans="1:30" s="19" customFormat="1" ht="22.5" customHeight="1" x14ac:dyDescent="0.2">
      <c r="A19" s="651"/>
      <c r="B19" s="599"/>
      <c r="C19" s="599"/>
      <c r="D19" s="599"/>
      <c r="E19" s="599"/>
      <c r="F19" s="599"/>
      <c r="G19" s="599"/>
      <c r="H19" s="675"/>
      <c r="I19" s="599"/>
      <c r="J19" s="599"/>
      <c r="K19" s="599"/>
      <c r="L19" s="599"/>
      <c r="M19" s="599"/>
      <c r="N19" s="599"/>
      <c r="O19" s="599"/>
      <c r="P19" s="599"/>
      <c r="Q19" s="599"/>
      <c r="R19" s="599"/>
      <c r="S19" s="599"/>
      <c r="T19" s="599"/>
      <c r="U19" s="599"/>
      <c r="V19" s="599"/>
      <c r="W19" s="599"/>
      <c r="X19" s="599"/>
      <c r="Y19" s="599"/>
      <c r="Z19" s="599"/>
      <c r="AA19" s="599"/>
      <c r="AB19" s="599"/>
      <c r="AC19" s="599"/>
      <c r="AD19" s="656"/>
    </row>
    <row r="20" spans="1:30" s="19" customFormat="1" ht="22.5" customHeight="1" x14ac:dyDescent="0.2">
      <c r="A20" s="651"/>
      <c r="B20" s="599"/>
      <c r="C20" s="599"/>
      <c r="D20" s="599"/>
      <c r="E20" s="599"/>
      <c r="F20" s="599"/>
      <c r="G20" s="599"/>
      <c r="H20" s="675"/>
      <c r="I20" s="599"/>
      <c r="J20" s="599"/>
      <c r="K20" s="599"/>
      <c r="L20" s="599"/>
      <c r="M20" s="599"/>
      <c r="N20" s="599"/>
      <c r="O20" s="599"/>
      <c r="P20" s="599"/>
      <c r="Q20" s="599"/>
      <c r="R20" s="599"/>
      <c r="S20" s="599"/>
      <c r="T20" s="599"/>
      <c r="U20" s="599"/>
      <c r="V20" s="599"/>
      <c r="W20" s="599"/>
      <c r="X20" s="599"/>
      <c r="Y20" s="599"/>
      <c r="Z20" s="599"/>
      <c r="AA20" s="599"/>
      <c r="AB20" s="599"/>
      <c r="AC20" s="599"/>
      <c r="AD20" s="656"/>
    </row>
    <row r="21" spans="1:30" s="19" customFormat="1" ht="22.5" customHeight="1" x14ac:dyDescent="0.2">
      <c r="A21" s="651"/>
      <c r="B21" s="599"/>
      <c r="C21" s="599"/>
      <c r="D21" s="599"/>
      <c r="E21" s="599"/>
      <c r="F21" s="599"/>
      <c r="G21" s="599"/>
      <c r="H21" s="675"/>
      <c r="I21" s="599"/>
      <c r="J21" s="599"/>
      <c r="K21" s="599"/>
      <c r="L21" s="599"/>
      <c r="M21" s="599"/>
      <c r="N21" s="599"/>
      <c r="O21" s="599"/>
      <c r="P21" s="599"/>
      <c r="Q21" s="599"/>
      <c r="R21" s="599"/>
      <c r="S21" s="599"/>
      <c r="T21" s="599"/>
      <c r="U21" s="599"/>
      <c r="V21" s="599"/>
      <c r="W21" s="599"/>
      <c r="X21" s="599"/>
      <c r="Y21" s="599"/>
      <c r="Z21" s="599"/>
      <c r="AA21" s="599"/>
      <c r="AB21" s="599"/>
      <c r="AC21" s="599"/>
      <c r="AD21" s="656"/>
    </row>
    <row r="22" spans="1:30" s="19" customFormat="1" ht="16.5" customHeight="1" x14ac:dyDescent="0.2">
      <c r="A22" s="651"/>
      <c r="B22" s="599" t="s">
        <v>60</v>
      </c>
      <c r="C22" s="599"/>
      <c r="D22" s="614"/>
      <c r="E22" s="614"/>
      <c r="F22" s="614"/>
      <c r="G22" s="614"/>
      <c r="H22" s="428"/>
      <c r="I22" s="614"/>
      <c r="J22" s="614"/>
      <c r="K22" s="614"/>
      <c r="L22" s="614"/>
      <c r="M22" s="614"/>
      <c r="N22" s="614"/>
      <c r="O22" s="614"/>
      <c r="P22" s="614"/>
      <c r="Q22" s="614"/>
      <c r="R22" s="614"/>
      <c r="S22" s="614"/>
      <c r="T22" s="614"/>
      <c r="U22" s="614"/>
      <c r="V22" s="614"/>
      <c r="W22" s="614"/>
      <c r="X22" s="614"/>
      <c r="Y22" s="614"/>
      <c r="Z22" s="614"/>
      <c r="AA22" s="614"/>
      <c r="AB22" s="614"/>
      <c r="AC22" s="614"/>
      <c r="AD22" s="625"/>
    </row>
    <row r="23" spans="1:30" s="19" customFormat="1" ht="16.5" customHeight="1" x14ac:dyDescent="0.2">
      <c r="A23" s="651"/>
      <c r="B23" s="599" t="s">
        <v>41</v>
      </c>
      <c r="C23" s="599"/>
      <c r="D23" s="614"/>
      <c r="E23" s="614"/>
      <c r="F23" s="614"/>
      <c r="G23" s="614"/>
      <c r="H23" s="428"/>
      <c r="I23" s="614"/>
      <c r="J23" s="614"/>
      <c r="K23" s="614"/>
      <c r="L23" s="614"/>
      <c r="M23" s="614"/>
      <c r="N23" s="614"/>
      <c r="O23" s="614"/>
      <c r="P23" s="614"/>
      <c r="Q23" s="614"/>
      <c r="R23" s="614"/>
      <c r="S23" s="614"/>
      <c r="T23" s="614"/>
      <c r="U23" s="614"/>
      <c r="V23" s="614"/>
      <c r="W23" s="614"/>
      <c r="X23" s="614"/>
      <c r="Y23" s="614"/>
      <c r="Z23" s="614"/>
      <c r="AA23" s="614"/>
      <c r="AB23" s="614"/>
      <c r="AC23" s="614"/>
      <c r="AD23" s="625"/>
    </row>
    <row r="24" spans="1:30" s="19" customFormat="1" ht="16.5" customHeight="1" x14ac:dyDescent="0.2">
      <c r="A24" s="651"/>
      <c r="B24" s="599" t="s">
        <v>41</v>
      </c>
      <c r="C24" s="599"/>
      <c r="D24" s="614"/>
      <c r="E24" s="614"/>
      <c r="F24" s="614"/>
      <c r="G24" s="614"/>
      <c r="H24" s="428"/>
      <c r="I24" s="614"/>
      <c r="J24" s="614"/>
      <c r="K24" s="614"/>
      <c r="L24" s="614"/>
      <c r="M24" s="614"/>
      <c r="N24" s="614"/>
      <c r="O24" s="614"/>
      <c r="P24" s="614"/>
      <c r="Q24" s="614"/>
      <c r="R24" s="614"/>
      <c r="S24" s="614"/>
      <c r="T24" s="614"/>
      <c r="U24" s="614"/>
      <c r="V24" s="614"/>
      <c r="W24" s="614"/>
      <c r="X24" s="614"/>
      <c r="Y24" s="614"/>
      <c r="Z24" s="614"/>
      <c r="AA24" s="614"/>
      <c r="AB24" s="614"/>
      <c r="AC24" s="614"/>
      <c r="AD24" s="625"/>
    </row>
    <row r="25" spans="1:30" s="19" customFormat="1" ht="16.5" customHeight="1" x14ac:dyDescent="0.2">
      <c r="A25" s="651"/>
      <c r="B25" s="599" t="s">
        <v>41</v>
      </c>
      <c r="C25" s="599"/>
      <c r="D25" s="614"/>
      <c r="E25" s="614"/>
      <c r="F25" s="614"/>
      <c r="G25" s="614"/>
      <c r="H25" s="428"/>
      <c r="I25" s="614"/>
      <c r="J25" s="614"/>
      <c r="K25" s="614"/>
      <c r="L25" s="614"/>
      <c r="M25" s="614"/>
      <c r="N25" s="614"/>
      <c r="O25" s="614"/>
      <c r="P25" s="614"/>
      <c r="Q25" s="614"/>
      <c r="R25" s="614"/>
      <c r="S25" s="614"/>
      <c r="T25" s="614"/>
      <c r="U25" s="614"/>
      <c r="V25" s="614"/>
      <c r="W25" s="614"/>
      <c r="X25" s="614"/>
      <c r="Y25" s="614"/>
      <c r="Z25" s="614"/>
      <c r="AA25" s="614"/>
      <c r="AB25" s="614"/>
      <c r="AC25" s="614"/>
      <c r="AD25" s="625"/>
    </row>
    <row r="26" spans="1:30" s="19" customFormat="1" ht="16.5" customHeight="1" x14ac:dyDescent="0.2">
      <c r="A26" s="651"/>
      <c r="B26" s="599" t="s">
        <v>41</v>
      </c>
      <c r="C26" s="599"/>
      <c r="D26" s="614"/>
      <c r="E26" s="614"/>
      <c r="F26" s="614"/>
      <c r="G26" s="614"/>
      <c r="H26" s="428"/>
      <c r="I26" s="614"/>
      <c r="J26" s="614"/>
      <c r="K26" s="614"/>
      <c r="L26" s="614"/>
      <c r="M26" s="614"/>
      <c r="N26" s="614"/>
      <c r="O26" s="614"/>
      <c r="P26" s="614"/>
      <c r="Q26" s="614"/>
      <c r="R26" s="614"/>
      <c r="S26" s="614"/>
      <c r="T26" s="614"/>
      <c r="U26" s="614"/>
      <c r="V26" s="614"/>
      <c r="W26" s="614"/>
      <c r="X26" s="614"/>
      <c r="Y26" s="614"/>
      <c r="Z26" s="614"/>
      <c r="AA26" s="614"/>
      <c r="AB26" s="614"/>
      <c r="AC26" s="614"/>
      <c r="AD26" s="625"/>
    </row>
    <row r="27" spans="1:30" s="19" customFormat="1" ht="16.5" customHeight="1" x14ac:dyDescent="0.2">
      <c r="A27" s="651"/>
      <c r="B27" s="599" t="s">
        <v>41</v>
      </c>
      <c r="C27" s="599"/>
      <c r="D27" s="614"/>
      <c r="E27" s="614"/>
      <c r="F27" s="614"/>
      <c r="G27" s="614"/>
      <c r="H27" s="428"/>
      <c r="I27" s="614"/>
      <c r="J27" s="614"/>
      <c r="K27" s="614"/>
      <c r="L27" s="614"/>
      <c r="M27" s="614"/>
      <c r="N27" s="614"/>
      <c r="O27" s="614"/>
      <c r="P27" s="614"/>
      <c r="Q27" s="614"/>
      <c r="R27" s="614"/>
      <c r="S27" s="614"/>
      <c r="T27" s="614"/>
      <c r="U27" s="614"/>
      <c r="V27" s="614"/>
      <c r="W27" s="614"/>
      <c r="X27" s="614"/>
      <c r="Y27" s="614"/>
      <c r="Z27" s="614"/>
      <c r="AA27" s="614"/>
      <c r="AB27" s="614"/>
      <c r="AC27" s="614"/>
      <c r="AD27" s="625"/>
    </row>
    <row r="28" spans="1:30" s="19" customFormat="1" ht="16.5" customHeight="1" x14ac:dyDescent="0.2">
      <c r="A28" s="651"/>
      <c r="B28" s="599"/>
      <c r="C28" s="599"/>
      <c r="D28" s="614"/>
      <c r="E28" s="614"/>
      <c r="F28" s="614"/>
      <c r="G28" s="614"/>
      <c r="H28" s="428"/>
      <c r="I28" s="614"/>
      <c r="J28" s="614"/>
      <c r="K28" s="614"/>
      <c r="L28" s="614"/>
      <c r="M28" s="614"/>
      <c r="N28" s="614"/>
      <c r="O28" s="614"/>
      <c r="P28" s="614"/>
      <c r="Q28" s="614"/>
      <c r="R28" s="614"/>
      <c r="S28" s="614"/>
      <c r="T28" s="614"/>
      <c r="U28" s="614"/>
      <c r="V28" s="614"/>
      <c r="W28" s="614"/>
      <c r="X28" s="614"/>
      <c r="Y28" s="614"/>
      <c r="Z28" s="614"/>
      <c r="AA28" s="614"/>
      <c r="AB28" s="614"/>
      <c r="AC28" s="614"/>
      <c r="AD28" s="625"/>
    </row>
    <row r="29" spans="1:30" s="19" customFormat="1" ht="16.5" customHeight="1" x14ac:dyDescent="0.2">
      <c r="A29" s="651"/>
      <c r="B29" s="599"/>
      <c r="C29" s="599"/>
      <c r="D29" s="614"/>
      <c r="E29" s="614"/>
      <c r="F29" s="614"/>
      <c r="G29" s="614"/>
      <c r="H29" s="428"/>
      <c r="I29" s="614"/>
      <c r="J29" s="614"/>
      <c r="K29" s="614"/>
      <c r="L29" s="614"/>
      <c r="M29" s="614"/>
      <c r="N29" s="614"/>
      <c r="O29" s="614"/>
      <c r="P29" s="614"/>
      <c r="Q29" s="614"/>
      <c r="R29" s="614"/>
      <c r="S29" s="614"/>
      <c r="T29" s="614"/>
      <c r="U29" s="614"/>
      <c r="V29" s="614"/>
      <c r="W29" s="614"/>
      <c r="X29" s="614"/>
      <c r="Y29" s="614"/>
      <c r="Z29" s="614"/>
      <c r="AA29" s="614"/>
      <c r="AB29" s="614"/>
      <c r="AC29" s="614"/>
      <c r="AD29" s="625"/>
    </row>
    <row r="30" spans="1:30" s="19" customFormat="1" ht="16.5" customHeight="1" x14ac:dyDescent="0.2">
      <c r="A30" s="651"/>
      <c r="B30" s="599" t="s">
        <v>42</v>
      </c>
      <c r="C30" s="599"/>
      <c r="D30" s="614"/>
      <c r="E30" s="614"/>
      <c r="F30" s="614"/>
      <c r="G30" s="614"/>
      <c r="H30" s="428"/>
      <c r="I30" s="614"/>
      <c r="J30" s="614"/>
      <c r="K30" s="614"/>
      <c r="L30" s="614"/>
      <c r="M30" s="614"/>
      <c r="N30" s="614"/>
      <c r="O30" s="614"/>
      <c r="P30" s="614"/>
      <c r="Q30" s="614"/>
      <c r="R30" s="614"/>
      <c r="S30" s="614"/>
      <c r="T30" s="614"/>
      <c r="U30" s="614"/>
      <c r="V30" s="614"/>
      <c r="W30" s="614"/>
      <c r="X30" s="614"/>
      <c r="Y30" s="614"/>
      <c r="Z30" s="614"/>
      <c r="AA30" s="614"/>
      <c r="AB30" s="614"/>
      <c r="AC30" s="614"/>
      <c r="AD30" s="625"/>
    </row>
    <row r="31" spans="1:30" s="19" customFormat="1" ht="16.5" customHeight="1" x14ac:dyDescent="0.2">
      <c r="A31" s="652"/>
      <c r="B31" s="631" t="s">
        <v>42</v>
      </c>
      <c r="C31" s="631"/>
      <c r="D31" s="627"/>
      <c r="E31" s="627"/>
      <c r="F31" s="627"/>
      <c r="G31" s="627"/>
      <c r="H31" s="429"/>
      <c r="I31" s="627"/>
      <c r="J31" s="627"/>
      <c r="K31" s="627"/>
      <c r="L31" s="627"/>
      <c r="M31" s="627"/>
      <c r="N31" s="627"/>
      <c r="O31" s="627"/>
      <c r="P31" s="627"/>
      <c r="Q31" s="627"/>
      <c r="R31" s="627"/>
      <c r="S31" s="627"/>
      <c r="T31" s="627"/>
      <c r="U31" s="627"/>
      <c r="V31" s="627"/>
      <c r="W31" s="627"/>
      <c r="X31" s="627"/>
      <c r="Y31" s="627"/>
      <c r="Z31" s="627"/>
      <c r="AA31" s="627"/>
      <c r="AB31" s="627"/>
      <c r="AC31" s="627"/>
      <c r="AD31" s="628"/>
    </row>
    <row r="32" spans="1:30" s="19" customFormat="1" ht="18" customHeight="1" x14ac:dyDescent="0.2">
      <c r="A32" s="651" t="s">
        <v>622</v>
      </c>
      <c r="B32" s="655" t="s">
        <v>623</v>
      </c>
      <c r="C32" s="655"/>
      <c r="D32" s="655" t="s">
        <v>450</v>
      </c>
      <c r="E32" s="655"/>
      <c r="F32" s="655"/>
      <c r="G32" s="655"/>
      <c r="H32" s="674" t="s">
        <v>451</v>
      </c>
      <c r="I32" s="655" t="s">
        <v>452</v>
      </c>
      <c r="J32" s="599"/>
      <c r="K32" s="599"/>
      <c r="L32" s="599"/>
      <c r="M32" s="599"/>
      <c r="N32" s="599"/>
      <c r="O32" s="655" t="s">
        <v>453</v>
      </c>
      <c r="P32" s="599"/>
      <c r="Q32" s="599"/>
      <c r="R32" s="599"/>
      <c r="S32" s="695" t="s">
        <v>38</v>
      </c>
      <c r="T32" s="695"/>
      <c r="U32" s="695"/>
      <c r="V32" s="695"/>
      <c r="W32" s="695" t="s">
        <v>625</v>
      </c>
      <c r="X32" s="695"/>
      <c r="Y32" s="695"/>
      <c r="Z32" s="695"/>
      <c r="AA32" s="695" t="s">
        <v>624</v>
      </c>
      <c r="AB32" s="695"/>
      <c r="AC32" s="695"/>
      <c r="AD32" s="696"/>
    </row>
    <row r="33" spans="1:30" s="19" customFormat="1" ht="18" customHeight="1" x14ac:dyDescent="0.2">
      <c r="A33" s="651"/>
      <c r="B33" s="599"/>
      <c r="C33" s="599"/>
      <c r="D33" s="599"/>
      <c r="E33" s="599"/>
      <c r="F33" s="599"/>
      <c r="G33" s="599"/>
      <c r="H33" s="675"/>
      <c r="I33" s="599"/>
      <c r="J33" s="599"/>
      <c r="K33" s="599"/>
      <c r="L33" s="599"/>
      <c r="M33" s="599"/>
      <c r="N33" s="599"/>
      <c r="O33" s="599"/>
      <c r="P33" s="599"/>
      <c r="Q33" s="599"/>
      <c r="R33" s="599"/>
      <c r="S33" s="697"/>
      <c r="T33" s="697"/>
      <c r="U33" s="697"/>
      <c r="V33" s="697"/>
      <c r="W33" s="697"/>
      <c r="X33" s="697"/>
      <c r="Y33" s="697"/>
      <c r="Z33" s="697"/>
      <c r="AA33" s="697"/>
      <c r="AB33" s="697"/>
      <c r="AC33" s="697"/>
      <c r="AD33" s="698"/>
    </row>
    <row r="34" spans="1:30" s="19" customFormat="1" ht="18" customHeight="1" x14ac:dyDescent="0.2">
      <c r="A34" s="651"/>
      <c r="B34" s="599"/>
      <c r="C34" s="599"/>
      <c r="D34" s="599"/>
      <c r="E34" s="599"/>
      <c r="F34" s="599"/>
      <c r="G34" s="599"/>
      <c r="H34" s="675"/>
      <c r="I34" s="599"/>
      <c r="J34" s="599"/>
      <c r="K34" s="599"/>
      <c r="L34" s="599"/>
      <c r="M34" s="599"/>
      <c r="N34" s="599"/>
      <c r="O34" s="599"/>
      <c r="P34" s="599"/>
      <c r="Q34" s="599"/>
      <c r="R34" s="599"/>
      <c r="S34" s="697"/>
      <c r="T34" s="697"/>
      <c r="U34" s="697"/>
      <c r="V34" s="697"/>
      <c r="W34" s="697"/>
      <c r="X34" s="697"/>
      <c r="Y34" s="697"/>
      <c r="Z34" s="697"/>
      <c r="AA34" s="697"/>
      <c r="AB34" s="697"/>
      <c r="AC34" s="697"/>
      <c r="AD34" s="698"/>
    </row>
    <row r="35" spans="1:30" s="19" customFormat="1" ht="18" customHeight="1" x14ac:dyDescent="0.2">
      <c r="A35" s="651"/>
      <c r="B35" s="599"/>
      <c r="C35" s="599"/>
      <c r="D35" s="599"/>
      <c r="E35" s="599"/>
      <c r="F35" s="599"/>
      <c r="G35" s="599"/>
      <c r="H35" s="675"/>
      <c r="I35" s="599"/>
      <c r="J35" s="599"/>
      <c r="K35" s="599"/>
      <c r="L35" s="599"/>
      <c r="M35" s="599"/>
      <c r="N35" s="599"/>
      <c r="O35" s="599"/>
      <c r="P35" s="599"/>
      <c r="Q35" s="599"/>
      <c r="R35" s="599"/>
      <c r="S35" s="699"/>
      <c r="T35" s="699"/>
      <c r="U35" s="699"/>
      <c r="V35" s="699"/>
      <c r="W35" s="699"/>
      <c r="X35" s="699"/>
      <c r="Y35" s="699"/>
      <c r="Z35" s="699"/>
      <c r="AA35" s="699"/>
      <c r="AB35" s="699"/>
      <c r="AC35" s="699"/>
      <c r="AD35" s="700"/>
    </row>
    <row r="36" spans="1:30" s="19" customFormat="1" ht="16.5" customHeight="1" x14ac:dyDescent="0.2">
      <c r="A36" s="651"/>
      <c r="B36" s="614"/>
      <c r="C36" s="614"/>
      <c r="D36" s="614"/>
      <c r="E36" s="614"/>
      <c r="F36" s="614"/>
      <c r="G36" s="614"/>
      <c r="H36" s="428"/>
      <c r="I36" s="614"/>
      <c r="J36" s="614"/>
      <c r="K36" s="614"/>
      <c r="L36" s="614"/>
      <c r="M36" s="614"/>
      <c r="N36" s="614"/>
      <c r="O36" s="614"/>
      <c r="P36" s="614"/>
      <c r="Q36" s="614"/>
      <c r="R36" s="614"/>
      <c r="S36" s="687"/>
      <c r="T36" s="688"/>
      <c r="U36" s="688"/>
      <c r="V36" s="689"/>
      <c r="W36" s="687"/>
      <c r="X36" s="688"/>
      <c r="Y36" s="688"/>
      <c r="Z36" s="689"/>
      <c r="AA36" s="687"/>
      <c r="AB36" s="688"/>
      <c r="AC36" s="688"/>
      <c r="AD36" s="690"/>
    </row>
    <row r="37" spans="1:30" s="19" customFormat="1" ht="16.5" customHeight="1" x14ac:dyDescent="0.2">
      <c r="A37" s="651"/>
      <c r="B37" s="614"/>
      <c r="C37" s="614"/>
      <c r="D37" s="614"/>
      <c r="E37" s="614"/>
      <c r="F37" s="614"/>
      <c r="G37" s="614"/>
      <c r="H37" s="428"/>
      <c r="I37" s="614"/>
      <c r="J37" s="614"/>
      <c r="K37" s="614"/>
      <c r="L37" s="614"/>
      <c r="M37" s="614"/>
      <c r="N37" s="614"/>
      <c r="O37" s="614"/>
      <c r="P37" s="614"/>
      <c r="Q37" s="614"/>
      <c r="R37" s="614"/>
      <c r="S37" s="687"/>
      <c r="T37" s="688"/>
      <c r="U37" s="688"/>
      <c r="V37" s="689"/>
      <c r="W37" s="687"/>
      <c r="X37" s="688"/>
      <c r="Y37" s="688"/>
      <c r="Z37" s="689"/>
      <c r="AA37" s="687"/>
      <c r="AB37" s="688"/>
      <c r="AC37" s="688"/>
      <c r="AD37" s="690"/>
    </row>
    <row r="38" spans="1:30" s="19" customFormat="1" ht="16.5" customHeight="1" x14ac:dyDescent="0.2">
      <c r="A38" s="651"/>
      <c r="B38" s="614"/>
      <c r="C38" s="614"/>
      <c r="D38" s="614"/>
      <c r="E38" s="614"/>
      <c r="F38" s="614"/>
      <c r="G38" s="614"/>
      <c r="H38" s="428"/>
      <c r="I38" s="614"/>
      <c r="J38" s="614"/>
      <c r="K38" s="614"/>
      <c r="L38" s="614"/>
      <c r="M38" s="614"/>
      <c r="N38" s="614"/>
      <c r="O38" s="614"/>
      <c r="P38" s="614"/>
      <c r="Q38" s="614"/>
      <c r="R38" s="614"/>
      <c r="S38" s="687"/>
      <c r="T38" s="688"/>
      <c r="U38" s="688"/>
      <c r="V38" s="689"/>
      <c r="W38" s="687"/>
      <c r="X38" s="688"/>
      <c r="Y38" s="688"/>
      <c r="Z38" s="689"/>
      <c r="AA38" s="687"/>
      <c r="AB38" s="688"/>
      <c r="AC38" s="688"/>
      <c r="AD38" s="690"/>
    </row>
    <row r="39" spans="1:30" s="19" customFormat="1" ht="16.5" customHeight="1" x14ac:dyDescent="0.2">
      <c r="A39" s="651"/>
      <c r="B39" s="614"/>
      <c r="C39" s="614"/>
      <c r="D39" s="614"/>
      <c r="E39" s="614"/>
      <c r="F39" s="614"/>
      <c r="G39" s="614"/>
      <c r="H39" s="428"/>
      <c r="I39" s="614"/>
      <c r="J39" s="614"/>
      <c r="K39" s="614"/>
      <c r="L39" s="614"/>
      <c r="M39" s="614"/>
      <c r="N39" s="614"/>
      <c r="O39" s="614"/>
      <c r="P39" s="614"/>
      <c r="Q39" s="614"/>
      <c r="R39" s="614"/>
      <c r="S39" s="687"/>
      <c r="T39" s="688"/>
      <c r="U39" s="688"/>
      <c r="V39" s="689"/>
      <c r="W39" s="687"/>
      <c r="X39" s="688"/>
      <c r="Y39" s="688"/>
      <c r="Z39" s="689"/>
      <c r="AA39" s="687"/>
      <c r="AB39" s="688"/>
      <c r="AC39" s="688"/>
      <c r="AD39" s="690"/>
    </row>
    <row r="40" spans="1:30" s="19" customFormat="1" ht="16.5" customHeight="1" x14ac:dyDescent="0.2">
      <c r="A40" s="651"/>
      <c r="B40" s="614"/>
      <c r="C40" s="614"/>
      <c r="D40" s="614"/>
      <c r="E40" s="614"/>
      <c r="F40" s="614"/>
      <c r="G40" s="614"/>
      <c r="H40" s="428"/>
      <c r="I40" s="614"/>
      <c r="J40" s="614"/>
      <c r="K40" s="614"/>
      <c r="L40" s="614"/>
      <c r="M40" s="614"/>
      <c r="N40" s="614"/>
      <c r="O40" s="614"/>
      <c r="P40" s="614"/>
      <c r="Q40" s="614"/>
      <c r="R40" s="614"/>
      <c r="S40" s="687"/>
      <c r="T40" s="688"/>
      <c r="U40" s="688"/>
      <c r="V40" s="689"/>
      <c r="W40" s="687"/>
      <c r="X40" s="688"/>
      <c r="Y40" s="688"/>
      <c r="Z40" s="689"/>
      <c r="AA40" s="687"/>
      <c r="AB40" s="688"/>
      <c r="AC40" s="688"/>
      <c r="AD40" s="690"/>
    </row>
    <row r="41" spans="1:30" s="19" customFormat="1" ht="16.5" customHeight="1" x14ac:dyDescent="0.2">
      <c r="A41" s="651"/>
      <c r="B41" s="614"/>
      <c r="C41" s="614"/>
      <c r="D41" s="614"/>
      <c r="E41" s="614"/>
      <c r="F41" s="614"/>
      <c r="G41" s="614"/>
      <c r="H41" s="428"/>
      <c r="I41" s="614"/>
      <c r="J41" s="614"/>
      <c r="K41" s="614"/>
      <c r="L41" s="614"/>
      <c r="M41" s="614"/>
      <c r="N41" s="614"/>
      <c r="O41" s="614"/>
      <c r="P41" s="614"/>
      <c r="Q41" s="614"/>
      <c r="R41" s="614"/>
      <c r="S41" s="687"/>
      <c r="T41" s="688"/>
      <c r="U41" s="688"/>
      <c r="V41" s="689"/>
      <c r="W41" s="687"/>
      <c r="X41" s="688"/>
      <c r="Y41" s="688"/>
      <c r="Z41" s="689"/>
      <c r="AA41" s="687"/>
      <c r="AB41" s="688"/>
      <c r="AC41" s="688"/>
      <c r="AD41" s="690"/>
    </row>
    <row r="42" spans="1:30" s="19" customFormat="1" ht="16.5" customHeight="1" x14ac:dyDescent="0.2">
      <c r="A42" s="651"/>
      <c r="B42" s="614"/>
      <c r="C42" s="614"/>
      <c r="D42" s="614"/>
      <c r="E42" s="614"/>
      <c r="F42" s="614"/>
      <c r="G42" s="614"/>
      <c r="H42" s="428"/>
      <c r="I42" s="614"/>
      <c r="J42" s="614"/>
      <c r="K42" s="614"/>
      <c r="L42" s="614"/>
      <c r="M42" s="614"/>
      <c r="N42" s="614"/>
      <c r="O42" s="614"/>
      <c r="P42" s="614"/>
      <c r="Q42" s="614"/>
      <c r="R42" s="614"/>
      <c r="S42" s="687"/>
      <c r="T42" s="688"/>
      <c r="U42" s="688"/>
      <c r="V42" s="689"/>
      <c r="W42" s="687"/>
      <c r="X42" s="688"/>
      <c r="Y42" s="688"/>
      <c r="Z42" s="689"/>
      <c r="AA42" s="687"/>
      <c r="AB42" s="688"/>
      <c r="AC42" s="688"/>
      <c r="AD42" s="690"/>
    </row>
    <row r="43" spans="1:30" s="19" customFormat="1" ht="16.5" customHeight="1" x14ac:dyDescent="0.2">
      <c r="A43" s="651"/>
      <c r="B43" s="614"/>
      <c r="C43" s="614"/>
      <c r="D43" s="614"/>
      <c r="E43" s="614"/>
      <c r="F43" s="614"/>
      <c r="G43" s="614"/>
      <c r="H43" s="428"/>
      <c r="I43" s="614"/>
      <c r="J43" s="614"/>
      <c r="K43" s="614"/>
      <c r="L43" s="614"/>
      <c r="M43" s="614"/>
      <c r="N43" s="614"/>
      <c r="O43" s="614"/>
      <c r="P43" s="614"/>
      <c r="Q43" s="614"/>
      <c r="R43" s="614"/>
      <c r="S43" s="687"/>
      <c r="T43" s="688"/>
      <c r="U43" s="688"/>
      <c r="V43" s="689"/>
      <c r="W43" s="687"/>
      <c r="X43" s="688"/>
      <c r="Y43" s="688"/>
      <c r="Z43" s="689"/>
      <c r="AA43" s="687"/>
      <c r="AB43" s="688"/>
      <c r="AC43" s="688"/>
      <c r="AD43" s="690"/>
    </row>
    <row r="44" spans="1:30" s="19" customFormat="1" ht="16.5" customHeight="1" x14ac:dyDescent="0.2">
      <c r="A44" s="651"/>
      <c r="B44" s="614"/>
      <c r="C44" s="614"/>
      <c r="D44" s="614"/>
      <c r="E44" s="614"/>
      <c r="F44" s="614"/>
      <c r="G44" s="614"/>
      <c r="H44" s="428"/>
      <c r="I44" s="614"/>
      <c r="J44" s="614"/>
      <c r="K44" s="614"/>
      <c r="L44" s="614"/>
      <c r="M44" s="614"/>
      <c r="N44" s="614"/>
      <c r="O44" s="614"/>
      <c r="P44" s="614"/>
      <c r="Q44" s="614"/>
      <c r="R44" s="614"/>
      <c r="S44" s="687"/>
      <c r="T44" s="688"/>
      <c r="U44" s="688"/>
      <c r="V44" s="689"/>
      <c r="W44" s="687"/>
      <c r="X44" s="688"/>
      <c r="Y44" s="688"/>
      <c r="Z44" s="689"/>
      <c r="AA44" s="687"/>
      <c r="AB44" s="688"/>
      <c r="AC44" s="688"/>
      <c r="AD44" s="690"/>
    </row>
    <row r="45" spans="1:30" s="19" customFormat="1" ht="16.5" customHeight="1" x14ac:dyDescent="0.2">
      <c r="A45" s="652"/>
      <c r="B45" s="627"/>
      <c r="C45" s="627"/>
      <c r="D45" s="627"/>
      <c r="E45" s="627"/>
      <c r="F45" s="627"/>
      <c r="G45" s="627"/>
      <c r="H45" s="429"/>
      <c r="I45" s="627"/>
      <c r="J45" s="627"/>
      <c r="K45" s="627"/>
      <c r="L45" s="627"/>
      <c r="M45" s="627"/>
      <c r="N45" s="627"/>
      <c r="O45" s="627"/>
      <c r="P45" s="627"/>
      <c r="Q45" s="627"/>
      <c r="R45" s="627"/>
      <c r="S45" s="691"/>
      <c r="T45" s="692"/>
      <c r="U45" s="692"/>
      <c r="V45" s="693"/>
      <c r="W45" s="691"/>
      <c r="X45" s="692"/>
      <c r="Y45" s="692"/>
      <c r="Z45" s="693"/>
      <c r="AA45" s="691"/>
      <c r="AB45" s="692"/>
      <c r="AC45" s="692"/>
      <c r="AD45" s="694"/>
    </row>
    <row r="46" spans="1:30" s="19" customFormat="1" ht="16.5" customHeight="1" x14ac:dyDescent="0.2">
      <c r="A46" s="664" t="s">
        <v>707</v>
      </c>
      <c r="B46" s="598" t="s">
        <v>61</v>
      </c>
      <c r="C46" s="598"/>
      <c r="D46" s="598"/>
      <c r="E46" s="598"/>
      <c r="F46" s="598"/>
      <c r="G46" s="598"/>
      <c r="H46" s="598"/>
      <c r="I46" s="598"/>
      <c r="J46" s="653" t="s">
        <v>43</v>
      </c>
      <c r="K46" s="653"/>
      <c r="L46" s="653"/>
      <c r="M46" s="653"/>
      <c r="N46" s="658"/>
      <c r="O46" s="653" t="s">
        <v>44</v>
      </c>
      <c r="P46" s="647"/>
      <c r="Q46" s="647"/>
      <c r="R46" s="647"/>
      <c r="S46" s="647"/>
      <c r="T46" s="647"/>
      <c r="U46" s="647"/>
      <c r="V46" s="647"/>
      <c r="W46" s="647"/>
      <c r="X46" s="647"/>
      <c r="Y46" s="647"/>
      <c r="Z46" s="647"/>
      <c r="AA46" s="647"/>
      <c r="AB46" s="647"/>
      <c r="AC46" s="647"/>
      <c r="AD46" s="665"/>
    </row>
    <row r="47" spans="1:30" s="19" customFormat="1" ht="16.5" customHeight="1" x14ac:dyDescent="0.2">
      <c r="A47" s="596"/>
      <c r="B47" s="599" t="s">
        <v>62</v>
      </c>
      <c r="C47" s="599"/>
      <c r="D47" s="599"/>
      <c r="E47" s="599"/>
      <c r="F47" s="599"/>
      <c r="G47" s="599" t="s">
        <v>45</v>
      </c>
      <c r="H47" s="599"/>
      <c r="I47" s="599"/>
      <c r="J47" s="600" t="s">
        <v>64</v>
      </c>
      <c r="K47" s="600"/>
      <c r="L47" s="600"/>
      <c r="M47" s="600"/>
      <c r="N47" s="601"/>
      <c r="O47" s="614" t="s">
        <v>46</v>
      </c>
      <c r="P47" s="614"/>
      <c r="Q47" s="614"/>
      <c r="R47" s="614"/>
      <c r="S47" s="614"/>
      <c r="T47" s="614"/>
      <c r="U47" s="614"/>
      <c r="V47" s="614"/>
      <c r="W47" s="614"/>
      <c r="X47" s="614"/>
      <c r="Y47" s="614"/>
      <c r="Z47" s="614"/>
      <c r="AA47" s="614"/>
      <c r="AB47" s="614"/>
      <c r="AC47" s="614"/>
      <c r="AD47" s="625"/>
    </row>
    <row r="48" spans="1:30" s="19" customFormat="1" ht="16.5" customHeight="1" x14ac:dyDescent="0.2">
      <c r="A48" s="596"/>
      <c r="B48" s="599"/>
      <c r="C48" s="599"/>
      <c r="D48" s="599"/>
      <c r="E48" s="599"/>
      <c r="F48" s="599"/>
      <c r="G48" s="657"/>
      <c r="H48" s="657"/>
      <c r="I48" s="657"/>
      <c r="J48" s="601"/>
      <c r="K48" s="601"/>
      <c r="L48" s="601"/>
      <c r="M48" s="601"/>
      <c r="N48" s="601"/>
      <c r="O48" s="601"/>
      <c r="P48" s="601"/>
      <c r="Q48" s="601"/>
      <c r="R48" s="601"/>
      <c r="S48" s="601"/>
      <c r="T48" s="601"/>
      <c r="U48" s="601"/>
      <c r="V48" s="601"/>
      <c r="W48" s="601"/>
      <c r="X48" s="601"/>
      <c r="Y48" s="601"/>
      <c r="Z48" s="601"/>
      <c r="AA48" s="601"/>
      <c r="AB48" s="601"/>
      <c r="AC48" s="601"/>
      <c r="AD48" s="684"/>
    </row>
    <row r="49" spans="1:30" s="19" customFormat="1" ht="16.5" customHeight="1" x14ac:dyDescent="0.2">
      <c r="A49" s="596"/>
      <c r="B49" s="599"/>
      <c r="C49" s="599"/>
      <c r="D49" s="599"/>
      <c r="E49" s="599"/>
      <c r="F49" s="599"/>
      <c r="G49" s="599" t="s">
        <v>47</v>
      </c>
      <c r="H49" s="599"/>
      <c r="I49" s="599"/>
      <c r="J49" s="600" t="s">
        <v>64</v>
      </c>
      <c r="K49" s="600"/>
      <c r="L49" s="600"/>
      <c r="M49" s="600"/>
      <c r="N49" s="614"/>
      <c r="O49" s="614" t="s">
        <v>454</v>
      </c>
      <c r="P49" s="614"/>
      <c r="Q49" s="614"/>
      <c r="R49" s="614"/>
      <c r="S49" s="614"/>
      <c r="T49" s="614"/>
      <c r="U49" s="614"/>
      <c r="V49" s="614"/>
      <c r="W49" s="614"/>
      <c r="X49" s="614"/>
      <c r="Y49" s="614"/>
      <c r="Z49" s="614"/>
      <c r="AA49" s="614"/>
      <c r="AB49" s="614"/>
      <c r="AC49" s="614"/>
      <c r="AD49" s="625"/>
    </row>
    <row r="50" spans="1:30" s="19" customFormat="1" ht="16.5" customHeight="1" x14ac:dyDescent="0.2">
      <c r="A50" s="596"/>
      <c r="B50" s="599"/>
      <c r="C50" s="599"/>
      <c r="D50" s="599"/>
      <c r="E50" s="599"/>
      <c r="F50" s="599"/>
      <c r="G50" s="599"/>
      <c r="H50" s="599"/>
      <c r="I50" s="599"/>
      <c r="J50" s="614"/>
      <c r="K50" s="614"/>
      <c r="L50" s="614"/>
      <c r="M50" s="614"/>
      <c r="N50" s="614"/>
      <c r="O50" s="614"/>
      <c r="P50" s="614"/>
      <c r="Q50" s="614"/>
      <c r="R50" s="614"/>
      <c r="S50" s="614"/>
      <c r="T50" s="614"/>
      <c r="U50" s="614"/>
      <c r="V50" s="614"/>
      <c r="W50" s="614"/>
      <c r="X50" s="614"/>
      <c r="Y50" s="614"/>
      <c r="Z50" s="614"/>
      <c r="AA50" s="614"/>
      <c r="AB50" s="614"/>
      <c r="AC50" s="614"/>
      <c r="AD50" s="625"/>
    </row>
    <row r="51" spans="1:30" s="19" customFormat="1" ht="16.5" customHeight="1" x14ac:dyDescent="0.2">
      <c r="A51" s="596"/>
      <c r="B51" s="599" t="s">
        <v>65</v>
      </c>
      <c r="C51" s="599"/>
      <c r="D51" s="599"/>
      <c r="E51" s="599"/>
      <c r="F51" s="657"/>
      <c r="G51" s="599" t="s">
        <v>45</v>
      </c>
      <c r="H51" s="599"/>
      <c r="I51" s="599"/>
      <c r="J51" s="600" t="s">
        <v>64</v>
      </c>
      <c r="K51" s="600"/>
      <c r="L51" s="600"/>
      <c r="M51" s="600"/>
      <c r="N51" s="601"/>
      <c r="O51" s="614"/>
      <c r="P51" s="614"/>
      <c r="Q51" s="614"/>
      <c r="R51" s="614"/>
      <c r="S51" s="614"/>
      <c r="T51" s="614"/>
      <c r="U51" s="614"/>
      <c r="V51" s="614"/>
      <c r="W51" s="614"/>
      <c r="X51" s="614"/>
      <c r="Y51" s="614"/>
      <c r="Z51" s="614"/>
      <c r="AA51" s="614"/>
      <c r="AB51" s="614"/>
      <c r="AC51" s="614"/>
      <c r="AD51" s="625"/>
    </row>
    <row r="52" spans="1:30" s="18" customFormat="1" ht="16.5" customHeight="1" x14ac:dyDescent="0.2">
      <c r="A52" s="596"/>
      <c r="B52" s="657"/>
      <c r="C52" s="657"/>
      <c r="D52" s="657"/>
      <c r="E52" s="657"/>
      <c r="F52" s="657"/>
      <c r="G52" s="599" t="s">
        <v>47</v>
      </c>
      <c r="H52" s="599"/>
      <c r="I52" s="599"/>
      <c r="J52" s="600" t="s">
        <v>64</v>
      </c>
      <c r="K52" s="600"/>
      <c r="L52" s="600"/>
      <c r="M52" s="600"/>
      <c r="N52" s="601"/>
      <c r="O52" s="614"/>
      <c r="P52" s="614"/>
      <c r="Q52" s="614"/>
      <c r="R52" s="614"/>
      <c r="S52" s="614"/>
      <c r="T52" s="614"/>
      <c r="U52" s="614"/>
      <c r="V52" s="614"/>
      <c r="W52" s="614"/>
      <c r="X52" s="614"/>
      <c r="Y52" s="614"/>
      <c r="Z52" s="614"/>
      <c r="AA52" s="614"/>
      <c r="AB52" s="614"/>
      <c r="AC52" s="614"/>
      <c r="AD52" s="625"/>
    </row>
    <row r="53" spans="1:30" s="18" customFormat="1" ht="16.5" customHeight="1" x14ac:dyDescent="0.2">
      <c r="A53" s="596"/>
      <c r="B53" s="599" t="s">
        <v>48</v>
      </c>
      <c r="C53" s="599"/>
      <c r="D53" s="599"/>
      <c r="E53" s="599"/>
      <c r="F53" s="599"/>
      <c r="G53" s="599" t="s">
        <v>45</v>
      </c>
      <c r="H53" s="599"/>
      <c r="I53" s="599"/>
      <c r="J53" s="600" t="s">
        <v>64</v>
      </c>
      <c r="K53" s="600"/>
      <c r="L53" s="600"/>
      <c r="M53" s="600"/>
      <c r="N53" s="601"/>
      <c r="O53" s="614"/>
      <c r="P53" s="614"/>
      <c r="Q53" s="614"/>
      <c r="R53" s="614"/>
      <c r="S53" s="614"/>
      <c r="T53" s="614"/>
      <c r="U53" s="614"/>
      <c r="V53" s="614"/>
      <c r="W53" s="614"/>
      <c r="X53" s="614"/>
      <c r="Y53" s="614"/>
      <c r="Z53" s="614"/>
      <c r="AA53" s="614"/>
      <c r="AB53" s="614"/>
      <c r="AC53" s="614"/>
      <c r="AD53" s="625"/>
    </row>
    <row r="54" spans="1:30" s="18" customFormat="1" ht="16.5" customHeight="1" x14ac:dyDescent="0.2">
      <c r="A54" s="596"/>
      <c r="B54" s="657"/>
      <c r="C54" s="657"/>
      <c r="D54" s="657"/>
      <c r="E54" s="657"/>
      <c r="F54" s="657"/>
      <c r="G54" s="599" t="s">
        <v>47</v>
      </c>
      <c r="H54" s="599"/>
      <c r="I54" s="599"/>
      <c r="J54" s="600" t="s">
        <v>64</v>
      </c>
      <c r="K54" s="600"/>
      <c r="L54" s="600"/>
      <c r="M54" s="600"/>
      <c r="N54" s="601"/>
      <c r="O54" s="614"/>
      <c r="P54" s="614"/>
      <c r="Q54" s="614"/>
      <c r="R54" s="614"/>
      <c r="S54" s="614"/>
      <c r="T54" s="614"/>
      <c r="U54" s="614"/>
      <c r="V54" s="614"/>
      <c r="W54" s="614"/>
      <c r="X54" s="614"/>
      <c r="Y54" s="614"/>
      <c r="Z54" s="614"/>
      <c r="AA54" s="614"/>
      <c r="AB54" s="614"/>
      <c r="AC54" s="614"/>
      <c r="AD54" s="625"/>
    </row>
    <row r="55" spans="1:30" s="18" customFormat="1" ht="16.5" customHeight="1" x14ac:dyDescent="0.2">
      <c r="A55" s="596"/>
      <c r="B55" s="599" t="s">
        <v>255</v>
      </c>
      <c r="C55" s="599"/>
      <c r="D55" s="599"/>
      <c r="E55" s="599"/>
      <c r="F55" s="657"/>
      <c r="G55" s="599" t="s">
        <v>45</v>
      </c>
      <c r="H55" s="599"/>
      <c r="I55" s="599"/>
      <c r="J55" s="600" t="s">
        <v>64</v>
      </c>
      <c r="K55" s="600"/>
      <c r="L55" s="600"/>
      <c r="M55" s="600"/>
      <c r="N55" s="601"/>
      <c r="O55" s="614"/>
      <c r="P55" s="614"/>
      <c r="Q55" s="614"/>
      <c r="R55" s="614"/>
      <c r="S55" s="614"/>
      <c r="T55" s="614"/>
      <c r="U55" s="614"/>
      <c r="V55" s="614"/>
      <c r="W55" s="614"/>
      <c r="X55" s="614"/>
      <c r="Y55" s="614"/>
      <c r="Z55" s="614"/>
      <c r="AA55" s="614"/>
      <c r="AB55" s="614"/>
      <c r="AC55" s="614"/>
      <c r="AD55" s="625"/>
    </row>
    <row r="56" spans="1:30" s="18" customFormat="1" ht="16.5" customHeight="1" x14ac:dyDescent="0.2">
      <c r="A56" s="597"/>
      <c r="B56" s="604"/>
      <c r="C56" s="604"/>
      <c r="D56" s="604"/>
      <c r="E56" s="604"/>
      <c r="F56" s="604"/>
      <c r="G56" s="631" t="s">
        <v>47</v>
      </c>
      <c r="H56" s="631"/>
      <c r="I56" s="631"/>
      <c r="J56" s="619" t="s">
        <v>64</v>
      </c>
      <c r="K56" s="619"/>
      <c r="L56" s="619"/>
      <c r="M56" s="619"/>
      <c r="N56" s="672"/>
      <c r="O56" s="627"/>
      <c r="P56" s="627"/>
      <c r="Q56" s="627"/>
      <c r="R56" s="627"/>
      <c r="S56" s="627"/>
      <c r="T56" s="627"/>
      <c r="U56" s="627"/>
      <c r="V56" s="627"/>
      <c r="W56" s="627"/>
      <c r="X56" s="627"/>
      <c r="Y56" s="627"/>
      <c r="Z56" s="627"/>
      <c r="AA56" s="627"/>
      <c r="AB56" s="627"/>
      <c r="AC56" s="627"/>
      <c r="AD56" s="628"/>
    </row>
    <row r="57" spans="1:30" s="18" customFormat="1" ht="16.5" customHeight="1" x14ac:dyDescent="0.2">
      <c r="A57" s="595" t="s">
        <v>706</v>
      </c>
      <c r="B57" s="598" t="s">
        <v>61</v>
      </c>
      <c r="C57" s="598"/>
      <c r="D57" s="598"/>
      <c r="E57" s="598"/>
      <c r="F57" s="598"/>
      <c r="G57" s="598"/>
      <c r="H57" s="598"/>
      <c r="I57" s="598"/>
      <c r="J57" s="653" t="s">
        <v>49</v>
      </c>
      <c r="K57" s="653"/>
      <c r="L57" s="653"/>
      <c r="M57" s="653"/>
      <c r="N57" s="658"/>
      <c r="O57" s="653" t="s">
        <v>44</v>
      </c>
      <c r="P57" s="647"/>
      <c r="Q57" s="647"/>
      <c r="R57" s="647"/>
      <c r="S57" s="647"/>
      <c r="T57" s="647"/>
      <c r="U57" s="647"/>
      <c r="V57" s="647"/>
      <c r="W57" s="647"/>
      <c r="X57" s="647"/>
      <c r="Y57" s="647"/>
      <c r="Z57" s="647"/>
      <c r="AA57" s="647"/>
      <c r="AB57" s="647"/>
      <c r="AC57" s="647"/>
      <c r="AD57" s="665"/>
    </row>
    <row r="58" spans="1:30" s="18" customFormat="1" ht="16.5" customHeight="1" x14ac:dyDescent="0.2">
      <c r="A58" s="596"/>
      <c r="B58" s="599" t="s">
        <v>62</v>
      </c>
      <c r="C58" s="599"/>
      <c r="D58" s="599"/>
      <c r="E58" s="599"/>
      <c r="F58" s="599"/>
      <c r="G58" s="599"/>
      <c r="H58" s="599"/>
      <c r="I58" s="599"/>
      <c r="J58" s="600" t="s">
        <v>64</v>
      </c>
      <c r="K58" s="600"/>
      <c r="L58" s="600"/>
      <c r="M58" s="600"/>
      <c r="N58" s="614"/>
      <c r="O58" s="614" t="s">
        <v>50</v>
      </c>
      <c r="P58" s="614"/>
      <c r="Q58" s="614"/>
      <c r="R58" s="614"/>
      <c r="S58" s="614"/>
      <c r="T58" s="614"/>
      <c r="U58" s="614"/>
      <c r="V58" s="614"/>
      <c r="W58" s="614"/>
      <c r="X58" s="614"/>
      <c r="Y58" s="614"/>
      <c r="Z58" s="614"/>
      <c r="AA58" s="614"/>
      <c r="AB58" s="614"/>
      <c r="AC58" s="614"/>
      <c r="AD58" s="625"/>
    </row>
    <row r="59" spans="1:30" s="18" customFormat="1" ht="16.5" customHeight="1" x14ac:dyDescent="0.2">
      <c r="A59" s="596"/>
      <c r="B59" s="599"/>
      <c r="C59" s="599"/>
      <c r="D59" s="599"/>
      <c r="E59" s="599"/>
      <c r="F59" s="599"/>
      <c r="G59" s="599"/>
      <c r="H59" s="599"/>
      <c r="I59" s="599"/>
      <c r="J59" s="614"/>
      <c r="K59" s="614"/>
      <c r="L59" s="614"/>
      <c r="M59" s="614"/>
      <c r="N59" s="614"/>
      <c r="O59" s="614"/>
      <c r="P59" s="614"/>
      <c r="Q59" s="614"/>
      <c r="R59" s="614"/>
      <c r="S59" s="614"/>
      <c r="T59" s="614"/>
      <c r="U59" s="614"/>
      <c r="V59" s="614"/>
      <c r="W59" s="614"/>
      <c r="X59" s="614"/>
      <c r="Y59" s="614"/>
      <c r="Z59" s="614"/>
      <c r="AA59" s="614"/>
      <c r="AB59" s="614"/>
      <c r="AC59" s="614"/>
      <c r="AD59" s="625"/>
    </row>
    <row r="60" spans="1:30" s="18" customFormat="1" ht="16.5" customHeight="1" x14ac:dyDescent="0.2">
      <c r="A60" s="596"/>
      <c r="B60" s="599" t="s">
        <v>65</v>
      </c>
      <c r="C60" s="599"/>
      <c r="D60" s="599"/>
      <c r="E60" s="599"/>
      <c r="F60" s="599"/>
      <c r="G60" s="599"/>
      <c r="H60" s="599"/>
      <c r="I60" s="599"/>
      <c r="J60" s="600" t="s">
        <v>64</v>
      </c>
      <c r="K60" s="600"/>
      <c r="L60" s="600"/>
      <c r="M60" s="600"/>
      <c r="N60" s="614"/>
      <c r="O60" s="614" t="s">
        <v>51</v>
      </c>
      <c r="P60" s="614"/>
      <c r="Q60" s="614"/>
      <c r="R60" s="614"/>
      <c r="S60" s="614"/>
      <c r="T60" s="614"/>
      <c r="U60" s="614"/>
      <c r="V60" s="614"/>
      <c r="W60" s="614"/>
      <c r="X60" s="614"/>
      <c r="Y60" s="614"/>
      <c r="Z60" s="614"/>
      <c r="AA60" s="614"/>
      <c r="AB60" s="614"/>
      <c r="AC60" s="614"/>
      <c r="AD60" s="625"/>
    </row>
    <row r="61" spans="1:30" s="18" customFormat="1" ht="16.5" customHeight="1" x14ac:dyDescent="0.2">
      <c r="A61" s="596"/>
      <c r="B61" s="599"/>
      <c r="C61" s="599"/>
      <c r="D61" s="599"/>
      <c r="E61" s="599"/>
      <c r="F61" s="599"/>
      <c r="G61" s="599"/>
      <c r="H61" s="599"/>
      <c r="I61" s="599"/>
      <c r="J61" s="614"/>
      <c r="K61" s="614"/>
      <c r="L61" s="614"/>
      <c r="M61" s="614"/>
      <c r="N61" s="614"/>
      <c r="O61" s="614"/>
      <c r="P61" s="614"/>
      <c r="Q61" s="614"/>
      <c r="R61" s="614"/>
      <c r="S61" s="614"/>
      <c r="T61" s="614"/>
      <c r="U61" s="614"/>
      <c r="V61" s="614"/>
      <c r="W61" s="614"/>
      <c r="X61" s="614"/>
      <c r="Y61" s="614"/>
      <c r="Z61" s="614"/>
      <c r="AA61" s="614"/>
      <c r="AB61" s="614"/>
      <c r="AC61" s="614"/>
      <c r="AD61" s="625"/>
    </row>
    <row r="62" spans="1:30" s="18" customFormat="1" ht="16.5" customHeight="1" x14ac:dyDescent="0.2">
      <c r="A62" s="596"/>
      <c r="B62" s="599" t="s">
        <v>48</v>
      </c>
      <c r="C62" s="599"/>
      <c r="D62" s="599"/>
      <c r="E62" s="599"/>
      <c r="F62" s="599"/>
      <c r="G62" s="599"/>
      <c r="H62" s="599"/>
      <c r="I62" s="599"/>
      <c r="J62" s="600" t="s">
        <v>64</v>
      </c>
      <c r="K62" s="600"/>
      <c r="L62" s="600"/>
      <c r="M62" s="600"/>
      <c r="N62" s="614"/>
      <c r="O62" s="614" t="s">
        <v>52</v>
      </c>
      <c r="P62" s="614"/>
      <c r="Q62" s="614"/>
      <c r="R62" s="614"/>
      <c r="S62" s="614"/>
      <c r="T62" s="614"/>
      <c r="U62" s="614"/>
      <c r="V62" s="614"/>
      <c r="W62" s="614"/>
      <c r="X62" s="614"/>
      <c r="Y62" s="614"/>
      <c r="Z62" s="614"/>
      <c r="AA62" s="614"/>
      <c r="AB62" s="614"/>
      <c r="AC62" s="614"/>
      <c r="AD62" s="625"/>
    </row>
    <row r="63" spans="1:30" s="18" customFormat="1" ht="16.5" customHeight="1" x14ac:dyDescent="0.2">
      <c r="A63" s="596"/>
      <c r="B63" s="599"/>
      <c r="C63" s="599"/>
      <c r="D63" s="599"/>
      <c r="E63" s="599"/>
      <c r="F63" s="599"/>
      <c r="G63" s="599"/>
      <c r="H63" s="599"/>
      <c r="I63" s="599"/>
      <c r="J63" s="614"/>
      <c r="K63" s="614"/>
      <c r="L63" s="614"/>
      <c r="M63" s="614"/>
      <c r="N63" s="614"/>
      <c r="O63" s="614"/>
      <c r="P63" s="614"/>
      <c r="Q63" s="614"/>
      <c r="R63" s="614"/>
      <c r="S63" s="614"/>
      <c r="T63" s="614"/>
      <c r="U63" s="614"/>
      <c r="V63" s="614"/>
      <c r="W63" s="614"/>
      <c r="X63" s="614"/>
      <c r="Y63" s="614"/>
      <c r="Z63" s="614"/>
      <c r="AA63" s="614"/>
      <c r="AB63" s="614"/>
      <c r="AC63" s="614"/>
      <c r="AD63" s="625"/>
    </row>
    <row r="64" spans="1:30" s="18" customFormat="1" ht="16.5" customHeight="1" x14ac:dyDescent="0.2">
      <c r="A64" s="596"/>
      <c r="B64" s="599" t="s">
        <v>255</v>
      </c>
      <c r="C64" s="599"/>
      <c r="D64" s="599"/>
      <c r="E64" s="599"/>
      <c r="F64" s="599"/>
      <c r="G64" s="599"/>
      <c r="H64" s="599"/>
      <c r="I64" s="599"/>
      <c r="J64" s="600" t="s">
        <v>64</v>
      </c>
      <c r="K64" s="600"/>
      <c r="L64" s="600"/>
      <c r="M64" s="600"/>
      <c r="N64" s="614"/>
      <c r="O64" s="614" t="s">
        <v>53</v>
      </c>
      <c r="P64" s="614"/>
      <c r="Q64" s="614"/>
      <c r="R64" s="614"/>
      <c r="S64" s="614"/>
      <c r="T64" s="614"/>
      <c r="U64" s="614"/>
      <c r="V64" s="614"/>
      <c r="W64" s="614"/>
      <c r="X64" s="614"/>
      <c r="Y64" s="614"/>
      <c r="Z64" s="614"/>
      <c r="AA64" s="614"/>
      <c r="AB64" s="614"/>
      <c r="AC64" s="614"/>
      <c r="AD64" s="625"/>
    </row>
    <row r="65" spans="1:30" s="18" customFormat="1" ht="16.5" customHeight="1" x14ac:dyDescent="0.2">
      <c r="A65" s="597"/>
      <c r="B65" s="631"/>
      <c r="C65" s="631"/>
      <c r="D65" s="631"/>
      <c r="E65" s="631"/>
      <c r="F65" s="631"/>
      <c r="G65" s="631"/>
      <c r="H65" s="631"/>
      <c r="I65" s="631"/>
      <c r="J65" s="627"/>
      <c r="K65" s="627"/>
      <c r="L65" s="627"/>
      <c r="M65" s="627"/>
      <c r="N65" s="627"/>
      <c r="O65" s="627"/>
      <c r="P65" s="627"/>
      <c r="Q65" s="627"/>
      <c r="R65" s="627"/>
      <c r="S65" s="627"/>
      <c r="T65" s="627"/>
      <c r="U65" s="627"/>
      <c r="V65" s="627"/>
      <c r="W65" s="627"/>
      <c r="X65" s="627"/>
      <c r="Y65" s="627"/>
      <c r="Z65" s="627"/>
      <c r="AA65" s="627"/>
      <c r="AB65" s="627"/>
      <c r="AC65" s="627"/>
      <c r="AD65" s="628"/>
    </row>
    <row r="66" spans="1:30" s="18" customFormat="1" ht="16.5" customHeight="1" x14ac:dyDescent="0.2">
      <c r="A66" s="620" t="s">
        <v>455</v>
      </c>
      <c r="B66" s="653" t="s">
        <v>456</v>
      </c>
      <c r="C66" s="598"/>
      <c r="D66" s="598"/>
      <c r="E66" s="598"/>
      <c r="F66" s="598"/>
      <c r="G66" s="598"/>
      <c r="H66" s="598"/>
      <c r="I66" s="598"/>
      <c r="J66" s="598"/>
      <c r="K66" s="598"/>
      <c r="L66" s="598"/>
      <c r="M66" s="598"/>
      <c r="N66" s="653" t="s">
        <v>457</v>
      </c>
      <c r="O66" s="653"/>
      <c r="P66" s="653"/>
      <c r="Q66" s="653"/>
      <c r="R66" s="653"/>
      <c r="S66" s="653" t="s">
        <v>458</v>
      </c>
      <c r="T66" s="647"/>
      <c r="U66" s="647"/>
      <c r="V66" s="647"/>
      <c r="W66" s="653" t="s">
        <v>459</v>
      </c>
      <c r="X66" s="653"/>
      <c r="Y66" s="653"/>
      <c r="Z66" s="653"/>
      <c r="AA66" s="653"/>
      <c r="AB66" s="685" t="s">
        <v>54</v>
      </c>
      <c r="AC66" s="685"/>
      <c r="AD66" s="686"/>
    </row>
    <row r="67" spans="1:30" s="18" customFormat="1" ht="16.5" customHeight="1" x14ac:dyDescent="0.2">
      <c r="A67" s="621"/>
      <c r="B67" s="599" t="s">
        <v>55</v>
      </c>
      <c r="C67" s="599"/>
      <c r="D67" s="599"/>
      <c r="E67" s="617"/>
      <c r="F67" s="617"/>
      <c r="G67" s="617"/>
      <c r="H67" s="617"/>
      <c r="I67" s="617"/>
      <c r="J67" s="617"/>
      <c r="K67" s="617"/>
      <c r="L67" s="617"/>
      <c r="M67" s="617"/>
      <c r="N67" s="600" t="s">
        <v>64</v>
      </c>
      <c r="O67" s="600"/>
      <c r="P67" s="600"/>
      <c r="Q67" s="600"/>
      <c r="R67" s="600"/>
      <c r="S67" s="600" t="s">
        <v>64</v>
      </c>
      <c r="T67" s="600"/>
      <c r="U67" s="600"/>
      <c r="V67" s="600"/>
      <c r="W67" s="614"/>
      <c r="X67" s="614"/>
      <c r="Y67" s="614"/>
      <c r="Z67" s="614"/>
      <c r="AA67" s="614"/>
      <c r="AB67" s="600" t="s">
        <v>66</v>
      </c>
      <c r="AC67" s="600"/>
      <c r="AD67" s="626"/>
    </row>
    <row r="68" spans="1:30" s="18" customFormat="1" ht="16.5" customHeight="1" x14ac:dyDescent="0.2">
      <c r="A68" s="621"/>
      <c r="B68" s="599"/>
      <c r="C68" s="599"/>
      <c r="D68" s="599"/>
      <c r="E68" s="617"/>
      <c r="F68" s="617"/>
      <c r="G68" s="617"/>
      <c r="H68" s="617"/>
      <c r="I68" s="617"/>
      <c r="J68" s="617"/>
      <c r="K68" s="617"/>
      <c r="L68" s="617"/>
      <c r="M68" s="617"/>
      <c r="N68" s="600" t="s">
        <v>64</v>
      </c>
      <c r="O68" s="600"/>
      <c r="P68" s="600"/>
      <c r="Q68" s="600"/>
      <c r="R68" s="600"/>
      <c r="S68" s="600" t="s">
        <v>64</v>
      </c>
      <c r="T68" s="600"/>
      <c r="U68" s="600"/>
      <c r="V68" s="600"/>
      <c r="W68" s="614"/>
      <c r="X68" s="614"/>
      <c r="Y68" s="614"/>
      <c r="Z68" s="614"/>
      <c r="AA68" s="614"/>
      <c r="AB68" s="600" t="s">
        <v>66</v>
      </c>
      <c r="AC68" s="600"/>
      <c r="AD68" s="626"/>
    </row>
    <row r="69" spans="1:30" s="18" customFormat="1" ht="16.5" customHeight="1" x14ac:dyDescent="0.2">
      <c r="A69" s="622"/>
      <c r="B69" s="599" t="s">
        <v>67</v>
      </c>
      <c r="C69" s="599"/>
      <c r="D69" s="599"/>
      <c r="E69" s="617"/>
      <c r="F69" s="617"/>
      <c r="G69" s="617"/>
      <c r="H69" s="617"/>
      <c r="I69" s="617"/>
      <c r="J69" s="617"/>
      <c r="K69" s="617"/>
      <c r="L69" s="617"/>
      <c r="M69" s="617"/>
      <c r="N69" s="600" t="s">
        <v>64</v>
      </c>
      <c r="O69" s="600"/>
      <c r="P69" s="600"/>
      <c r="Q69" s="600"/>
      <c r="R69" s="600"/>
      <c r="S69" s="600" t="s">
        <v>64</v>
      </c>
      <c r="T69" s="600"/>
      <c r="U69" s="600"/>
      <c r="V69" s="600"/>
      <c r="W69" s="614"/>
      <c r="X69" s="614"/>
      <c r="Y69" s="614"/>
      <c r="Z69" s="614"/>
      <c r="AA69" s="614"/>
      <c r="AB69" s="600" t="s">
        <v>66</v>
      </c>
      <c r="AC69" s="600"/>
      <c r="AD69" s="626"/>
    </row>
    <row r="70" spans="1:30" s="18" customFormat="1" ht="16.5" customHeight="1" x14ac:dyDescent="0.2">
      <c r="A70" s="622"/>
      <c r="B70" s="599"/>
      <c r="C70" s="599"/>
      <c r="D70" s="599"/>
      <c r="E70" s="617"/>
      <c r="F70" s="617"/>
      <c r="G70" s="617"/>
      <c r="H70" s="617"/>
      <c r="I70" s="617"/>
      <c r="J70" s="617"/>
      <c r="K70" s="617"/>
      <c r="L70" s="617"/>
      <c r="M70" s="617"/>
      <c r="N70" s="600" t="s">
        <v>64</v>
      </c>
      <c r="O70" s="600"/>
      <c r="P70" s="600"/>
      <c r="Q70" s="600"/>
      <c r="R70" s="600"/>
      <c r="S70" s="600" t="s">
        <v>64</v>
      </c>
      <c r="T70" s="600"/>
      <c r="U70" s="600"/>
      <c r="V70" s="600"/>
      <c r="W70" s="614"/>
      <c r="X70" s="614"/>
      <c r="Y70" s="614"/>
      <c r="Z70" s="614"/>
      <c r="AA70" s="614"/>
      <c r="AB70" s="600" t="s">
        <v>66</v>
      </c>
      <c r="AC70" s="600"/>
      <c r="AD70" s="626"/>
    </row>
    <row r="71" spans="1:30" s="18" customFormat="1" ht="16.5" customHeight="1" x14ac:dyDescent="0.2">
      <c r="A71" s="623"/>
      <c r="B71" s="599" t="s">
        <v>460</v>
      </c>
      <c r="C71" s="599"/>
      <c r="D71" s="599"/>
      <c r="E71" s="617"/>
      <c r="F71" s="617"/>
      <c r="G71" s="617"/>
      <c r="H71" s="617"/>
      <c r="I71" s="617"/>
      <c r="J71" s="617"/>
      <c r="K71" s="617"/>
      <c r="L71" s="617"/>
      <c r="M71" s="617"/>
      <c r="N71" s="600" t="s">
        <v>64</v>
      </c>
      <c r="O71" s="600"/>
      <c r="P71" s="600"/>
      <c r="Q71" s="600"/>
      <c r="R71" s="600"/>
      <c r="S71" s="600" t="s">
        <v>64</v>
      </c>
      <c r="T71" s="600"/>
      <c r="U71" s="600"/>
      <c r="V71" s="600"/>
      <c r="W71" s="614"/>
      <c r="X71" s="614"/>
      <c r="Y71" s="614"/>
      <c r="Z71" s="614"/>
      <c r="AA71" s="614"/>
      <c r="AB71" s="600" t="s">
        <v>66</v>
      </c>
      <c r="AC71" s="600"/>
      <c r="AD71" s="626"/>
    </row>
    <row r="72" spans="1:30" s="18" customFormat="1" ht="16.5" customHeight="1" x14ac:dyDescent="0.2">
      <c r="A72" s="623"/>
      <c r="B72" s="599"/>
      <c r="C72" s="599"/>
      <c r="D72" s="599"/>
      <c r="E72" s="617"/>
      <c r="F72" s="617"/>
      <c r="G72" s="617"/>
      <c r="H72" s="617"/>
      <c r="I72" s="617"/>
      <c r="J72" s="617"/>
      <c r="K72" s="617"/>
      <c r="L72" s="617"/>
      <c r="M72" s="617"/>
      <c r="N72" s="600" t="s">
        <v>64</v>
      </c>
      <c r="O72" s="600"/>
      <c r="P72" s="600"/>
      <c r="Q72" s="600"/>
      <c r="R72" s="600"/>
      <c r="S72" s="600" t="s">
        <v>64</v>
      </c>
      <c r="T72" s="600"/>
      <c r="U72" s="600"/>
      <c r="V72" s="600"/>
      <c r="W72" s="614"/>
      <c r="X72" s="614"/>
      <c r="Y72" s="614"/>
      <c r="Z72" s="614"/>
      <c r="AA72" s="614"/>
      <c r="AB72" s="600" t="s">
        <v>66</v>
      </c>
      <c r="AC72" s="600"/>
      <c r="AD72" s="626"/>
    </row>
    <row r="73" spans="1:30" s="18" customFormat="1" ht="16.5" customHeight="1" x14ac:dyDescent="0.2">
      <c r="A73" s="624"/>
      <c r="B73" s="618" t="s">
        <v>177</v>
      </c>
      <c r="C73" s="618"/>
      <c r="D73" s="618"/>
      <c r="E73" s="604"/>
      <c r="F73" s="604"/>
      <c r="G73" s="604"/>
      <c r="H73" s="604"/>
      <c r="I73" s="604"/>
      <c r="J73" s="604"/>
      <c r="K73" s="604"/>
      <c r="L73" s="604"/>
      <c r="M73" s="604"/>
      <c r="N73" s="619" t="s">
        <v>64</v>
      </c>
      <c r="O73" s="619"/>
      <c r="P73" s="619"/>
      <c r="Q73" s="619"/>
      <c r="R73" s="619"/>
      <c r="S73" s="619" t="s">
        <v>64</v>
      </c>
      <c r="T73" s="619"/>
      <c r="U73" s="619"/>
      <c r="V73" s="619"/>
      <c r="W73" s="604"/>
      <c r="X73" s="604"/>
      <c r="Y73" s="604"/>
      <c r="Z73" s="604"/>
      <c r="AA73" s="604"/>
      <c r="AB73" s="604"/>
      <c r="AC73" s="604"/>
      <c r="AD73" s="605"/>
    </row>
    <row r="74" spans="1:30" s="18" customFormat="1" ht="16.5" customHeight="1" x14ac:dyDescent="0.2">
      <c r="A74" s="659" t="s">
        <v>703</v>
      </c>
      <c r="B74" s="660"/>
      <c r="C74" s="660"/>
      <c r="D74" s="610" t="s">
        <v>64</v>
      </c>
      <c r="E74" s="610"/>
      <c r="F74" s="610"/>
      <c r="G74" s="610"/>
      <c r="H74" s="610"/>
      <c r="I74" s="663" t="s">
        <v>704</v>
      </c>
      <c r="J74" s="660"/>
      <c r="K74" s="660"/>
      <c r="L74" s="610" t="s">
        <v>64</v>
      </c>
      <c r="M74" s="610"/>
      <c r="N74" s="610"/>
      <c r="O74" s="610"/>
      <c r="P74" s="610"/>
      <c r="Q74" s="663" t="s">
        <v>705</v>
      </c>
      <c r="R74" s="660"/>
      <c r="S74" s="660"/>
      <c r="T74" s="666" t="s">
        <v>64</v>
      </c>
      <c r="U74" s="667"/>
      <c r="V74" s="667"/>
      <c r="W74" s="667"/>
      <c r="X74" s="667"/>
      <c r="Y74" s="670" t="s">
        <v>56</v>
      </c>
      <c r="Z74" s="670"/>
      <c r="AA74" s="670"/>
      <c r="AB74" s="670"/>
      <c r="AC74" s="670"/>
      <c r="AD74" s="671"/>
    </row>
    <row r="75" spans="1:30" s="18" customFormat="1" ht="16.5" customHeight="1" x14ac:dyDescent="0.2">
      <c r="A75" s="661"/>
      <c r="B75" s="662"/>
      <c r="C75" s="662"/>
      <c r="D75" s="619"/>
      <c r="E75" s="619"/>
      <c r="F75" s="619"/>
      <c r="G75" s="619"/>
      <c r="H75" s="619"/>
      <c r="I75" s="662"/>
      <c r="J75" s="662"/>
      <c r="K75" s="662"/>
      <c r="L75" s="619"/>
      <c r="M75" s="619"/>
      <c r="N75" s="619"/>
      <c r="O75" s="619"/>
      <c r="P75" s="619"/>
      <c r="Q75" s="662"/>
      <c r="R75" s="662"/>
      <c r="S75" s="662"/>
      <c r="T75" s="668"/>
      <c r="U75" s="669"/>
      <c r="V75" s="669"/>
      <c r="W75" s="669"/>
      <c r="X75" s="669"/>
      <c r="Y75" s="669" t="s">
        <v>64</v>
      </c>
      <c r="Z75" s="669"/>
      <c r="AA75" s="669"/>
      <c r="AB75" s="669"/>
      <c r="AC75" s="669"/>
      <c r="AD75" s="673"/>
    </row>
    <row r="76" spans="1:30" s="18" customFormat="1" ht="16.5" customHeight="1" x14ac:dyDescent="0.2">
      <c r="A76" s="606" t="s">
        <v>702</v>
      </c>
      <c r="B76" s="607"/>
      <c r="C76" s="607"/>
      <c r="D76" s="607"/>
      <c r="E76" s="607"/>
      <c r="F76" s="610" t="s">
        <v>64</v>
      </c>
      <c r="G76" s="610"/>
      <c r="H76" s="610"/>
      <c r="I76" s="610"/>
      <c r="J76" s="611"/>
      <c r="K76" s="639" t="s">
        <v>462</v>
      </c>
      <c r="L76" s="640"/>
      <c r="M76" s="640"/>
      <c r="N76" s="640"/>
      <c r="O76" s="640"/>
      <c r="P76" s="640"/>
      <c r="Q76" s="676"/>
      <c r="R76" s="678"/>
      <c r="S76" s="679"/>
      <c r="T76" s="679"/>
      <c r="U76" s="679"/>
      <c r="V76" s="639" t="s">
        <v>463</v>
      </c>
      <c r="W76" s="640"/>
      <c r="X76" s="640"/>
      <c r="Y76" s="640"/>
      <c r="Z76" s="640"/>
      <c r="AA76" s="678"/>
      <c r="AB76" s="679"/>
      <c r="AC76" s="679"/>
      <c r="AD76" s="682"/>
    </row>
    <row r="77" spans="1:30" s="18" customFormat="1" ht="16.5" customHeight="1" x14ac:dyDescent="0.2">
      <c r="A77" s="608"/>
      <c r="B77" s="609"/>
      <c r="C77" s="609"/>
      <c r="D77" s="609"/>
      <c r="E77" s="609"/>
      <c r="F77" s="612"/>
      <c r="G77" s="612"/>
      <c r="H77" s="612"/>
      <c r="I77" s="612"/>
      <c r="J77" s="613"/>
      <c r="K77" s="641"/>
      <c r="L77" s="642"/>
      <c r="M77" s="642"/>
      <c r="N77" s="642"/>
      <c r="O77" s="642"/>
      <c r="P77" s="642"/>
      <c r="Q77" s="677"/>
      <c r="R77" s="680"/>
      <c r="S77" s="681"/>
      <c r="T77" s="681"/>
      <c r="U77" s="681"/>
      <c r="V77" s="641"/>
      <c r="W77" s="642"/>
      <c r="X77" s="642"/>
      <c r="Y77" s="642"/>
      <c r="Z77" s="642"/>
      <c r="AA77" s="680"/>
      <c r="AB77" s="681"/>
      <c r="AC77" s="681"/>
      <c r="AD77" s="683"/>
    </row>
    <row r="78" spans="1:30" s="18" customFormat="1" ht="23.4" customHeight="1" x14ac:dyDescent="0.2">
      <c r="A78" s="615" t="s">
        <v>708</v>
      </c>
      <c r="B78" s="616"/>
      <c r="C78" s="616"/>
      <c r="D78" s="616"/>
      <c r="E78" s="616"/>
      <c r="F78" s="616"/>
      <c r="G78" s="616"/>
      <c r="H78" s="616"/>
      <c r="I78" s="616"/>
      <c r="J78" s="616"/>
      <c r="K78" s="616"/>
      <c r="L78" s="616"/>
      <c r="M78" s="616"/>
      <c r="N78" s="616"/>
      <c r="O78" s="616"/>
      <c r="P78" s="616"/>
      <c r="Q78" s="616"/>
      <c r="R78" s="616"/>
      <c r="S78" s="616"/>
      <c r="T78" s="616"/>
      <c r="U78" s="616"/>
      <c r="V78" s="616"/>
      <c r="W78" s="616"/>
      <c r="X78" s="616"/>
      <c r="Y78" s="616"/>
      <c r="Z78" s="616"/>
      <c r="AA78" s="616"/>
      <c r="AB78" s="616"/>
      <c r="AC78" s="616"/>
      <c r="AD78" s="616"/>
    </row>
    <row r="79" spans="1:30" s="18" customFormat="1" ht="16.5" customHeight="1" x14ac:dyDescent="0.2">
      <c r="A79" s="602" t="s">
        <v>709</v>
      </c>
      <c r="B79" s="603"/>
      <c r="C79" s="603"/>
      <c r="D79" s="603"/>
      <c r="E79" s="603"/>
      <c r="F79" s="603"/>
      <c r="G79" s="603"/>
      <c r="H79" s="603"/>
      <c r="I79" s="603"/>
      <c r="J79" s="603"/>
      <c r="K79" s="603"/>
      <c r="L79" s="603"/>
      <c r="M79" s="603"/>
      <c r="N79" s="603"/>
      <c r="O79" s="603"/>
      <c r="P79" s="603"/>
      <c r="Q79" s="603"/>
      <c r="R79" s="603"/>
      <c r="S79" s="603"/>
      <c r="T79" s="603"/>
      <c r="U79" s="603"/>
      <c r="V79" s="603"/>
      <c r="W79" s="603"/>
      <c r="X79" s="603"/>
      <c r="Y79" s="603"/>
      <c r="Z79" s="603"/>
      <c r="AA79" s="603"/>
      <c r="AB79" s="603"/>
      <c r="AC79" s="603"/>
      <c r="AD79" s="603"/>
    </row>
    <row r="80" spans="1:30" s="18" customFormat="1" ht="11.25" customHeight="1" x14ac:dyDescent="0.2"/>
    <row r="81" s="18" customFormat="1" ht="11.25" customHeight="1" x14ac:dyDescent="0.2"/>
    <row r="82" s="18" customFormat="1" ht="11.25" customHeight="1" x14ac:dyDescent="0.2"/>
    <row r="83" s="18" customFormat="1" ht="11.25" customHeight="1" x14ac:dyDescent="0.2"/>
    <row r="84" s="18" customFormat="1" ht="11.25" customHeight="1" x14ac:dyDescent="0.2"/>
    <row r="85" s="18" customFormat="1" ht="11.25" customHeight="1" x14ac:dyDescent="0.2"/>
    <row r="86" s="18" customFormat="1" ht="11.25" customHeight="1" x14ac:dyDescent="0.2"/>
    <row r="87" s="18" customFormat="1" ht="11.25" customHeight="1" x14ac:dyDescent="0.2"/>
    <row r="88" s="18" customFormat="1" ht="11.25" customHeight="1" x14ac:dyDescent="0.2"/>
    <row r="89" s="18" customFormat="1" ht="11.25" customHeight="1" x14ac:dyDescent="0.2"/>
    <row r="90" s="18" customFormat="1" ht="11.25" customHeight="1" x14ac:dyDescent="0.2"/>
    <row r="91" s="18" customFormat="1" ht="11.25" customHeight="1" x14ac:dyDescent="0.2"/>
    <row r="92" s="18" customFormat="1" ht="11.25" customHeight="1" x14ac:dyDescent="0.2"/>
    <row r="93" s="18" customFormat="1" ht="11.25" customHeight="1" x14ac:dyDescent="0.2"/>
    <row r="94" s="18" customFormat="1" ht="11.25" customHeight="1" x14ac:dyDescent="0.2"/>
    <row r="95" s="18" customFormat="1" ht="11.25" customHeight="1" x14ac:dyDescent="0.2"/>
    <row r="96" s="18" customFormat="1" ht="11.25" customHeight="1" x14ac:dyDescent="0.2"/>
    <row r="97" s="18" customFormat="1" ht="11.25" customHeight="1" x14ac:dyDescent="0.2"/>
    <row r="98" s="18" customFormat="1" ht="11.25" customHeight="1" x14ac:dyDescent="0.2"/>
    <row r="99" s="18" customFormat="1" ht="11.25" customHeight="1" x14ac:dyDescent="0.2"/>
    <row r="100" s="18" customFormat="1" ht="11.25" customHeight="1" x14ac:dyDescent="0.2"/>
    <row r="101" s="18" customFormat="1" ht="11.25" customHeight="1" x14ac:dyDescent="0.2"/>
    <row r="102" s="18" customFormat="1" ht="11.25" customHeight="1" x14ac:dyDescent="0.2"/>
    <row r="103" s="18" customFormat="1" ht="11.25" customHeight="1" x14ac:dyDescent="0.2"/>
    <row r="104" s="18" customFormat="1" ht="11.25" customHeight="1" x14ac:dyDescent="0.2"/>
    <row r="105" s="18" customFormat="1" ht="11.25" customHeight="1" x14ac:dyDescent="0.2"/>
    <row r="106" s="18" customFormat="1" ht="11.25" customHeight="1" x14ac:dyDescent="0.2"/>
    <row r="107" s="18" customFormat="1" ht="11.25" customHeight="1" x14ac:dyDescent="0.2"/>
    <row r="108" s="18" customFormat="1" ht="11.25" customHeight="1" x14ac:dyDescent="0.2"/>
    <row r="109" s="18" customFormat="1" ht="11.25" customHeight="1" x14ac:dyDescent="0.2"/>
    <row r="110" s="18" customFormat="1" ht="11.25" customHeight="1" x14ac:dyDescent="0.2"/>
    <row r="111" s="18" customFormat="1" ht="11.25" customHeight="1" x14ac:dyDescent="0.2"/>
    <row r="112" s="18" customFormat="1" ht="11.25" customHeight="1" x14ac:dyDescent="0.2"/>
    <row r="113" s="18" customFormat="1" ht="11.25" customHeight="1" x14ac:dyDescent="0.2"/>
    <row r="114" s="18" customFormat="1" ht="11.25" customHeight="1" x14ac:dyDescent="0.2"/>
    <row r="115" s="18" customFormat="1" ht="11.25" customHeight="1" x14ac:dyDescent="0.2"/>
    <row r="116" s="18" customFormat="1" ht="11.25" customHeight="1" x14ac:dyDescent="0.2"/>
    <row r="117" s="18" customFormat="1" ht="11.25" customHeight="1" x14ac:dyDescent="0.2"/>
    <row r="118" s="18" customFormat="1" ht="11.25" customHeight="1" x14ac:dyDescent="0.2"/>
    <row r="119" s="18" customFormat="1" ht="11.25" customHeight="1" x14ac:dyDescent="0.2"/>
    <row r="120" s="18" customFormat="1" ht="11.25" customHeight="1" x14ac:dyDescent="0.2"/>
    <row r="121" s="18" customFormat="1" ht="11.25" customHeight="1" x14ac:dyDescent="0.2"/>
    <row r="122" s="18" customFormat="1" ht="11.25" customHeight="1" x14ac:dyDescent="0.2"/>
    <row r="123" s="18" customFormat="1" ht="11.25" customHeight="1" x14ac:dyDescent="0.2"/>
    <row r="124" s="18" customFormat="1" ht="11.25" customHeight="1" x14ac:dyDescent="0.2"/>
    <row r="125" s="18" customFormat="1" ht="11.25" customHeight="1" x14ac:dyDescent="0.2"/>
    <row r="126" s="18" customFormat="1" ht="11.25" customHeight="1" x14ac:dyDescent="0.2"/>
    <row r="127" s="18" customFormat="1" ht="11.25" customHeight="1" x14ac:dyDescent="0.2"/>
    <row r="128" s="18" customFormat="1" ht="11.25" customHeight="1" x14ac:dyDescent="0.2"/>
    <row r="129" s="18" customFormat="1" ht="11.25" customHeight="1" x14ac:dyDescent="0.2"/>
    <row r="130" s="18" customFormat="1" ht="11.25" customHeight="1" x14ac:dyDescent="0.2"/>
    <row r="131" s="18" customFormat="1" ht="11.25" customHeight="1" x14ac:dyDescent="0.2"/>
    <row r="132" s="18" customFormat="1" ht="11.25" customHeight="1" x14ac:dyDescent="0.2"/>
    <row r="133" s="18" customFormat="1" ht="11.25" customHeight="1" x14ac:dyDescent="0.2"/>
    <row r="134" s="18" customFormat="1" ht="11.25" customHeight="1" x14ac:dyDescent="0.2"/>
    <row r="135" s="18" customFormat="1" ht="11.25" customHeight="1" x14ac:dyDescent="0.2"/>
    <row r="136" s="18" customFormat="1" ht="11.25" customHeight="1" x14ac:dyDescent="0.2"/>
    <row r="137" s="18" customFormat="1" ht="11.25" customHeight="1" x14ac:dyDescent="0.2"/>
    <row r="138" s="18" customFormat="1" ht="11.25" customHeight="1" x14ac:dyDescent="0.2"/>
    <row r="139" s="18" customFormat="1" ht="11.25" customHeight="1" x14ac:dyDescent="0.2"/>
    <row r="140" s="18" customFormat="1" ht="11.25" customHeight="1" x14ac:dyDescent="0.2"/>
    <row r="141" s="18" customFormat="1" ht="11.25" customHeight="1" x14ac:dyDescent="0.2"/>
    <row r="142" s="18" customFormat="1" ht="11.25" customHeight="1" x14ac:dyDescent="0.2"/>
    <row r="143" s="18" customFormat="1" ht="11.25" customHeight="1" x14ac:dyDescent="0.2"/>
    <row r="144" s="18" customFormat="1" ht="11.25" customHeight="1" x14ac:dyDescent="0.2"/>
    <row r="145" spans="1:30" s="18" customFormat="1" ht="11.25" customHeight="1" x14ac:dyDescent="0.2"/>
    <row r="146" spans="1:30" s="18" customFormat="1" ht="11.25" customHeight="1" x14ac:dyDescent="0.2"/>
    <row r="147" spans="1:30" s="18" customFormat="1" ht="11.25" customHeight="1" x14ac:dyDescent="0.2"/>
    <row r="148" spans="1:30" s="18" customFormat="1" ht="11.25" customHeight="1" x14ac:dyDescent="0.2"/>
    <row r="149" spans="1:30" s="18" customFormat="1" ht="11.25" customHeight="1" x14ac:dyDescent="0.2"/>
    <row r="150" spans="1:30" s="18" customFormat="1" ht="11.25" customHeight="1" x14ac:dyDescent="0.2"/>
    <row r="151" spans="1:30" s="1" customFormat="1" ht="11.25" customHeight="1" x14ac:dyDescent="0.2">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1:30" s="1" customFormat="1" ht="11.25" customHeight="1" x14ac:dyDescent="0.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1:30" s="1" customFormat="1" ht="11.25" customHeight="1" x14ac:dyDescent="0.2">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1:30" s="1" customFormat="1" ht="11.25" customHeight="1" x14ac:dyDescent="0.2">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1:30" s="1" customFormat="1" ht="11.25" customHeight="1" x14ac:dyDescent="0.2">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1:30" s="1" customFormat="1" ht="11.25" customHeight="1" x14ac:dyDescent="0.2">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1:30" s="1" customFormat="1" ht="11.25" customHeight="1" x14ac:dyDescent="0.2">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1:30" s="1" customFormat="1" ht="11.25" customHeight="1" x14ac:dyDescent="0.2">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1:30" s="1" customFormat="1" ht="11.25" customHeight="1" x14ac:dyDescent="0.2">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1:30" s="1" customFormat="1" ht="11.25" customHeight="1" x14ac:dyDescent="0.2">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1:30" s="1" customFormat="1" ht="11.25" customHeight="1" x14ac:dyDescent="0.2">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1:30" s="1" customFormat="1" ht="11.25" customHeight="1" x14ac:dyDescent="0.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1:30" s="1" customFormat="1" ht="11.25" customHeight="1" x14ac:dyDescent="0.2">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1:30" s="1" customFormat="1" ht="11.25" customHeight="1" x14ac:dyDescent="0.2">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1:30" s="1" customFormat="1" ht="11.25" customHeight="1" x14ac:dyDescent="0.2">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1:30" s="1" customFormat="1" ht="11.25" customHeight="1" x14ac:dyDescent="0.2"/>
    <row r="167" spans="1:30" s="1" customFormat="1" ht="11.25" customHeight="1" x14ac:dyDescent="0.2"/>
    <row r="168" spans="1:30" s="1" customFormat="1" ht="11.25" customHeight="1" x14ac:dyDescent="0.2"/>
    <row r="169" spans="1:30" s="1" customFormat="1" ht="11.25" customHeight="1" x14ac:dyDescent="0.2"/>
    <row r="170" spans="1:30" s="1" customFormat="1" ht="11.25" customHeight="1" x14ac:dyDescent="0.2"/>
    <row r="171" spans="1:30" s="1" customFormat="1" ht="11.25" customHeight="1" x14ac:dyDescent="0.2"/>
    <row r="172" spans="1:30" s="1" customFormat="1" ht="11.25" customHeight="1" x14ac:dyDescent="0.2"/>
    <row r="173" spans="1:30" s="1" customFormat="1" ht="11.25" customHeight="1" x14ac:dyDescent="0.2"/>
    <row r="174" spans="1:30" s="1" customFormat="1" ht="11.25" customHeight="1" x14ac:dyDescent="0.2"/>
    <row r="175" spans="1:30" s="1" customFormat="1" ht="11.25" customHeight="1" x14ac:dyDescent="0.2"/>
    <row r="176" spans="1:30" s="1" customFormat="1" ht="11.25" customHeight="1" x14ac:dyDescent="0.2"/>
    <row r="177" s="1" customFormat="1" ht="11.25" customHeight="1" x14ac:dyDescent="0.2"/>
    <row r="178" s="1" customFormat="1" ht="11.25" customHeight="1" x14ac:dyDescent="0.2"/>
    <row r="179" s="1" customFormat="1" ht="11.25" customHeight="1" x14ac:dyDescent="0.2"/>
    <row r="180" s="1" customFormat="1" ht="11.25" customHeight="1" x14ac:dyDescent="0.2"/>
    <row r="181" s="1" customFormat="1" ht="11.25" customHeight="1" x14ac:dyDescent="0.2"/>
    <row r="182" s="1" customFormat="1" ht="11.25" customHeight="1" x14ac:dyDescent="0.2"/>
    <row r="183" s="1" customFormat="1" ht="11.25" customHeight="1" x14ac:dyDescent="0.2"/>
    <row r="184" s="1" customFormat="1" ht="11.25" customHeight="1" x14ac:dyDescent="0.2"/>
    <row r="185" s="1" customFormat="1" ht="11.25" customHeight="1" x14ac:dyDescent="0.2"/>
    <row r="186" s="1" customFormat="1" ht="11.25" customHeight="1" x14ac:dyDescent="0.2"/>
    <row r="187" s="1" customFormat="1" ht="11.25" customHeight="1" x14ac:dyDescent="0.2"/>
    <row r="188" s="1" customFormat="1" ht="11.25" customHeight="1" x14ac:dyDescent="0.2"/>
    <row r="189" s="1" customFormat="1" ht="11.25" customHeight="1" x14ac:dyDescent="0.2"/>
    <row r="190" s="1" customFormat="1" ht="11.25" customHeight="1" x14ac:dyDescent="0.2"/>
    <row r="191" s="1" customFormat="1" ht="11.25" customHeight="1" x14ac:dyDescent="0.2"/>
    <row r="192" s="1" customFormat="1" ht="11.25" customHeight="1" x14ac:dyDescent="0.2"/>
    <row r="193" s="1" customFormat="1" ht="11.25" customHeight="1" x14ac:dyDescent="0.2"/>
    <row r="194" s="1" customFormat="1" ht="11.25" customHeight="1" x14ac:dyDescent="0.2"/>
    <row r="195" s="1" customFormat="1" ht="11.25" customHeight="1" x14ac:dyDescent="0.2"/>
    <row r="196" s="1" customFormat="1" ht="11.25" customHeight="1" x14ac:dyDescent="0.2"/>
    <row r="197" s="1" customFormat="1" ht="11.25" customHeight="1" x14ac:dyDescent="0.2"/>
    <row r="198" s="1" customFormat="1" ht="11.25" customHeight="1" x14ac:dyDescent="0.2"/>
    <row r="199" s="1" customFormat="1" ht="11.25" customHeight="1" x14ac:dyDescent="0.2"/>
    <row r="200" s="1" customFormat="1" ht="11.25" customHeight="1" x14ac:dyDescent="0.2"/>
    <row r="201" s="1" customFormat="1" ht="11.25" customHeight="1" x14ac:dyDescent="0.2"/>
    <row r="202" s="1" customFormat="1" ht="11.25" customHeight="1" x14ac:dyDescent="0.2"/>
    <row r="203" s="1" customFormat="1" ht="11.25" customHeight="1" x14ac:dyDescent="0.2"/>
    <row r="204" s="1" customFormat="1" ht="11.25" customHeight="1" x14ac:dyDescent="0.2"/>
    <row r="205" s="1" customFormat="1" ht="11.25" customHeight="1" x14ac:dyDescent="0.2"/>
    <row r="206" s="1" customFormat="1" ht="11.25" customHeight="1" x14ac:dyDescent="0.2"/>
    <row r="207" s="1" customFormat="1" ht="11.25" customHeight="1" x14ac:dyDescent="0.2"/>
    <row r="208" s="1" customFormat="1" ht="11.25" customHeight="1" x14ac:dyDescent="0.2"/>
    <row r="209" s="1" customFormat="1" ht="11.25" customHeight="1" x14ac:dyDescent="0.2"/>
    <row r="210" s="1" customFormat="1" ht="11.25" customHeight="1" x14ac:dyDescent="0.2"/>
    <row r="211" s="1" customFormat="1" ht="11.25" customHeight="1" x14ac:dyDescent="0.2"/>
    <row r="212" s="1" customFormat="1" ht="11.25" customHeight="1" x14ac:dyDescent="0.2"/>
    <row r="213" s="1" customFormat="1" ht="11.25" customHeight="1" x14ac:dyDescent="0.2"/>
    <row r="214" s="1" customFormat="1" ht="11.25" customHeight="1" x14ac:dyDescent="0.2"/>
    <row r="215" s="1" customFormat="1" ht="11.25" customHeight="1" x14ac:dyDescent="0.2"/>
    <row r="216" s="1" customFormat="1" ht="11.25" customHeight="1" x14ac:dyDescent="0.2"/>
    <row r="217" s="1" customFormat="1" ht="11.25" customHeight="1" x14ac:dyDescent="0.2"/>
    <row r="218" s="1" customFormat="1" ht="11.25" customHeight="1" x14ac:dyDescent="0.2"/>
    <row r="219" s="1" customFormat="1" ht="11.25" customHeight="1" x14ac:dyDescent="0.2"/>
    <row r="220" s="1" customFormat="1" ht="11.25" customHeight="1" x14ac:dyDescent="0.2"/>
    <row r="221" s="1" customFormat="1" ht="11.25" customHeight="1" x14ac:dyDescent="0.2"/>
    <row r="222" s="1" customFormat="1" ht="11.25" customHeight="1" x14ac:dyDescent="0.2"/>
    <row r="223" s="1" customFormat="1" ht="11.25" customHeight="1" x14ac:dyDescent="0.2"/>
    <row r="224" s="1" customFormat="1" ht="11.25" customHeigh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pans="1:30" s="1" customFormat="1" x14ac:dyDescent="0.2"/>
    <row r="242" spans="1:30" s="1" customFormat="1" x14ac:dyDescent="0.2"/>
    <row r="243" spans="1:30" s="1" customFormat="1" x14ac:dyDescent="0.2"/>
    <row r="244" spans="1:30" s="1" customFormat="1" x14ac:dyDescent="0.2"/>
    <row r="245" spans="1:30" s="1" customFormat="1" x14ac:dyDescent="0.2"/>
    <row r="246" spans="1:30" s="1" customFormat="1" x14ac:dyDescent="0.2"/>
    <row r="247" spans="1:30" s="1" customFormat="1" x14ac:dyDescent="0.2"/>
    <row r="248" spans="1:30" s="1" customFormat="1" x14ac:dyDescent="0.2"/>
    <row r="249" spans="1:30" s="1" customFormat="1" x14ac:dyDescent="0.2"/>
    <row r="250" spans="1:30" s="1" customFormat="1" x14ac:dyDescent="0.2"/>
    <row r="251" spans="1:30" s="1" customFormat="1" x14ac:dyDescent="0.2"/>
    <row r="252" spans="1:30" s="1" customFormat="1" x14ac:dyDescent="0.2"/>
    <row r="253" spans="1:30" s="1" customFormat="1" x14ac:dyDescent="0.2"/>
    <row r="254" spans="1:30" s="18" customForma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s="18" customForma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s="18" customForma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s="18" customForma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s="18" customForma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s="18" customForma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s="18" customForma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s="18" customForma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s="18" customForma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s="18" customForma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s="18" customForma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s="18" customForma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s="18" customForma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s="18" customForma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s="18" customForma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s="18" customFormat="1" ht="10.8" x14ac:dyDescent="0.2"/>
    <row r="270" spans="1:30" s="18" customFormat="1" ht="10.8" x14ac:dyDescent="0.2"/>
    <row r="271" spans="1:30" s="18" customFormat="1" ht="10.8" x14ac:dyDescent="0.2"/>
    <row r="272" spans="1:30" s="18" customFormat="1" ht="10.8" x14ac:dyDescent="0.2"/>
    <row r="273" s="18" customFormat="1" ht="10.8" x14ac:dyDescent="0.2"/>
    <row r="274" s="18" customFormat="1" ht="10.8" x14ac:dyDescent="0.2"/>
    <row r="275" s="18" customFormat="1" ht="10.8" x14ac:dyDescent="0.2"/>
    <row r="276" s="18" customFormat="1" ht="10.8" x14ac:dyDescent="0.2"/>
    <row r="277" s="18" customFormat="1" ht="10.8" x14ac:dyDescent="0.2"/>
    <row r="278" s="18" customFormat="1" ht="10.8" x14ac:dyDescent="0.2"/>
    <row r="279" s="18" customFormat="1" ht="10.8" x14ac:dyDescent="0.2"/>
    <row r="280" s="18" customFormat="1" ht="10.8" x14ac:dyDescent="0.2"/>
    <row r="281" s="18" customFormat="1" ht="10.8" x14ac:dyDescent="0.2"/>
    <row r="282" s="18" customFormat="1" ht="10.8" x14ac:dyDescent="0.2"/>
    <row r="283" s="18" customFormat="1" ht="10.8" x14ac:dyDescent="0.2"/>
    <row r="284" s="18" customFormat="1" ht="10.8" x14ac:dyDescent="0.2"/>
    <row r="285" s="18" customFormat="1" ht="10.8" x14ac:dyDescent="0.2"/>
    <row r="286" s="18" customFormat="1" ht="10.8" x14ac:dyDescent="0.2"/>
    <row r="287" s="18" customFormat="1" ht="10.8" x14ac:dyDescent="0.2"/>
    <row r="288" s="18" customFormat="1" ht="10.8" x14ac:dyDescent="0.2"/>
    <row r="289" spans="1:30" s="18" customFormat="1" ht="10.8" x14ac:dyDescent="0.2"/>
    <row r="290" spans="1:30" s="18" customFormat="1" ht="10.8" x14ac:dyDescent="0.2"/>
    <row r="291" spans="1:30" s="18" customFormat="1" ht="10.8" x14ac:dyDescent="0.2"/>
    <row r="292" spans="1:30" s="18" customFormat="1" ht="10.8" x14ac:dyDescent="0.2"/>
    <row r="293" spans="1:30" s="18" customFormat="1" ht="10.8" x14ac:dyDescent="0.2"/>
    <row r="294" spans="1:30" s="18" customFormat="1" ht="10.8" x14ac:dyDescent="0.2"/>
    <row r="295" spans="1:30" s="18" customFormat="1" ht="10.8" x14ac:dyDescent="0.2"/>
    <row r="296" spans="1:30" s="18" customFormat="1" ht="10.8" x14ac:dyDescent="0.2"/>
    <row r="297" spans="1:30" s="18" customFormat="1" ht="10.8" x14ac:dyDescent="0.2"/>
    <row r="298" spans="1:30"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1:30" x14ac:dyDescent="0.2">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1:30" x14ac:dyDescent="0.2">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1:30" x14ac:dyDescent="0.2">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1:30" x14ac:dyDescent="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1:30" x14ac:dyDescent="0.2">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1:30" x14ac:dyDescent="0.2">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1:30" x14ac:dyDescent="0.2">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1:30" x14ac:dyDescent="0.2">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1:30" x14ac:dyDescent="0.2">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1:30" x14ac:dyDescent="0.2">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1:30" x14ac:dyDescent="0.2">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1:30" x14ac:dyDescent="0.2">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1:30" x14ac:dyDescent="0.2">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1:30" x14ac:dyDescent="0.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sheetData>
  <mergeCells count="324">
    <mergeCell ref="AA32:AD35"/>
    <mergeCell ref="W32:Z35"/>
    <mergeCell ref="S32:V35"/>
    <mergeCell ref="S36:V36"/>
    <mergeCell ref="S37:V37"/>
    <mergeCell ref="S38:V38"/>
    <mergeCell ref="S39:V39"/>
    <mergeCell ref="S40:V40"/>
    <mergeCell ref="S41:V41"/>
    <mergeCell ref="AA36:AD36"/>
    <mergeCell ref="AA37:AD37"/>
    <mergeCell ref="AA38:AD38"/>
    <mergeCell ref="AA39:AD39"/>
    <mergeCell ref="AA40:AD40"/>
    <mergeCell ref="AA41:AD41"/>
    <mergeCell ref="W36:Z36"/>
    <mergeCell ref="W37:Z37"/>
    <mergeCell ref="W38:Z38"/>
    <mergeCell ref="W39:Z39"/>
    <mergeCell ref="W40:Z40"/>
    <mergeCell ref="W41:Z41"/>
    <mergeCell ref="W42:Z42"/>
    <mergeCell ref="W43:Z43"/>
    <mergeCell ref="AA42:AD42"/>
    <mergeCell ref="AA43:AD43"/>
    <mergeCell ref="B45:C45"/>
    <mergeCell ref="D45:G45"/>
    <mergeCell ref="I45:N45"/>
    <mergeCell ref="O45:R45"/>
    <mergeCell ref="W45:Z45"/>
    <mergeCell ref="AA45:AD45"/>
    <mergeCell ref="I43:N43"/>
    <mergeCell ref="O43:R43"/>
    <mergeCell ref="B44:C44"/>
    <mergeCell ref="D44:G44"/>
    <mergeCell ref="I44:N44"/>
    <mergeCell ref="O44:R44"/>
    <mergeCell ref="W44:Z44"/>
    <mergeCell ref="B43:C43"/>
    <mergeCell ref="D43:G43"/>
    <mergeCell ref="S45:V45"/>
    <mergeCell ref="AA44:AD44"/>
    <mergeCell ref="S42:V42"/>
    <mergeCell ref="S43:V43"/>
    <mergeCell ref="S44:V44"/>
    <mergeCell ref="O41:R41"/>
    <mergeCell ref="B42:C42"/>
    <mergeCell ref="D42:G42"/>
    <mergeCell ref="I42:N42"/>
    <mergeCell ref="O42:R42"/>
    <mergeCell ref="O39:R39"/>
    <mergeCell ref="B40:C40"/>
    <mergeCell ref="D40:G40"/>
    <mergeCell ref="I40:N40"/>
    <mergeCell ref="O40:R40"/>
    <mergeCell ref="O37:R37"/>
    <mergeCell ref="B38:C38"/>
    <mergeCell ref="D38:G38"/>
    <mergeCell ref="I38:N38"/>
    <mergeCell ref="O38:R38"/>
    <mergeCell ref="A32:A45"/>
    <mergeCell ref="B32:C35"/>
    <mergeCell ref="D32:G35"/>
    <mergeCell ref="H32:H35"/>
    <mergeCell ref="I32:N35"/>
    <mergeCell ref="O32:R35"/>
    <mergeCell ref="B36:C36"/>
    <mergeCell ref="D36:G36"/>
    <mergeCell ref="I36:N36"/>
    <mergeCell ref="O36:R36"/>
    <mergeCell ref="B37:C37"/>
    <mergeCell ref="D37:G37"/>
    <mergeCell ref="I37:N37"/>
    <mergeCell ref="B39:C39"/>
    <mergeCell ref="D39:G39"/>
    <mergeCell ref="I39:N39"/>
    <mergeCell ref="B41:C41"/>
    <mergeCell ref="D41:G41"/>
    <mergeCell ref="I41:N41"/>
    <mergeCell ref="K76:Q77"/>
    <mergeCell ref="R76:U77"/>
    <mergeCell ref="AA76:AD77"/>
    <mergeCell ref="V76:Z77"/>
    <mergeCell ref="D17:AD17"/>
    <mergeCell ref="B69:D70"/>
    <mergeCell ref="G47:I48"/>
    <mergeCell ref="J47:N48"/>
    <mergeCell ref="O47:AD48"/>
    <mergeCell ref="B47:F50"/>
    <mergeCell ref="B55:F56"/>
    <mergeCell ref="AC26:AD26"/>
    <mergeCell ref="AC27:AD27"/>
    <mergeCell ref="AC31:AD31"/>
    <mergeCell ref="AB66:AD66"/>
    <mergeCell ref="O26:R26"/>
    <mergeCell ref="O27:R27"/>
    <mergeCell ref="B30:C30"/>
    <mergeCell ref="O28:R28"/>
    <mergeCell ref="W31:X31"/>
    <mergeCell ref="U30:V30"/>
    <mergeCell ref="U27:V27"/>
    <mergeCell ref="O31:R31"/>
    <mergeCell ref="W30:X30"/>
    <mergeCell ref="O30:R30"/>
    <mergeCell ref="AC18:AD21"/>
    <mergeCell ref="AC22:AD22"/>
    <mergeCell ref="AC23:AD23"/>
    <mergeCell ref="AC24:AD24"/>
    <mergeCell ref="AC25:AD25"/>
    <mergeCell ref="H18:H21"/>
    <mergeCell ref="O18:R21"/>
    <mergeCell ref="O22:R22"/>
    <mergeCell ref="O23:R23"/>
    <mergeCell ref="I18:N21"/>
    <mergeCell ref="W22:X22"/>
    <mergeCell ref="U23:V23"/>
    <mergeCell ref="AA18:AB21"/>
    <mergeCell ref="S25:T25"/>
    <mergeCell ref="S28:T28"/>
    <mergeCell ref="AA29:AB29"/>
    <mergeCell ref="Y29:Z29"/>
    <mergeCell ref="S23:T23"/>
    <mergeCell ref="U24:V24"/>
    <mergeCell ref="AA24:AB24"/>
    <mergeCell ref="AA22:AB22"/>
    <mergeCell ref="AA26:AB26"/>
    <mergeCell ref="O29:R29"/>
    <mergeCell ref="U29:V29"/>
    <mergeCell ref="W29:X29"/>
    <mergeCell ref="D22:G22"/>
    <mergeCell ref="I22:N22"/>
    <mergeCell ref="S22:T22"/>
    <mergeCell ref="U22:V22"/>
    <mergeCell ref="U25:V25"/>
    <mergeCell ref="S26:T26"/>
    <mergeCell ref="D23:G23"/>
    <mergeCell ref="U26:V26"/>
    <mergeCell ref="O24:R24"/>
    <mergeCell ref="O25:R25"/>
    <mergeCell ref="W28:X28"/>
    <mergeCell ref="W26:X26"/>
    <mergeCell ref="U28:V28"/>
    <mergeCell ref="S27:T27"/>
    <mergeCell ref="I27:N27"/>
    <mergeCell ref="D28:G28"/>
    <mergeCell ref="T74:X75"/>
    <mergeCell ref="Y74:AD74"/>
    <mergeCell ref="J56:N56"/>
    <mergeCell ref="O56:AD56"/>
    <mergeCell ref="Y75:AD75"/>
    <mergeCell ref="E69:M69"/>
    <mergeCell ref="E70:M70"/>
    <mergeCell ref="Q74:S75"/>
    <mergeCell ref="G56:I56"/>
    <mergeCell ref="O60:AD61"/>
    <mergeCell ref="AB70:AD70"/>
    <mergeCell ref="AB69:AD69"/>
    <mergeCell ref="AB68:AD68"/>
    <mergeCell ref="E67:M67"/>
    <mergeCell ref="S68:V68"/>
    <mergeCell ref="N68:R68"/>
    <mergeCell ref="W66:AA66"/>
    <mergeCell ref="S31:T31"/>
    <mergeCell ref="A17:A31"/>
    <mergeCell ref="Y31:Z31"/>
    <mergeCell ref="W23:X23"/>
    <mergeCell ref="O46:AD46"/>
    <mergeCell ref="AC30:AD30"/>
    <mergeCell ref="I23:N23"/>
    <mergeCell ref="I24:N24"/>
    <mergeCell ref="AA25:AB25"/>
    <mergeCell ref="AA31:AB31"/>
    <mergeCell ref="Y30:Z30"/>
    <mergeCell ref="AA30:AB30"/>
    <mergeCell ref="Y27:Z27"/>
    <mergeCell ref="Y26:Z26"/>
    <mergeCell ref="Y24:Z24"/>
    <mergeCell ref="I25:N25"/>
    <mergeCell ref="W25:X25"/>
    <mergeCell ref="I26:N26"/>
    <mergeCell ref="B24:C24"/>
    <mergeCell ref="B25:C25"/>
    <mergeCell ref="AC29:AD29"/>
    <mergeCell ref="Y28:Z28"/>
    <mergeCell ref="AA28:AB28"/>
    <mergeCell ref="S29:T29"/>
    <mergeCell ref="A74:C75"/>
    <mergeCell ref="I74:K75"/>
    <mergeCell ref="A46:A56"/>
    <mergeCell ref="B67:D68"/>
    <mergeCell ref="N66:R66"/>
    <mergeCell ref="D74:H75"/>
    <mergeCell ref="L74:P75"/>
    <mergeCell ref="J54:N54"/>
    <mergeCell ref="J60:N61"/>
    <mergeCell ref="J62:N63"/>
    <mergeCell ref="O49:AD50"/>
    <mergeCell ref="W68:AA68"/>
    <mergeCell ref="S67:V67"/>
    <mergeCell ref="G55:I55"/>
    <mergeCell ref="B66:M66"/>
    <mergeCell ref="E68:M68"/>
    <mergeCell ref="N67:R67"/>
    <mergeCell ref="S66:V66"/>
    <mergeCell ref="W67:AA67"/>
    <mergeCell ref="B62:I63"/>
    <mergeCell ref="B64:I65"/>
    <mergeCell ref="O62:AD63"/>
    <mergeCell ref="J57:N57"/>
    <mergeCell ref="O57:AD57"/>
    <mergeCell ref="U31:V31"/>
    <mergeCell ref="B51:F52"/>
    <mergeCell ref="B53:F54"/>
    <mergeCell ref="G53:I53"/>
    <mergeCell ref="G54:I54"/>
    <mergeCell ref="G51:I51"/>
    <mergeCell ref="G52:I52"/>
    <mergeCell ref="O51:AD51"/>
    <mergeCell ref="I11:AD12"/>
    <mergeCell ref="I15:AD16"/>
    <mergeCell ref="G11:H12"/>
    <mergeCell ref="D25:G25"/>
    <mergeCell ref="Y23:Z23"/>
    <mergeCell ref="AA23:AB23"/>
    <mergeCell ref="S24:T24"/>
    <mergeCell ref="W24:X24"/>
    <mergeCell ref="AC28:AD28"/>
    <mergeCell ref="G49:I50"/>
    <mergeCell ref="J49:N50"/>
    <mergeCell ref="W27:X27"/>
    <mergeCell ref="S30:T30"/>
    <mergeCell ref="B27:C27"/>
    <mergeCell ref="B46:I46"/>
    <mergeCell ref="J46:N46"/>
    <mergeCell ref="A8:A16"/>
    <mergeCell ref="S18:T21"/>
    <mergeCell ref="B8:H8"/>
    <mergeCell ref="B13:H14"/>
    <mergeCell ref="B15:H16"/>
    <mergeCell ref="I8:AD8"/>
    <mergeCell ref="I28:N28"/>
    <mergeCell ref="B9:F12"/>
    <mergeCell ref="I13:AD14"/>
    <mergeCell ref="Y25:Z25"/>
    <mergeCell ref="U18:V21"/>
    <mergeCell ref="W18:X21"/>
    <mergeCell ref="Y18:Z21"/>
    <mergeCell ref="B18:C21"/>
    <mergeCell ref="D18:G21"/>
    <mergeCell ref="D24:G24"/>
    <mergeCell ref="I9:AD10"/>
    <mergeCell ref="B17:C17"/>
    <mergeCell ref="G9:H10"/>
    <mergeCell ref="B28:C28"/>
    <mergeCell ref="AA27:AB27"/>
    <mergeCell ref="B22:C22"/>
    <mergeCell ref="B23:C23"/>
    <mergeCell ref="Y22:Z22"/>
    <mergeCell ref="B31:C31"/>
    <mergeCell ref="I30:N30"/>
    <mergeCell ref="D30:G30"/>
    <mergeCell ref="D31:G31"/>
    <mergeCell ref="D27:G27"/>
    <mergeCell ref="D26:G26"/>
    <mergeCell ref="D29:G29"/>
    <mergeCell ref="I29:N29"/>
    <mergeCell ref="I31:N31"/>
    <mergeCell ref="B29:C29"/>
    <mergeCell ref="B26:C26"/>
    <mergeCell ref="A6:F7"/>
    <mergeCell ref="P6:U7"/>
    <mergeCell ref="G6:O7"/>
    <mergeCell ref="V6:AD7"/>
    <mergeCell ref="A1:AD1"/>
    <mergeCell ref="G2:W3"/>
    <mergeCell ref="X2:Z3"/>
    <mergeCell ref="AA2:AD3"/>
    <mergeCell ref="A2:F3"/>
    <mergeCell ref="A4:F5"/>
    <mergeCell ref="G4:AD5"/>
    <mergeCell ref="O52:AD52"/>
    <mergeCell ref="J51:N51"/>
    <mergeCell ref="AB71:AD71"/>
    <mergeCell ref="E72:M72"/>
    <mergeCell ref="AB72:AD72"/>
    <mergeCell ref="S71:V71"/>
    <mergeCell ref="N71:R71"/>
    <mergeCell ref="N70:R70"/>
    <mergeCell ref="S70:V70"/>
    <mergeCell ref="J58:N59"/>
    <mergeCell ref="O58:AD59"/>
    <mergeCell ref="O64:AD65"/>
    <mergeCell ref="W69:AA69"/>
    <mergeCell ref="J53:N53"/>
    <mergeCell ref="J52:N52"/>
    <mergeCell ref="O53:AD53"/>
    <mergeCell ref="O55:AD55"/>
    <mergeCell ref="O54:AD54"/>
    <mergeCell ref="J64:N65"/>
    <mergeCell ref="AB67:AD67"/>
    <mergeCell ref="A57:A65"/>
    <mergeCell ref="B57:I57"/>
    <mergeCell ref="B58:I59"/>
    <mergeCell ref="B60:I61"/>
    <mergeCell ref="J55:N55"/>
    <mergeCell ref="A79:AD79"/>
    <mergeCell ref="W73:AA73"/>
    <mergeCell ref="AB73:AD73"/>
    <mergeCell ref="A76:E77"/>
    <mergeCell ref="F76:J77"/>
    <mergeCell ref="W71:AA71"/>
    <mergeCell ref="A78:AD78"/>
    <mergeCell ref="E71:M71"/>
    <mergeCell ref="B73:M73"/>
    <mergeCell ref="N73:R73"/>
    <mergeCell ref="S73:V73"/>
    <mergeCell ref="A66:A73"/>
    <mergeCell ref="B71:D72"/>
    <mergeCell ref="N72:R72"/>
    <mergeCell ref="S72:V72"/>
    <mergeCell ref="W72:AA72"/>
    <mergeCell ref="W70:AA70"/>
    <mergeCell ref="N69:R69"/>
    <mergeCell ref="S69:V69"/>
  </mergeCells>
  <phoneticPr fontId="2"/>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&amp;L様式５</oddHeader>
  </headerFooter>
  <rowBreaks count="1" manualBreakCount="1">
    <brk id="45" max="2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2"/>
  <sheetViews>
    <sheetView view="pageBreakPreview" zoomScale="85" zoomScaleNormal="100" zoomScaleSheetLayoutView="85" workbookViewId="0"/>
  </sheetViews>
  <sheetFormatPr defaultColWidth="9" defaultRowHeight="13.2" x14ac:dyDescent="0.2"/>
  <cols>
    <col min="1" max="1" width="12.109375" style="453" customWidth="1"/>
    <col min="2" max="3" width="7.77734375" style="453" customWidth="1"/>
    <col min="4" max="4" width="17.44140625" style="453" customWidth="1"/>
    <col min="5" max="5" width="11.88671875" style="453" customWidth="1"/>
    <col min="6" max="6" width="10.6640625" style="453" customWidth="1"/>
    <col min="7" max="7" width="9.6640625" style="453" customWidth="1"/>
    <col min="8" max="8" width="9.109375" style="453" customWidth="1"/>
    <col min="9" max="16384" width="9" style="453"/>
  </cols>
  <sheetData>
    <row r="1" spans="1:10" x14ac:dyDescent="0.2">
      <c r="A1" s="453" t="s">
        <v>816</v>
      </c>
    </row>
    <row r="7" spans="1:10" ht="16.2" x14ac:dyDescent="0.2">
      <c r="A7" s="703" t="s">
        <v>742</v>
      </c>
      <c r="B7" s="703"/>
      <c r="C7" s="703"/>
      <c r="D7" s="703"/>
      <c r="E7" s="703"/>
      <c r="F7" s="703"/>
      <c r="G7" s="703"/>
      <c r="H7" s="703"/>
      <c r="I7" s="455"/>
      <c r="J7" s="455"/>
    </row>
    <row r="8" spans="1:10" ht="16.2" x14ac:dyDescent="0.2">
      <c r="A8" s="456"/>
      <c r="B8" s="456"/>
      <c r="C8" s="456"/>
      <c r="D8" s="456"/>
      <c r="E8" s="456"/>
      <c r="F8" s="456"/>
      <c r="G8" s="456"/>
      <c r="H8" s="456"/>
      <c r="I8" s="455"/>
      <c r="J8" s="455"/>
    </row>
    <row r="9" spans="1:10" x14ac:dyDescent="0.2">
      <c r="A9" s="458"/>
      <c r="B9" s="458"/>
      <c r="C9" s="458"/>
      <c r="D9" s="458"/>
      <c r="E9" s="455"/>
      <c r="F9" s="705" t="s">
        <v>738</v>
      </c>
      <c r="G9" s="705"/>
      <c r="H9" s="705"/>
      <c r="I9" s="455"/>
      <c r="J9" s="455"/>
    </row>
    <row r="10" spans="1:10" ht="16.2" x14ac:dyDescent="0.2">
      <c r="A10" s="456"/>
      <c r="B10" s="456"/>
      <c r="C10" s="456"/>
      <c r="D10" s="456"/>
      <c r="E10" s="456"/>
      <c r="F10" s="456"/>
      <c r="G10" s="456"/>
      <c r="H10" s="456"/>
      <c r="I10" s="455"/>
      <c r="J10" s="455"/>
    </row>
    <row r="11" spans="1:10" x14ac:dyDescent="0.2">
      <c r="A11" s="453" t="s">
        <v>743</v>
      </c>
    </row>
    <row r="16" spans="1:10" x14ac:dyDescent="0.2">
      <c r="A16" s="453" t="s">
        <v>821</v>
      </c>
    </row>
    <row r="18" spans="1:1" x14ac:dyDescent="0.2">
      <c r="A18" s="453" t="s">
        <v>822</v>
      </c>
    </row>
    <row r="20" spans="1:1" x14ac:dyDescent="0.2">
      <c r="A20" s="453" t="s">
        <v>823</v>
      </c>
    </row>
    <row r="22" spans="1:1" x14ac:dyDescent="0.2">
      <c r="A22" s="453" t="s">
        <v>824</v>
      </c>
    </row>
    <row r="36" spans="1:8" ht="24" customHeight="1" x14ac:dyDescent="0.2">
      <c r="C36" s="457" t="s">
        <v>744</v>
      </c>
      <c r="D36" s="453" t="s">
        <v>739</v>
      </c>
      <c r="E36" s="704"/>
      <c r="F36" s="704"/>
      <c r="G36" s="704"/>
      <c r="H36" s="704"/>
    </row>
    <row r="37" spans="1:8" ht="24" customHeight="1" x14ac:dyDescent="0.2">
      <c r="D37" s="453" t="s">
        <v>740</v>
      </c>
      <c r="E37" s="704"/>
      <c r="F37" s="704"/>
      <c r="G37" s="704"/>
      <c r="H37" s="704"/>
    </row>
    <row r="38" spans="1:8" ht="24" customHeight="1" x14ac:dyDescent="0.2">
      <c r="D38" s="453" t="s">
        <v>741</v>
      </c>
      <c r="E38" s="704"/>
      <c r="F38" s="704"/>
      <c r="G38" s="704"/>
      <c r="H38" s="704"/>
    </row>
    <row r="39" spans="1:8" ht="20.25" customHeight="1" x14ac:dyDescent="0.2">
      <c r="A39" s="701" t="s">
        <v>748</v>
      </c>
      <c r="B39" s="702"/>
      <c r="C39" s="702"/>
      <c r="D39" s="702"/>
      <c r="E39" s="702"/>
      <c r="F39" s="702"/>
      <c r="G39" s="702"/>
      <c r="H39" s="702"/>
    </row>
    <row r="40" spans="1:8" ht="20.25" customHeight="1" x14ac:dyDescent="0.2">
      <c r="A40" s="702"/>
      <c r="B40" s="702"/>
      <c r="C40" s="702"/>
      <c r="D40" s="702"/>
      <c r="E40" s="702"/>
      <c r="F40" s="702"/>
      <c r="G40" s="702"/>
      <c r="H40" s="702"/>
    </row>
    <row r="41" spans="1:8" ht="20.25" customHeight="1" x14ac:dyDescent="0.2">
      <c r="A41" s="702"/>
      <c r="B41" s="702"/>
      <c r="C41" s="702"/>
      <c r="D41" s="702"/>
      <c r="E41" s="702"/>
      <c r="F41" s="702"/>
      <c r="G41" s="702"/>
      <c r="H41" s="702"/>
    </row>
    <row r="42" spans="1:8" ht="20.25" customHeight="1" x14ac:dyDescent="0.2">
      <c r="A42" s="702"/>
      <c r="B42" s="702"/>
      <c r="C42" s="702"/>
      <c r="D42" s="702"/>
      <c r="E42" s="702"/>
      <c r="F42" s="702"/>
      <c r="G42" s="702"/>
      <c r="H42" s="702"/>
    </row>
    <row r="43" spans="1:8" ht="20.25" customHeight="1" x14ac:dyDescent="0.2">
      <c r="A43" s="702"/>
      <c r="B43" s="702"/>
      <c r="C43" s="702"/>
      <c r="D43" s="702"/>
      <c r="E43" s="702"/>
      <c r="F43" s="702"/>
      <c r="G43" s="702"/>
      <c r="H43" s="702"/>
    </row>
    <row r="44" spans="1:8" ht="20.25" customHeight="1" x14ac:dyDescent="0.2">
      <c r="A44" s="702"/>
      <c r="B44" s="702"/>
      <c r="C44" s="702"/>
      <c r="D44" s="702"/>
      <c r="E44" s="702"/>
      <c r="F44" s="702"/>
      <c r="G44" s="702"/>
      <c r="H44" s="702"/>
    </row>
    <row r="45" spans="1:8" ht="20.25" customHeight="1" x14ac:dyDescent="0.2">
      <c r="A45" s="702"/>
      <c r="B45" s="702"/>
      <c r="C45" s="702"/>
      <c r="D45" s="702"/>
      <c r="E45" s="702"/>
      <c r="F45" s="702"/>
      <c r="G45" s="702"/>
      <c r="H45" s="702"/>
    </row>
    <row r="46" spans="1:8" ht="20.25" customHeight="1" x14ac:dyDescent="0.2">
      <c r="A46" s="702"/>
      <c r="B46" s="702"/>
      <c r="C46" s="702"/>
      <c r="D46" s="702"/>
      <c r="E46" s="702"/>
      <c r="F46" s="702"/>
      <c r="G46" s="702"/>
      <c r="H46" s="702"/>
    </row>
    <row r="47" spans="1:8" ht="20.25" customHeight="1" x14ac:dyDescent="0.2">
      <c r="A47" s="702"/>
      <c r="B47" s="702"/>
      <c r="C47" s="702"/>
      <c r="D47" s="702"/>
      <c r="E47" s="702"/>
      <c r="F47" s="702"/>
      <c r="G47" s="702"/>
      <c r="H47" s="702"/>
    </row>
    <row r="48" spans="1:8" ht="20.25" customHeight="1" x14ac:dyDescent="0.2">
      <c r="A48" s="702"/>
      <c r="B48" s="702"/>
      <c r="C48" s="702"/>
      <c r="D48" s="702"/>
      <c r="E48" s="702"/>
      <c r="F48" s="702"/>
      <c r="G48" s="702"/>
      <c r="H48" s="702"/>
    </row>
    <row r="49" spans="1:8" ht="20.25" customHeight="1" x14ac:dyDescent="0.2">
      <c r="A49" s="702"/>
      <c r="B49" s="702"/>
      <c r="C49" s="702"/>
      <c r="D49" s="702"/>
      <c r="E49" s="702"/>
      <c r="F49" s="702"/>
      <c r="G49" s="702"/>
      <c r="H49" s="702"/>
    </row>
    <row r="50" spans="1:8" ht="20.25" customHeight="1" x14ac:dyDescent="0.2">
      <c r="A50" s="702"/>
      <c r="B50" s="702"/>
      <c r="C50" s="702"/>
      <c r="D50" s="702"/>
      <c r="E50" s="702"/>
      <c r="F50" s="702"/>
      <c r="G50" s="702"/>
      <c r="H50" s="702"/>
    </row>
    <row r="51" spans="1:8" ht="20.25" customHeight="1" x14ac:dyDescent="0.2">
      <c r="A51" s="702"/>
      <c r="B51" s="702"/>
      <c r="C51" s="702"/>
      <c r="D51" s="702"/>
      <c r="E51" s="702"/>
      <c r="F51" s="702"/>
      <c r="G51" s="702"/>
      <c r="H51" s="702"/>
    </row>
    <row r="52" spans="1:8" ht="20.25" customHeight="1" x14ac:dyDescent="0.2">
      <c r="A52" s="702"/>
      <c r="B52" s="702"/>
      <c r="C52" s="702"/>
      <c r="D52" s="702"/>
      <c r="E52" s="702"/>
      <c r="F52" s="702"/>
      <c r="G52" s="702"/>
      <c r="H52" s="702"/>
    </row>
    <row r="53" spans="1:8" ht="20.25" customHeight="1" x14ac:dyDescent="0.2">
      <c r="A53" s="702"/>
      <c r="B53" s="702"/>
      <c r="C53" s="702"/>
      <c r="D53" s="702"/>
      <c r="E53" s="702"/>
      <c r="F53" s="702"/>
      <c r="G53" s="702"/>
      <c r="H53" s="702"/>
    </row>
    <row r="54" spans="1:8" ht="20.25" customHeight="1" x14ac:dyDescent="0.2">
      <c r="A54" s="702"/>
      <c r="B54" s="702"/>
      <c r="C54" s="702"/>
      <c r="D54" s="702"/>
      <c r="E54" s="702"/>
      <c r="F54" s="702"/>
      <c r="G54" s="702"/>
      <c r="H54" s="702"/>
    </row>
    <row r="55" spans="1:8" ht="20.25" customHeight="1" x14ac:dyDescent="0.2">
      <c r="A55" s="702"/>
      <c r="B55" s="702"/>
      <c r="C55" s="702"/>
      <c r="D55" s="702"/>
      <c r="E55" s="702"/>
      <c r="F55" s="702"/>
      <c r="G55" s="702"/>
      <c r="H55" s="702"/>
    </row>
    <row r="56" spans="1:8" ht="20.25" customHeight="1" x14ac:dyDescent="0.2">
      <c r="A56" s="702"/>
      <c r="B56" s="702"/>
      <c r="C56" s="702"/>
      <c r="D56" s="702"/>
      <c r="E56" s="702"/>
      <c r="F56" s="702"/>
      <c r="G56" s="702"/>
      <c r="H56" s="702"/>
    </row>
    <row r="57" spans="1:8" ht="20.25" customHeight="1" x14ac:dyDescent="0.2">
      <c r="A57" s="702"/>
      <c r="B57" s="702"/>
      <c r="C57" s="702"/>
      <c r="D57" s="702"/>
      <c r="E57" s="702"/>
      <c r="F57" s="702"/>
      <c r="G57" s="702"/>
      <c r="H57" s="702"/>
    </row>
    <row r="58" spans="1:8" ht="20.25" customHeight="1" x14ac:dyDescent="0.2">
      <c r="A58" s="702"/>
      <c r="B58" s="702"/>
      <c r="C58" s="702"/>
      <c r="D58" s="702"/>
      <c r="E58" s="702"/>
      <c r="F58" s="702"/>
      <c r="G58" s="702"/>
      <c r="H58" s="702"/>
    </row>
    <row r="59" spans="1:8" ht="20.25" customHeight="1" x14ac:dyDescent="0.2">
      <c r="A59" s="702"/>
      <c r="B59" s="702"/>
      <c r="C59" s="702"/>
      <c r="D59" s="702"/>
      <c r="E59" s="702"/>
      <c r="F59" s="702"/>
      <c r="G59" s="702"/>
      <c r="H59" s="702"/>
    </row>
    <row r="60" spans="1:8" ht="20.25" customHeight="1" x14ac:dyDescent="0.2">
      <c r="A60" s="702"/>
      <c r="B60" s="702"/>
      <c r="C60" s="702"/>
      <c r="D60" s="702"/>
      <c r="E60" s="702"/>
      <c r="F60" s="702"/>
      <c r="G60" s="702"/>
      <c r="H60" s="702"/>
    </row>
    <row r="61" spans="1:8" ht="20.25" customHeight="1" x14ac:dyDescent="0.2">
      <c r="A61" s="702"/>
      <c r="B61" s="702"/>
      <c r="C61" s="702"/>
      <c r="D61" s="702"/>
      <c r="E61" s="702"/>
      <c r="F61" s="702"/>
      <c r="G61" s="702"/>
      <c r="H61" s="702"/>
    </row>
    <row r="62" spans="1:8" ht="20.25" customHeight="1" x14ac:dyDescent="0.2">
      <c r="A62" s="702"/>
      <c r="B62" s="702"/>
      <c r="C62" s="702"/>
      <c r="D62" s="702"/>
      <c r="E62" s="702"/>
      <c r="F62" s="702"/>
      <c r="G62" s="702"/>
      <c r="H62" s="702"/>
    </row>
    <row r="63" spans="1:8" ht="20.25" customHeight="1" x14ac:dyDescent="0.2">
      <c r="A63" s="702"/>
      <c r="B63" s="702"/>
      <c r="C63" s="702"/>
      <c r="D63" s="702"/>
      <c r="E63" s="702"/>
      <c r="F63" s="702"/>
      <c r="G63" s="702"/>
      <c r="H63" s="702"/>
    </row>
    <row r="64" spans="1:8" ht="20.25" customHeight="1" x14ac:dyDescent="0.2">
      <c r="A64" s="702"/>
      <c r="B64" s="702"/>
      <c r="C64" s="702"/>
      <c r="D64" s="702"/>
      <c r="E64" s="702"/>
      <c r="F64" s="702"/>
      <c r="G64" s="702"/>
      <c r="H64" s="702"/>
    </row>
    <row r="65" spans="1:8" ht="20.25" customHeight="1" x14ac:dyDescent="0.2">
      <c r="A65" s="702"/>
      <c r="B65" s="702"/>
      <c r="C65" s="702"/>
      <c r="D65" s="702"/>
      <c r="E65" s="702"/>
      <c r="F65" s="702"/>
      <c r="G65" s="702"/>
      <c r="H65" s="702"/>
    </row>
    <row r="66" spans="1:8" ht="20.25" customHeight="1" x14ac:dyDescent="0.2">
      <c r="A66" s="702"/>
      <c r="B66" s="702"/>
      <c r="C66" s="702"/>
      <c r="D66" s="702"/>
      <c r="E66" s="702"/>
      <c r="F66" s="702"/>
      <c r="G66" s="702"/>
      <c r="H66" s="702"/>
    </row>
    <row r="67" spans="1:8" ht="20.25" customHeight="1" x14ac:dyDescent="0.2">
      <c r="A67" s="702"/>
      <c r="B67" s="702"/>
      <c r="C67" s="702"/>
      <c r="D67" s="702"/>
      <c r="E67" s="702"/>
      <c r="F67" s="702"/>
      <c r="G67" s="702"/>
      <c r="H67" s="702"/>
    </row>
    <row r="68" spans="1:8" ht="20.25" customHeight="1" x14ac:dyDescent="0.2">
      <c r="A68" s="702"/>
      <c r="B68" s="702"/>
      <c r="C68" s="702"/>
      <c r="D68" s="702"/>
      <c r="E68" s="702"/>
      <c r="F68" s="702"/>
      <c r="G68" s="702"/>
      <c r="H68" s="702"/>
    </row>
    <row r="69" spans="1:8" ht="20.25" customHeight="1" x14ac:dyDescent="0.2">
      <c r="A69" s="702"/>
      <c r="B69" s="702"/>
      <c r="C69" s="702"/>
      <c r="D69" s="702"/>
      <c r="E69" s="702"/>
      <c r="F69" s="702"/>
      <c r="G69" s="702"/>
      <c r="H69" s="702"/>
    </row>
    <row r="70" spans="1:8" ht="20.25" customHeight="1" x14ac:dyDescent="0.2">
      <c r="A70" s="702"/>
      <c r="B70" s="702"/>
      <c r="C70" s="702"/>
      <c r="D70" s="702"/>
      <c r="E70" s="702"/>
      <c r="F70" s="702"/>
      <c r="G70" s="702"/>
      <c r="H70" s="702"/>
    </row>
    <row r="71" spans="1:8" ht="20.25" customHeight="1" x14ac:dyDescent="0.2">
      <c r="A71" s="702"/>
      <c r="B71" s="702"/>
      <c r="C71" s="702"/>
      <c r="D71" s="702"/>
      <c r="E71" s="702"/>
      <c r="F71" s="702"/>
      <c r="G71" s="702"/>
      <c r="H71" s="702"/>
    </row>
    <row r="72" spans="1:8" ht="20.25" customHeight="1" x14ac:dyDescent="0.2">
      <c r="A72" s="702"/>
      <c r="B72" s="702"/>
      <c r="C72" s="702"/>
      <c r="D72" s="702"/>
      <c r="E72" s="702"/>
      <c r="F72" s="702"/>
      <c r="G72" s="702"/>
      <c r="H72" s="702"/>
    </row>
    <row r="73" spans="1:8" ht="20.25" customHeight="1" x14ac:dyDescent="0.2">
      <c r="A73" s="702"/>
      <c r="B73" s="702"/>
      <c r="C73" s="702"/>
      <c r="D73" s="702"/>
      <c r="E73" s="702"/>
      <c r="F73" s="702"/>
      <c r="G73" s="702"/>
      <c r="H73" s="702"/>
    </row>
    <row r="74" spans="1:8" ht="20.25" customHeight="1" x14ac:dyDescent="0.2">
      <c r="A74" s="702"/>
      <c r="B74" s="702"/>
      <c r="C74" s="702"/>
      <c r="D74" s="702"/>
      <c r="E74" s="702"/>
      <c r="F74" s="702"/>
      <c r="G74" s="702"/>
      <c r="H74" s="702"/>
    </row>
    <row r="75" spans="1:8" ht="20.25" customHeight="1" x14ac:dyDescent="0.2">
      <c r="A75" s="702"/>
      <c r="B75" s="702"/>
      <c r="C75" s="702"/>
      <c r="D75" s="702"/>
      <c r="E75" s="702"/>
      <c r="F75" s="702"/>
      <c r="G75" s="702"/>
      <c r="H75" s="702"/>
    </row>
    <row r="76" spans="1:8" ht="18.75" customHeight="1" x14ac:dyDescent="0.2">
      <c r="A76" s="701" t="s">
        <v>749</v>
      </c>
      <c r="B76" s="702"/>
      <c r="C76" s="702"/>
      <c r="D76" s="702"/>
      <c r="E76" s="702"/>
      <c r="F76" s="702"/>
      <c r="G76" s="702"/>
      <c r="H76" s="702"/>
    </row>
    <row r="77" spans="1:8" ht="18.75" customHeight="1" x14ac:dyDescent="0.2">
      <c r="A77" s="702"/>
      <c r="B77" s="702"/>
      <c r="C77" s="702"/>
      <c r="D77" s="702"/>
      <c r="E77" s="702"/>
      <c r="F77" s="702"/>
      <c r="G77" s="702"/>
      <c r="H77" s="702"/>
    </row>
    <row r="78" spans="1:8" ht="18.75" customHeight="1" x14ac:dyDescent="0.2">
      <c r="A78" s="702"/>
      <c r="B78" s="702"/>
      <c r="C78" s="702"/>
      <c r="D78" s="702"/>
      <c r="E78" s="702"/>
      <c r="F78" s="702"/>
      <c r="G78" s="702"/>
      <c r="H78" s="702"/>
    </row>
    <row r="79" spans="1:8" ht="18.75" customHeight="1" x14ac:dyDescent="0.2">
      <c r="A79" s="702"/>
      <c r="B79" s="702"/>
      <c r="C79" s="702"/>
      <c r="D79" s="702"/>
      <c r="E79" s="702"/>
      <c r="F79" s="702"/>
      <c r="G79" s="702"/>
      <c r="H79" s="702"/>
    </row>
    <row r="80" spans="1:8" ht="18.75" customHeight="1" x14ac:dyDescent="0.2">
      <c r="A80" s="702"/>
      <c r="B80" s="702"/>
      <c r="C80" s="702"/>
      <c r="D80" s="702"/>
      <c r="E80" s="702"/>
      <c r="F80" s="702"/>
      <c r="G80" s="702"/>
      <c r="H80" s="702"/>
    </row>
    <row r="81" spans="1:8" ht="18.75" customHeight="1" x14ac:dyDescent="0.2">
      <c r="A81" s="702"/>
      <c r="B81" s="702"/>
      <c r="C81" s="702"/>
      <c r="D81" s="702"/>
      <c r="E81" s="702"/>
      <c r="F81" s="702"/>
      <c r="G81" s="702"/>
      <c r="H81" s="702"/>
    </row>
    <row r="82" spans="1:8" ht="18.75" customHeight="1" x14ac:dyDescent="0.2">
      <c r="A82" s="702"/>
      <c r="B82" s="702"/>
      <c r="C82" s="702"/>
      <c r="D82" s="702"/>
      <c r="E82" s="702"/>
      <c r="F82" s="702"/>
      <c r="G82" s="702"/>
      <c r="H82" s="702"/>
    </row>
    <row r="83" spans="1:8" ht="18.75" customHeight="1" x14ac:dyDescent="0.2">
      <c r="A83" s="702"/>
      <c r="B83" s="702"/>
      <c r="C83" s="702"/>
      <c r="D83" s="702"/>
      <c r="E83" s="702"/>
      <c r="F83" s="702"/>
      <c r="G83" s="702"/>
      <c r="H83" s="702"/>
    </row>
    <row r="84" spans="1:8" ht="18.75" customHeight="1" x14ac:dyDescent="0.2">
      <c r="A84" s="702"/>
      <c r="B84" s="702"/>
      <c r="C84" s="702"/>
      <c r="D84" s="702"/>
      <c r="E84" s="702"/>
      <c r="F84" s="702"/>
      <c r="G84" s="702"/>
      <c r="H84" s="702"/>
    </row>
    <row r="85" spans="1:8" ht="18.75" customHeight="1" x14ac:dyDescent="0.2">
      <c r="A85" s="702"/>
      <c r="B85" s="702"/>
      <c r="C85" s="702"/>
      <c r="D85" s="702"/>
      <c r="E85" s="702"/>
      <c r="F85" s="702"/>
      <c r="G85" s="702"/>
      <c r="H85" s="702"/>
    </row>
    <row r="86" spans="1:8" ht="18.75" customHeight="1" x14ac:dyDescent="0.2">
      <c r="A86" s="702"/>
      <c r="B86" s="702"/>
      <c r="C86" s="702"/>
      <c r="D86" s="702"/>
      <c r="E86" s="702"/>
      <c r="F86" s="702"/>
      <c r="G86" s="702"/>
      <c r="H86" s="702"/>
    </row>
    <row r="87" spans="1:8" ht="18.75" customHeight="1" x14ac:dyDescent="0.2">
      <c r="A87" s="702"/>
      <c r="B87" s="702"/>
      <c r="C87" s="702"/>
      <c r="D87" s="702"/>
      <c r="E87" s="702"/>
      <c r="F87" s="702"/>
      <c r="G87" s="702"/>
      <c r="H87" s="702"/>
    </row>
    <row r="88" spans="1:8" ht="18.75" customHeight="1" x14ac:dyDescent="0.2">
      <c r="A88" s="702"/>
      <c r="B88" s="702"/>
      <c r="C88" s="702"/>
      <c r="D88" s="702"/>
      <c r="E88" s="702"/>
      <c r="F88" s="702"/>
      <c r="G88" s="702"/>
      <c r="H88" s="702"/>
    </row>
    <row r="89" spans="1:8" ht="18.75" customHeight="1" x14ac:dyDescent="0.2">
      <c r="A89" s="702"/>
      <c r="B89" s="702"/>
      <c r="C89" s="702"/>
      <c r="D89" s="702"/>
      <c r="E89" s="702"/>
      <c r="F89" s="702"/>
      <c r="G89" s="702"/>
      <c r="H89" s="702"/>
    </row>
    <row r="90" spans="1:8" ht="18.75" customHeight="1" x14ac:dyDescent="0.2">
      <c r="A90" s="702"/>
      <c r="B90" s="702"/>
      <c r="C90" s="702"/>
      <c r="D90" s="702"/>
      <c r="E90" s="702"/>
      <c r="F90" s="702"/>
      <c r="G90" s="702"/>
      <c r="H90" s="702"/>
    </row>
    <row r="91" spans="1:8" ht="18.75" customHeight="1" x14ac:dyDescent="0.2">
      <c r="A91" s="702"/>
      <c r="B91" s="702"/>
      <c r="C91" s="702"/>
      <c r="D91" s="702"/>
      <c r="E91" s="702"/>
      <c r="F91" s="702"/>
      <c r="G91" s="702"/>
      <c r="H91" s="702"/>
    </row>
    <row r="92" spans="1:8" ht="18.75" customHeight="1" x14ac:dyDescent="0.2">
      <c r="A92" s="702"/>
      <c r="B92" s="702"/>
      <c r="C92" s="702"/>
      <c r="D92" s="702"/>
      <c r="E92" s="702"/>
      <c r="F92" s="702"/>
      <c r="G92" s="702"/>
      <c r="H92" s="702"/>
    </row>
    <row r="93" spans="1:8" ht="18.75" customHeight="1" x14ac:dyDescent="0.2">
      <c r="A93" s="702"/>
      <c r="B93" s="702"/>
      <c r="C93" s="702"/>
      <c r="D93" s="702"/>
      <c r="E93" s="702"/>
      <c r="F93" s="702"/>
      <c r="G93" s="702"/>
      <c r="H93" s="702"/>
    </row>
    <row r="94" spans="1:8" ht="18.75" customHeight="1" x14ac:dyDescent="0.2">
      <c r="A94" s="702"/>
      <c r="B94" s="702"/>
      <c r="C94" s="702"/>
      <c r="D94" s="702"/>
      <c r="E94" s="702"/>
      <c r="F94" s="702"/>
      <c r="G94" s="702"/>
      <c r="H94" s="702"/>
    </row>
    <row r="95" spans="1:8" ht="18.75" customHeight="1" x14ac:dyDescent="0.2">
      <c r="A95" s="702"/>
      <c r="B95" s="702"/>
      <c r="C95" s="702"/>
      <c r="D95" s="702"/>
      <c r="E95" s="702"/>
      <c r="F95" s="702"/>
      <c r="G95" s="702"/>
      <c r="H95" s="702"/>
    </row>
    <row r="96" spans="1:8" ht="18.75" customHeight="1" x14ac:dyDescent="0.2">
      <c r="A96" s="702"/>
      <c r="B96" s="702"/>
      <c r="C96" s="702"/>
      <c r="D96" s="702"/>
      <c r="E96" s="702"/>
      <c r="F96" s="702"/>
      <c r="G96" s="702"/>
      <c r="H96" s="702"/>
    </row>
    <row r="97" spans="1:8" ht="18.75" customHeight="1" x14ac:dyDescent="0.2">
      <c r="A97" s="702"/>
      <c r="B97" s="702"/>
      <c r="C97" s="702"/>
      <c r="D97" s="702"/>
      <c r="E97" s="702"/>
      <c r="F97" s="702"/>
      <c r="G97" s="702"/>
      <c r="H97" s="702"/>
    </row>
    <row r="98" spans="1:8" ht="18.75" customHeight="1" x14ac:dyDescent="0.2">
      <c r="A98" s="702"/>
      <c r="B98" s="702"/>
      <c r="C98" s="702"/>
      <c r="D98" s="702"/>
      <c r="E98" s="702"/>
      <c r="F98" s="702"/>
      <c r="G98" s="702"/>
      <c r="H98" s="702"/>
    </row>
    <row r="99" spans="1:8" ht="18.75" customHeight="1" x14ac:dyDescent="0.2">
      <c r="A99" s="702"/>
      <c r="B99" s="702"/>
      <c r="C99" s="702"/>
      <c r="D99" s="702"/>
      <c r="E99" s="702"/>
      <c r="F99" s="702"/>
      <c r="G99" s="702"/>
      <c r="H99" s="702"/>
    </row>
    <row r="100" spans="1:8" ht="18.75" customHeight="1" x14ac:dyDescent="0.2">
      <c r="A100" s="702"/>
      <c r="B100" s="702"/>
      <c r="C100" s="702"/>
      <c r="D100" s="702"/>
      <c r="E100" s="702"/>
      <c r="F100" s="702"/>
      <c r="G100" s="702"/>
      <c r="H100" s="702"/>
    </row>
    <row r="101" spans="1:8" ht="18.75" customHeight="1" x14ac:dyDescent="0.2">
      <c r="A101" s="702"/>
      <c r="B101" s="702"/>
      <c r="C101" s="702"/>
      <c r="D101" s="702"/>
      <c r="E101" s="702"/>
      <c r="F101" s="702"/>
      <c r="G101" s="702"/>
      <c r="H101" s="702"/>
    </row>
    <row r="102" spans="1:8" ht="18.75" customHeight="1" x14ac:dyDescent="0.2">
      <c r="A102" s="702"/>
      <c r="B102" s="702"/>
      <c r="C102" s="702"/>
      <c r="D102" s="702"/>
      <c r="E102" s="702"/>
      <c r="F102" s="702"/>
      <c r="G102" s="702"/>
      <c r="H102" s="702"/>
    </row>
    <row r="103" spans="1:8" ht="18.75" customHeight="1" x14ac:dyDescent="0.2">
      <c r="A103" s="702"/>
      <c r="B103" s="702"/>
      <c r="C103" s="702"/>
      <c r="D103" s="702"/>
      <c r="E103" s="702"/>
      <c r="F103" s="702"/>
      <c r="G103" s="702"/>
      <c r="H103" s="702"/>
    </row>
    <row r="104" spans="1:8" ht="18.75" customHeight="1" x14ac:dyDescent="0.2">
      <c r="A104" s="702"/>
      <c r="B104" s="702"/>
      <c r="C104" s="702"/>
      <c r="D104" s="702"/>
      <c r="E104" s="702"/>
      <c r="F104" s="702"/>
      <c r="G104" s="702"/>
      <c r="H104" s="702"/>
    </row>
    <row r="105" spans="1:8" ht="18.75" customHeight="1" x14ac:dyDescent="0.2">
      <c r="A105" s="702"/>
      <c r="B105" s="702"/>
      <c r="C105" s="702"/>
      <c r="D105" s="702"/>
      <c r="E105" s="702"/>
      <c r="F105" s="702"/>
      <c r="G105" s="702"/>
      <c r="H105" s="702"/>
    </row>
    <row r="106" spans="1:8" ht="18.75" customHeight="1" x14ac:dyDescent="0.2">
      <c r="A106" s="702"/>
      <c r="B106" s="702"/>
      <c r="C106" s="702"/>
      <c r="D106" s="702"/>
      <c r="E106" s="702"/>
      <c r="F106" s="702"/>
      <c r="G106" s="702"/>
      <c r="H106" s="702"/>
    </row>
    <row r="107" spans="1:8" ht="18.75" customHeight="1" x14ac:dyDescent="0.2">
      <c r="A107" s="702"/>
      <c r="B107" s="702"/>
      <c r="C107" s="702"/>
      <c r="D107" s="702"/>
      <c r="E107" s="702"/>
      <c r="F107" s="702"/>
      <c r="G107" s="702"/>
      <c r="H107" s="702"/>
    </row>
    <row r="108" spans="1:8" ht="18.75" customHeight="1" x14ac:dyDescent="0.2">
      <c r="A108" s="702"/>
      <c r="B108" s="702"/>
      <c r="C108" s="702"/>
      <c r="D108" s="702"/>
      <c r="E108" s="702"/>
      <c r="F108" s="702"/>
      <c r="G108" s="702"/>
      <c r="H108" s="702"/>
    </row>
    <row r="109" spans="1:8" ht="18.75" customHeight="1" x14ac:dyDescent="0.2">
      <c r="A109" s="702"/>
      <c r="B109" s="702"/>
      <c r="C109" s="702"/>
      <c r="D109" s="702"/>
      <c r="E109" s="702"/>
      <c r="F109" s="702"/>
      <c r="G109" s="702"/>
      <c r="H109" s="702"/>
    </row>
    <row r="110" spans="1:8" ht="18.75" customHeight="1" x14ac:dyDescent="0.2">
      <c r="A110" s="702"/>
      <c r="B110" s="702"/>
      <c r="C110" s="702"/>
      <c r="D110" s="702"/>
      <c r="E110" s="702"/>
      <c r="F110" s="702"/>
      <c r="G110" s="702"/>
      <c r="H110" s="702"/>
    </row>
    <row r="111" spans="1:8" ht="18.75" customHeight="1" x14ac:dyDescent="0.2">
      <c r="A111" s="702"/>
      <c r="B111" s="702"/>
      <c r="C111" s="702"/>
      <c r="D111" s="702"/>
      <c r="E111" s="702"/>
      <c r="F111" s="702"/>
      <c r="G111" s="702"/>
      <c r="H111" s="702"/>
    </row>
    <row r="112" spans="1:8" ht="18.75" customHeight="1" x14ac:dyDescent="0.2">
      <c r="A112" s="702"/>
      <c r="B112" s="702"/>
      <c r="C112" s="702"/>
      <c r="D112" s="702"/>
      <c r="E112" s="702"/>
      <c r="F112" s="702"/>
      <c r="G112" s="702"/>
      <c r="H112" s="702"/>
    </row>
  </sheetData>
  <mergeCells count="7">
    <mergeCell ref="A76:H112"/>
    <mergeCell ref="A7:H7"/>
    <mergeCell ref="E36:H36"/>
    <mergeCell ref="E37:H37"/>
    <mergeCell ref="E38:H38"/>
    <mergeCell ref="F9:H9"/>
    <mergeCell ref="A39:H75"/>
  </mergeCells>
  <phoneticPr fontId="2"/>
  <printOptions horizontalCentered="1"/>
  <pageMargins left="0.59055118110236227" right="0.59055118110236227" top="0.74803149606299213" bottom="0.55118110236220474" header="0.31496062992125984" footer="0.31496062992125984"/>
  <pageSetup paperSize="9" orientation="portrait" r:id="rId1"/>
  <rowBreaks count="2" manualBreakCount="2">
    <brk id="38" max="16383" man="1"/>
    <brk id="7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zoomScale="85" zoomScaleNormal="85" workbookViewId="0"/>
  </sheetViews>
  <sheetFormatPr defaultRowHeight="13.2" x14ac:dyDescent="0.2"/>
  <cols>
    <col min="1" max="1" width="2.6640625" customWidth="1"/>
    <col min="2" max="2" width="21.6640625" customWidth="1"/>
    <col min="3" max="3" width="14.6640625" customWidth="1"/>
    <col min="4" max="4" width="9.6640625" customWidth="1"/>
    <col min="5" max="5" width="10.21875" customWidth="1"/>
    <col min="6" max="7" width="9.6640625" customWidth="1"/>
    <col min="8" max="8" width="21.109375" customWidth="1"/>
    <col min="9" max="9" width="10.88671875" customWidth="1"/>
    <col min="10" max="10" width="5.21875" customWidth="1"/>
    <col min="11" max="11" width="5.33203125" customWidth="1"/>
    <col min="12" max="12" width="7.88671875" customWidth="1"/>
    <col min="13" max="13" width="4.88671875" customWidth="1"/>
    <col min="14" max="14" width="4.77734375" customWidth="1"/>
    <col min="15" max="16" width="6.21875" customWidth="1"/>
    <col min="17" max="17" width="10.88671875" customWidth="1"/>
    <col min="18" max="20" width="11" customWidth="1"/>
  </cols>
  <sheetData>
    <row r="1" spans="1:20" ht="15.75" customHeight="1" x14ac:dyDescent="0.2">
      <c r="B1" t="s">
        <v>571</v>
      </c>
    </row>
    <row r="2" spans="1:20" ht="26.25" customHeight="1" thickBot="1" x14ac:dyDescent="0.25">
      <c r="B2" s="711" t="s">
        <v>68</v>
      </c>
      <c r="C2" s="711"/>
      <c r="D2" s="711"/>
      <c r="E2" s="711"/>
      <c r="F2" s="711"/>
      <c r="G2" s="711"/>
      <c r="H2" s="711"/>
      <c r="I2" s="711"/>
      <c r="J2" s="711"/>
      <c r="K2" s="711"/>
      <c r="L2" s="711"/>
      <c r="M2" s="711"/>
      <c r="N2" s="711"/>
      <c r="O2" s="711"/>
      <c r="P2" s="711"/>
      <c r="Q2" s="711"/>
      <c r="R2" s="711"/>
      <c r="S2" s="202"/>
      <c r="T2" s="202"/>
    </row>
    <row r="3" spans="1:20" ht="19.5" customHeight="1" x14ac:dyDescent="0.2">
      <c r="B3" s="707" t="s">
        <v>69</v>
      </c>
      <c r="C3" s="709" t="s">
        <v>70</v>
      </c>
      <c r="D3" s="709" t="s">
        <v>63</v>
      </c>
      <c r="E3" s="709"/>
      <c r="F3" s="709" t="s">
        <v>71</v>
      </c>
      <c r="G3" s="709"/>
      <c r="H3" s="709" t="s">
        <v>72</v>
      </c>
      <c r="I3" s="726" t="s">
        <v>91</v>
      </c>
      <c r="J3" s="725" t="s">
        <v>57</v>
      </c>
      <c r="K3" s="714" t="s">
        <v>73</v>
      </c>
      <c r="L3" s="709" t="s">
        <v>74</v>
      </c>
      <c r="M3" s="709"/>
      <c r="N3" s="709"/>
      <c r="O3" s="714" t="s">
        <v>75</v>
      </c>
      <c r="P3" s="714" t="s">
        <v>76</v>
      </c>
      <c r="Q3" s="716" t="s">
        <v>77</v>
      </c>
      <c r="R3" s="716" t="s">
        <v>78</v>
      </c>
      <c r="S3" s="721" t="s">
        <v>465</v>
      </c>
      <c r="T3" s="203"/>
    </row>
    <row r="4" spans="1:20" ht="31.5" customHeight="1" thickBot="1" x14ac:dyDescent="0.25">
      <c r="B4" s="708"/>
      <c r="C4" s="710"/>
      <c r="D4" s="196" t="s">
        <v>79</v>
      </c>
      <c r="E4" s="196" t="s">
        <v>80</v>
      </c>
      <c r="F4" s="196" t="s">
        <v>93</v>
      </c>
      <c r="G4" s="196" t="s">
        <v>80</v>
      </c>
      <c r="H4" s="710"/>
      <c r="I4" s="727"/>
      <c r="J4" s="715"/>
      <c r="K4" s="715"/>
      <c r="L4" s="196" t="s">
        <v>58</v>
      </c>
      <c r="M4" s="197" t="s">
        <v>59</v>
      </c>
      <c r="N4" s="198" t="s">
        <v>81</v>
      </c>
      <c r="O4" s="715"/>
      <c r="P4" s="715"/>
      <c r="Q4" s="710"/>
      <c r="R4" s="710"/>
      <c r="S4" s="722"/>
      <c r="T4" s="204"/>
    </row>
    <row r="5" spans="1:20" ht="37.5" customHeight="1" x14ac:dyDescent="0.2">
      <c r="A5" s="706" t="s">
        <v>82</v>
      </c>
      <c r="B5" s="376" t="s">
        <v>83</v>
      </c>
      <c r="C5" s="717" t="s">
        <v>84</v>
      </c>
      <c r="D5" s="719">
        <v>1234.23</v>
      </c>
      <c r="E5" s="712" t="s">
        <v>85</v>
      </c>
      <c r="F5" s="719">
        <v>3456.78</v>
      </c>
      <c r="G5" s="712" t="s">
        <v>86</v>
      </c>
      <c r="H5" s="377" t="s">
        <v>188</v>
      </c>
      <c r="I5" s="723">
        <v>36617</v>
      </c>
      <c r="J5" s="378">
        <v>120</v>
      </c>
      <c r="K5" s="378">
        <v>119</v>
      </c>
      <c r="L5" s="712" t="s">
        <v>87</v>
      </c>
      <c r="M5" s="712">
        <v>55</v>
      </c>
      <c r="N5" s="712">
        <v>4</v>
      </c>
      <c r="O5" s="378">
        <v>80</v>
      </c>
      <c r="P5" s="378">
        <v>40</v>
      </c>
      <c r="Q5" s="379">
        <v>345567789</v>
      </c>
      <c r="R5" s="379">
        <v>278901234</v>
      </c>
      <c r="S5" s="380" t="s">
        <v>466</v>
      </c>
      <c r="T5" s="205"/>
    </row>
    <row r="6" spans="1:20" ht="37.5" customHeight="1" x14ac:dyDescent="0.2">
      <c r="A6" s="706"/>
      <c r="B6" s="381" t="s">
        <v>88</v>
      </c>
      <c r="C6" s="718"/>
      <c r="D6" s="720"/>
      <c r="E6" s="713"/>
      <c r="F6" s="720"/>
      <c r="G6" s="713"/>
      <c r="H6" s="382" t="s">
        <v>89</v>
      </c>
      <c r="I6" s="724"/>
      <c r="J6" s="383">
        <v>30</v>
      </c>
      <c r="K6" s="383">
        <v>25</v>
      </c>
      <c r="L6" s="713"/>
      <c r="M6" s="713"/>
      <c r="N6" s="713"/>
      <c r="O6" s="383">
        <v>5</v>
      </c>
      <c r="P6" s="383">
        <v>3</v>
      </c>
      <c r="Q6" s="384">
        <v>88765432</v>
      </c>
      <c r="R6" s="384">
        <v>65432109</v>
      </c>
      <c r="S6" s="385" t="s">
        <v>466</v>
      </c>
      <c r="T6" s="205"/>
    </row>
    <row r="7" spans="1:20" ht="37.5" customHeight="1" x14ac:dyDescent="0.2">
      <c r="B7" s="430"/>
      <c r="C7" s="431"/>
      <c r="D7" s="432"/>
      <c r="E7" s="433"/>
      <c r="F7" s="432"/>
      <c r="G7" s="433"/>
      <c r="H7" s="434"/>
      <c r="I7" s="435"/>
      <c r="J7" s="436"/>
      <c r="K7" s="436"/>
      <c r="L7" s="433"/>
      <c r="M7" s="433"/>
      <c r="N7" s="433"/>
      <c r="O7" s="436"/>
      <c r="P7" s="436"/>
      <c r="Q7" s="437"/>
      <c r="R7" s="437"/>
      <c r="S7" s="438"/>
      <c r="T7" s="205"/>
    </row>
    <row r="8" spans="1:20" ht="37.5" customHeight="1" x14ac:dyDescent="0.2">
      <c r="B8" s="430"/>
      <c r="C8" s="439"/>
      <c r="D8" s="440"/>
      <c r="E8" s="441"/>
      <c r="F8" s="440"/>
      <c r="G8" s="441"/>
      <c r="H8" s="434"/>
      <c r="I8" s="435"/>
      <c r="J8" s="436"/>
      <c r="K8" s="436"/>
      <c r="L8" s="441"/>
      <c r="M8" s="441"/>
      <c r="N8" s="441"/>
      <c r="O8" s="436"/>
      <c r="P8" s="436"/>
      <c r="Q8" s="437"/>
      <c r="R8" s="437"/>
      <c r="S8" s="438"/>
      <c r="T8" s="205"/>
    </row>
    <row r="9" spans="1:20" ht="37.5" customHeight="1" x14ac:dyDescent="0.2">
      <c r="B9" s="430"/>
      <c r="C9" s="439"/>
      <c r="D9" s="440"/>
      <c r="E9" s="441"/>
      <c r="F9" s="440"/>
      <c r="G9" s="441"/>
      <c r="H9" s="434"/>
      <c r="I9" s="435"/>
      <c r="J9" s="436"/>
      <c r="K9" s="436"/>
      <c r="L9" s="441"/>
      <c r="M9" s="441"/>
      <c r="N9" s="441"/>
      <c r="O9" s="436"/>
      <c r="P9" s="436"/>
      <c r="Q9" s="437"/>
      <c r="R9" s="437"/>
      <c r="S9" s="438"/>
      <c r="T9" s="205"/>
    </row>
    <row r="10" spans="1:20" ht="37.5" customHeight="1" x14ac:dyDescent="0.2">
      <c r="B10" s="430"/>
      <c r="C10" s="439"/>
      <c r="D10" s="440"/>
      <c r="E10" s="441"/>
      <c r="F10" s="440"/>
      <c r="G10" s="441"/>
      <c r="H10" s="434"/>
      <c r="I10" s="435"/>
      <c r="J10" s="436"/>
      <c r="K10" s="436"/>
      <c r="L10" s="441"/>
      <c r="M10" s="441"/>
      <c r="N10" s="441"/>
      <c r="O10" s="436"/>
      <c r="P10" s="436"/>
      <c r="Q10" s="437"/>
      <c r="R10" s="437"/>
      <c r="S10" s="438"/>
      <c r="T10" s="205"/>
    </row>
    <row r="11" spans="1:20" ht="37.5" customHeight="1" x14ac:dyDescent="0.2">
      <c r="B11" s="430"/>
      <c r="C11" s="439"/>
      <c r="D11" s="440"/>
      <c r="E11" s="441"/>
      <c r="F11" s="440"/>
      <c r="G11" s="441"/>
      <c r="H11" s="434"/>
      <c r="I11" s="435"/>
      <c r="J11" s="436"/>
      <c r="K11" s="436"/>
      <c r="L11" s="441"/>
      <c r="M11" s="441"/>
      <c r="N11" s="441"/>
      <c r="O11" s="436"/>
      <c r="P11" s="436"/>
      <c r="Q11" s="437"/>
      <c r="R11" s="437"/>
      <c r="S11" s="438"/>
      <c r="T11" s="205"/>
    </row>
    <row r="12" spans="1:20" ht="37.5" customHeight="1" x14ac:dyDescent="0.2">
      <c r="B12" s="430"/>
      <c r="C12" s="439"/>
      <c r="D12" s="440"/>
      <c r="E12" s="441"/>
      <c r="F12" s="440"/>
      <c r="G12" s="441"/>
      <c r="H12" s="434"/>
      <c r="I12" s="435"/>
      <c r="J12" s="436"/>
      <c r="K12" s="436"/>
      <c r="L12" s="441"/>
      <c r="M12" s="441"/>
      <c r="N12" s="441"/>
      <c r="O12" s="436"/>
      <c r="P12" s="436"/>
      <c r="Q12" s="437"/>
      <c r="R12" s="437"/>
      <c r="S12" s="438"/>
      <c r="T12" s="205"/>
    </row>
    <row r="13" spans="1:20" ht="37.5" customHeight="1" x14ac:dyDescent="0.2">
      <c r="B13" s="430"/>
      <c r="C13" s="439"/>
      <c r="D13" s="440"/>
      <c r="E13" s="441"/>
      <c r="F13" s="440"/>
      <c r="G13" s="441"/>
      <c r="H13" s="434"/>
      <c r="I13" s="435"/>
      <c r="J13" s="436"/>
      <c r="K13" s="436"/>
      <c r="L13" s="441"/>
      <c r="M13" s="441"/>
      <c r="N13" s="441"/>
      <c r="O13" s="436"/>
      <c r="P13" s="436"/>
      <c r="Q13" s="437"/>
      <c r="R13" s="437"/>
      <c r="S13" s="438"/>
      <c r="T13" s="205"/>
    </row>
    <row r="14" spans="1:20" ht="37.5" customHeight="1" x14ac:dyDescent="0.2">
      <c r="B14" s="430"/>
      <c r="C14" s="439"/>
      <c r="D14" s="440"/>
      <c r="E14" s="441"/>
      <c r="F14" s="440"/>
      <c r="G14" s="441"/>
      <c r="H14" s="434"/>
      <c r="I14" s="435"/>
      <c r="J14" s="436"/>
      <c r="K14" s="436"/>
      <c r="L14" s="441"/>
      <c r="M14" s="441"/>
      <c r="N14" s="441"/>
      <c r="O14" s="436"/>
      <c r="P14" s="436"/>
      <c r="Q14" s="437"/>
      <c r="R14" s="437"/>
      <c r="S14" s="438"/>
      <c r="T14" s="205"/>
    </row>
    <row r="15" spans="1:20" ht="37.5" customHeight="1" x14ac:dyDescent="0.2">
      <c r="B15" s="430"/>
      <c r="C15" s="439"/>
      <c r="D15" s="440"/>
      <c r="E15" s="441"/>
      <c r="F15" s="440"/>
      <c r="G15" s="441"/>
      <c r="H15" s="434"/>
      <c r="I15" s="435"/>
      <c r="J15" s="436"/>
      <c r="K15" s="436"/>
      <c r="L15" s="441"/>
      <c r="M15" s="441"/>
      <c r="N15" s="441"/>
      <c r="O15" s="441"/>
      <c r="P15" s="436"/>
      <c r="Q15" s="437"/>
      <c r="R15" s="437"/>
      <c r="S15" s="438"/>
      <c r="T15" s="205"/>
    </row>
    <row r="16" spans="1:20" ht="37.5" customHeight="1" x14ac:dyDescent="0.2">
      <c r="B16" s="430"/>
      <c r="C16" s="439"/>
      <c r="D16" s="440"/>
      <c r="E16" s="441"/>
      <c r="F16" s="440"/>
      <c r="G16" s="441"/>
      <c r="H16" s="434"/>
      <c r="I16" s="435"/>
      <c r="J16" s="436"/>
      <c r="K16" s="436"/>
      <c r="L16" s="441"/>
      <c r="M16" s="441"/>
      <c r="N16" s="441"/>
      <c r="O16" s="441"/>
      <c r="P16" s="436"/>
      <c r="Q16" s="437"/>
      <c r="R16" s="437"/>
      <c r="S16" s="438"/>
      <c r="T16" s="205"/>
    </row>
    <row r="17" spans="2:20" ht="37.5" customHeight="1" thickBot="1" x14ac:dyDescent="0.25">
      <c r="B17" s="442"/>
      <c r="C17" s="443"/>
      <c r="D17" s="444"/>
      <c r="E17" s="443"/>
      <c r="F17" s="444"/>
      <c r="G17" s="443"/>
      <c r="H17" s="443"/>
      <c r="I17" s="445"/>
      <c r="J17" s="446"/>
      <c r="K17" s="446"/>
      <c r="L17" s="443"/>
      <c r="M17" s="446"/>
      <c r="N17" s="446"/>
      <c r="O17" s="446"/>
      <c r="P17" s="446"/>
      <c r="Q17" s="447"/>
      <c r="R17" s="447"/>
      <c r="S17" s="448"/>
      <c r="T17" s="205"/>
    </row>
    <row r="18" spans="2:20" ht="6.75" customHeight="1" x14ac:dyDescent="0.2"/>
    <row r="19" spans="2:20" ht="19.5" customHeight="1" x14ac:dyDescent="0.2">
      <c r="B19" s="386" t="s">
        <v>90</v>
      </c>
    </row>
    <row r="20" spans="2:20" ht="19.5" customHeight="1" x14ac:dyDescent="0.2">
      <c r="B20" s="386" t="s">
        <v>825</v>
      </c>
    </row>
    <row r="21" spans="2:20" ht="19.5" customHeight="1" x14ac:dyDescent="0.2">
      <c r="B21" s="386" t="s">
        <v>701</v>
      </c>
    </row>
    <row r="22" spans="2:20" ht="14.4" x14ac:dyDescent="0.2">
      <c r="B22" s="419"/>
    </row>
  </sheetData>
  <mergeCells count="25">
    <mergeCell ref="S3:S4"/>
    <mergeCell ref="F5:F6"/>
    <mergeCell ref="R3:R4"/>
    <mergeCell ref="F3:G3"/>
    <mergeCell ref="I5:I6"/>
    <mergeCell ref="L3:N3"/>
    <mergeCell ref="K3:K4"/>
    <mergeCell ref="J3:J4"/>
    <mergeCell ref="I3:I4"/>
    <mergeCell ref="A5:A6"/>
    <mergeCell ref="B3:B4"/>
    <mergeCell ref="C3:C4"/>
    <mergeCell ref="H3:H4"/>
    <mergeCell ref="B2:R2"/>
    <mergeCell ref="G5:G6"/>
    <mergeCell ref="L5:L6"/>
    <mergeCell ref="M5:M6"/>
    <mergeCell ref="N5:N6"/>
    <mergeCell ref="O3:O4"/>
    <mergeCell ref="P3:P4"/>
    <mergeCell ref="Q3:Q4"/>
    <mergeCell ref="E5:E6"/>
    <mergeCell ref="C5:C6"/>
    <mergeCell ref="D5:D6"/>
    <mergeCell ref="D3:E3"/>
  </mergeCells>
  <phoneticPr fontId="2"/>
  <pageMargins left="0.75" right="0.75" top="1" bottom="1" header="0.51200000000000001" footer="0.51200000000000001"/>
  <pageSetup paperSize="9" scale="7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view="pageBreakPreview" zoomScale="85" zoomScaleNormal="75" zoomScaleSheetLayoutView="85" workbookViewId="0">
      <selection sqref="A1:P30"/>
    </sheetView>
  </sheetViews>
  <sheetFormatPr defaultColWidth="9" defaultRowHeight="13.2" x14ac:dyDescent="0.2"/>
  <cols>
    <col min="1" max="1" width="5.33203125" style="209" customWidth="1"/>
    <col min="2" max="2" width="20.6640625" style="209" customWidth="1"/>
    <col min="3" max="3" width="16.21875" style="209" customWidth="1"/>
    <col min="4" max="7" width="5.6640625" style="209" customWidth="1"/>
    <col min="8" max="8" width="22.6640625" style="209" customWidth="1"/>
    <col min="9" max="9" width="12.88671875" style="209" customWidth="1"/>
    <col min="10" max="11" width="10.6640625" style="209" customWidth="1"/>
    <col min="12" max="12" width="12.88671875" style="209" customWidth="1"/>
    <col min="13" max="13" width="10.6640625" style="209" customWidth="1"/>
    <col min="14" max="14" width="8" style="209" customWidth="1"/>
    <col min="15" max="16" width="10.6640625" style="209" customWidth="1"/>
    <col min="17" max="16384" width="9" style="209"/>
  </cols>
  <sheetData>
    <row r="1" spans="1:16" ht="27.75" customHeight="1" x14ac:dyDescent="0.2">
      <c r="A1" s="208" t="s">
        <v>806</v>
      </c>
    </row>
    <row r="2" spans="1:16" ht="18.75" customHeight="1" x14ac:dyDescent="0.2">
      <c r="P2" s="210" t="s">
        <v>543</v>
      </c>
    </row>
    <row r="3" spans="1:16" s="212" customFormat="1" ht="29.25" customHeight="1" x14ac:dyDescent="0.2">
      <c r="A3" s="740" t="s">
        <v>414</v>
      </c>
      <c r="B3" s="743" t="s">
        <v>544</v>
      </c>
      <c r="C3" s="744" t="s">
        <v>545</v>
      </c>
      <c r="D3" s="729" t="s">
        <v>546</v>
      </c>
      <c r="E3" s="730"/>
      <c r="F3" s="729" t="s">
        <v>547</v>
      </c>
      <c r="G3" s="730"/>
      <c r="H3" s="743" t="s">
        <v>548</v>
      </c>
      <c r="I3" s="211" t="s">
        <v>549</v>
      </c>
      <c r="J3" s="211" t="s">
        <v>550</v>
      </c>
      <c r="K3" s="211" t="s">
        <v>551</v>
      </c>
      <c r="L3" s="211" t="s">
        <v>552</v>
      </c>
      <c r="M3" s="741" t="s">
        <v>553</v>
      </c>
      <c r="N3" s="211" t="s">
        <v>554</v>
      </c>
      <c r="O3" s="738" t="s">
        <v>555</v>
      </c>
      <c r="P3" s="738"/>
    </row>
    <row r="4" spans="1:16" s="212" customFormat="1" ht="28.5" customHeight="1" x14ac:dyDescent="0.2">
      <c r="A4" s="740"/>
      <c r="B4" s="743"/>
      <c r="C4" s="745"/>
      <c r="D4" s="387" t="s">
        <v>66</v>
      </c>
      <c r="E4" s="388" t="s">
        <v>556</v>
      </c>
      <c r="F4" s="387" t="s">
        <v>66</v>
      </c>
      <c r="G4" s="388" t="s">
        <v>556</v>
      </c>
      <c r="H4" s="743"/>
      <c r="I4" s="213" t="s">
        <v>223</v>
      </c>
      <c r="J4" s="213" t="s">
        <v>251</v>
      </c>
      <c r="K4" s="213" t="s">
        <v>353</v>
      </c>
      <c r="L4" s="213" t="s">
        <v>557</v>
      </c>
      <c r="M4" s="742"/>
      <c r="N4" s="214" t="s">
        <v>194</v>
      </c>
      <c r="O4" s="215" t="s">
        <v>558</v>
      </c>
      <c r="P4" s="216" t="s">
        <v>559</v>
      </c>
    </row>
    <row r="5" spans="1:16" ht="24.9" customHeight="1" x14ac:dyDescent="0.2">
      <c r="A5" s="737" t="s">
        <v>0</v>
      </c>
      <c r="B5" s="217"/>
      <c r="C5" s="218"/>
      <c r="D5" s="389"/>
      <c r="E5" s="219"/>
      <c r="F5" s="389"/>
      <c r="G5" s="219"/>
      <c r="H5" s="220"/>
      <c r="I5" s="221"/>
      <c r="J5" s="221"/>
      <c r="K5" s="221"/>
      <c r="L5" s="222">
        <f>I5+J5-K5</f>
        <v>0</v>
      </c>
      <c r="M5" s="221"/>
      <c r="N5" s="223"/>
      <c r="O5" s="224"/>
      <c r="P5" s="225"/>
    </row>
    <row r="6" spans="1:16" ht="24.9" customHeight="1" x14ac:dyDescent="0.2">
      <c r="A6" s="737"/>
      <c r="B6" s="226"/>
      <c r="C6" s="227"/>
      <c r="D6" s="390"/>
      <c r="E6" s="228"/>
      <c r="F6" s="390"/>
      <c r="G6" s="228"/>
      <c r="H6" s="229"/>
      <c r="I6" s="230"/>
      <c r="J6" s="230"/>
      <c r="K6" s="230"/>
      <c r="L6" s="279">
        <f t="shared" ref="L6:L12" si="0">I6+J6-K6</f>
        <v>0</v>
      </c>
      <c r="M6" s="230"/>
      <c r="N6" s="232"/>
      <c r="O6" s="233"/>
      <c r="P6" s="234"/>
    </row>
    <row r="7" spans="1:16" ht="24.9" customHeight="1" x14ac:dyDescent="0.2">
      <c r="A7" s="737"/>
      <c r="B7" s="226"/>
      <c r="C7" s="227"/>
      <c r="D7" s="390"/>
      <c r="E7" s="228"/>
      <c r="F7" s="390"/>
      <c r="G7" s="228"/>
      <c r="H7" s="229"/>
      <c r="I7" s="230"/>
      <c r="J7" s="230"/>
      <c r="K7" s="230"/>
      <c r="L7" s="280">
        <f t="shared" si="0"/>
        <v>0</v>
      </c>
      <c r="M7" s="230"/>
      <c r="N7" s="232"/>
      <c r="O7" s="233"/>
      <c r="P7" s="234"/>
    </row>
    <row r="8" spans="1:16" ht="24.9" customHeight="1" x14ac:dyDescent="0.2">
      <c r="A8" s="737"/>
      <c r="B8" s="226"/>
      <c r="C8" s="227"/>
      <c r="D8" s="390"/>
      <c r="E8" s="228"/>
      <c r="F8" s="390"/>
      <c r="G8" s="228"/>
      <c r="H8" s="229"/>
      <c r="I8" s="230"/>
      <c r="J8" s="230"/>
      <c r="K8" s="230"/>
      <c r="L8" s="280">
        <f t="shared" si="0"/>
        <v>0</v>
      </c>
      <c r="M8" s="230"/>
      <c r="N8" s="232"/>
      <c r="O8" s="233"/>
      <c r="P8" s="234"/>
    </row>
    <row r="9" spans="1:16" ht="24.9" customHeight="1" x14ac:dyDescent="0.2">
      <c r="A9" s="737"/>
      <c r="B9" s="226"/>
      <c r="C9" s="227"/>
      <c r="D9" s="390"/>
      <c r="E9" s="228"/>
      <c r="F9" s="390"/>
      <c r="G9" s="228"/>
      <c r="H9" s="229"/>
      <c r="I9" s="230"/>
      <c r="J9" s="230"/>
      <c r="K9" s="230"/>
      <c r="L9" s="231">
        <f t="shared" si="0"/>
        <v>0</v>
      </c>
      <c r="M9" s="230"/>
      <c r="N9" s="232"/>
      <c r="O9" s="233"/>
      <c r="P9" s="234"/>
    </row>
    <row r="10" spans="1:16" ht="24.9" customHeight="1" x14ac:dyDescent="0.2">
      <c r="A10" s="737"/>
      <c r="B10" s="226"/>
      <c r="C10" s="227"/>
      <c r="D10" s="390"/>
      <c r="E10" s="228"/>
      <c r="F10" s="390"/>
      <c r="G10" s="228"/>
      <c r="H10" s="229"/>
      <c r="I10" s="230"/>
      <c r="J10" s="230"/>
      <c r="K10" s="230"/>
      <c r="L10" s="278">
        <f t="shared" si="0"/>
        <v>0</v>
      </c>
      <c r="M10" s="230"/>
      <c r="N10" s="232"/>
      <c r="O10" s="233"/>
      <c r="P10" s="234"/>
    </row>
    <row r="11" spans="1:16" ht="24.9" customHeight="1" x14ac:dyDescent="0.2">
      <c r="A11" s="737"/>
      <c r="B11" s="226"/>
      <c r="C11" s="227"/>
      <c r="D11" s="390"/>
      <c r="E11" s="228"/>
      <c r="F11" s="390"/>
      <c r="G11" s="228"/>
      <c r="H11" s="229"/>
      <c r="I11" s="230"/>
      <c r="J11" s="230"/>
      <c r="K11" s="230"/>
      <c r="L11" s="278">
        <f t="shared" si="0"/>
        <v>0</v>
      </c>
      <c r="M11" s="230"/>
      <c r="N11" s="232"/>
      <c r="O11" s="233"/>
      <c r="P11" s="234"/>
    </row>
    <row r="12" spans="1:16" ht="24.9" customHeight="1" x14ac:dyDescent="0.2">
      <c r="A12" s="737"/>
      <c r="B12" s="235"/>
      <c r="C12" s="236"/>
      <c r="D12" s="391"/>
      <c r="E12" s="237"/>
      <c r="F12" s="391"/>
      <c r="G12" s="237"/>
      <c r="H12" s="238"/>
      <c r="I12" s="239"/>
      <c r="J12" s="239"/>
      <c r="K12" s="239"/>
      <c r="L12" s="279">
        <f t="shared" si="0"/>
        <v>0</v>
      </c>
      <c r="M12" s="239"/>
      <c r="N12" s="241"/>
      <c r="O12" s="242"/>
      <c r="P12" s="243"/>
    </row>
    <row r="13" spans="1:16" s="252" customFormat="1" ht="24.9" customHeight="1" x14ac:dyDescent="0.2">
      <c r="A13" s="737"/>
      <c r="B13" s="244" t="s">
        <v>1</v>
      </c>
      <c r="C13" s="245"/>
      <c r="D13" s="731"/>
      <c r="E13" s="732"/>
      <c r="F13" s="731"/>
      <c r="G13" s="732"/>
      <c r="H13" s="246"/>
      <c r="I13" s="247">
        <f>SUM(I5:I12)</f>
        <v>0</v>
      </c>
      <c r="J13" s="247">
        <f>SUM(J5:J12)</f>
        <v>0</v>
      </c>
      <c r="K13" s="247">
        <f t="shared" ref="K13" si="1">SUM(K5:K12)</f>
        <v>0</v>
      </c>
      <c r="L13" s="281">
        <f>I13+J13-K13</f>
        <v>0</v>
      </c>
      <c r="M13" s="247">
        <f>SUM(M5:M12)</f>
        <v>0</v>
      </c>
      <c r="N13" s="249"/>
      <c r="O13" s="250">
        <f>SUM(O5:O12)</f>
        <v>0</v>
      </c>
      <c r="P13" s="251">
        <f>SUM(P5:P12)</f>
        <v>0</v>
      </c>
    </row>
    <row r="14" spans="1:16" ht="24.9" customHeight="1" x14ac:dyDescent="0.2">
      <c r="A14" s="737" t="s">
        <v>2</v>
      </c>
      <c r="B14" s="217"/>
      <c r="C14" s="218"/>
      <c r="D14" s="389"/>
      <c r="E14" s="219"/>
      <c r="F14" s="389"/>
      <c r="G14" s="219"/>
      <c r="H14" s="220"/>
      <c r="I14" s="221"/>
      <c r="J14" s="221"/>
      <c r="K14" s="221"/>
      <c r="L14" s="222">
        <f t="shared" ref="L14:L18" si="2">I14+J14-K14</f>
        <v>0</v>
      </c>
      <c r="M14" s="221"/>
      <c r="N14" s="223"/>
      <c r="O14" s="224"/>
      <c r="P14" s="225"/>
    </row>
    <row r="15" spans="1:16" ht="24.9" customHeight="1" x14ac:dyDescent="0.2">
      <c r="A15" s="737"/>
      <c r="B15" s="226"/>
      <c r="C15" s="227"/>
      <c r="D15" s="390"/>
      <c r="E15" s="228"/>
      <c r="F15" s="390"/>
      <c r="G15" s="228"/>
      <c r="H15" s="229"/>
      <c r="I15" s="230"/>
      <c r="J15" s="230"/>
      <c r="K15" s="230"/>
      <c r="L15" s="279">
        <f t="shared" si="2"/>
        <v>0</v>
      </c>
      <c r="M15" s="230"/>
      <c r="N15" s="232"/>
      <c r="O15" s="233"/>
      <c r="P15" s="234"/>
    </row>
    <row r="16" spans="1:16" ht="24.9" customHeight="1" x14ac:dyDescent="0.2">
      <c r="A16" s="737"/>
      <c r="B16" s="226"/>
      <c r="C16" s="227"/>
      <c r="D16" s="390"/>
      <c r="E16" s="228"/>
      <c r="F16" s="390"/>
      <c r="G16" s="228"/>
      <c r="H16" s="229"/>
      <c r="I16" s="230"/>
      <c r="J16" s="230"/>
      <c r="K16" s="230"/>
      <c r="L16" s="280">
        <f t="shared" si="2"/>
        <v>0</v>
      </c>
      <c r="M16" s="230"/>
      <c r="N16" s="232"/>
      <c r="O16" s="233"/>
      <c r="P16" s="234"/>
    </row>
    <row r="17" spans="1:16" ht="24.9" customHeight="1" x14ac:dyDescent="0.2">
      <c r="A17" s="737"/>
      <c r="B17" s="226"/>
      <c r="C17" s="227"/>
      <c r="D17" s="390"/>
      <c r="E17" s="228"/>
      <c r="F17" s="390"/>
      <c r="G17" s="228"/>
      <c r="H17" s="229"/>
      <c r="I17" s="230"/>
      <c r="J17" s="230"/>
      <c r="K17" s="230"/>
      <c r="L17" s="280">
        <f t="shared" si="2"/>
        <v>0</v>
      </c>
      <c r="M17" s="230"/>
      <c r="N17" s="232"/>
      <c r="O17" s="233"/>
      <c r="P17" s="234"/>
    </row>
    <row r="18" spans="1:16" ht="24.9" customHeight="1" x14ac:dyDescent="0.2">
      <c r="A18" s="737"/>
      <c r="B18" s="235"/>
      <c r="C18" s="236"/>
      <c r="D18" s="391"/>
      <c r="E18" s="237"/>
      <c r="F18" s="391"/>
      <c r="G18" s="237"/>
      <c r="H18" s="238"/>
      <c r="I18" s="239"/>
      <c r="J18" s="239"/>
      <c r="K18" s="239"/>
      <c r="L18" s="231">
        <f t="shared" si="2"/>
        <v>0</v>
      </c>
      <c r="M18" s="239"/>
      <c r="N18" s="241"/>
      <c r="O18" s="242"/>
      <c r="P18" s="243"/>
    </row>
    <row r="19" spans="1:16" s="252" customFormat="1" ht="24.9" customHeight="1" x14ac:dyDescent="0.2">
      <c r="A19" s="737"/>
      <c r="B19" s="244" t="s">
        <v>3</v>
      </c>
      <c r="C19" s="245"/>
      <c r="D19" s="731"/>
      <c r="E19" s="732"/>
      <c r="F19" s="731"/>
      <c r="G19" s="732"/>
      <c r="H19" s="246"/>
      <c r="I19" s="247">
        <f>SUM(I14:I18)</f>
        <v>0</v>
      </c>
      <c r="J19" s="247">
        <f t="shared" ref="J19:K19" si="3">SUM(J14:J18)</f>
        <v>0</v>
      </c>
      <c r="K19" s="247">
        <f t="shared" si="3"/>
        <v>0</v>
      </c>
      <c r="L19" s="248">
        <f>I19+J19-K19</f>
        <v>0</v>
      </c>
      <c r="M19" s="282">
        <f>SUM(M14:M18)</f>
        <v>0</v>
      </c>
      <c r="N19" s="283"/>
      <c r="O19" s="284">
        <f>SUM(O14:O18)</f>
        <v>0</v>
      </c>
      <c r="P19" s="285">
        <f>SUM(P14:P18)</f>
        <v>0</v>
      </c>
    </row>
    <row r="20" spans="1:16" ht="24.9" customHeight="1" x14ac:dyDescent="0.2">
      <c r="A20" s="737" t="s">
        <v>4</v>
      </c>
      <c r="B20" s="217"/>
      <c r="C20" s="218"/>
      <c r="D20" s="389"/>
      <c r="E20" s="219"/>
      <c r="F20" s="389"/>
      <c r="G20" s="219"/>
      <c r="H20" s="220"/>
      <c r="I20" s="221"/>
      <c r="J20" s="221"/>
      <c r="K20" s="221"/>
      <c r="L20" s="222">
        <f t="shared" ref="L20:L24" si="4">I20+J20-K20</f>
        <v>0</v>
      </c>
      <c r="M20" s="221"/>
      <c r="N20" s="223"/>
      <c r="O20" s="224"/>
      <c r="P20" s="225"/>
    </row>
    <row r="21" spans="1:16" ht="24.9" customHeight="1" x14ac:dyDescent="0.2">
      <c r="A21" s="737"/>
      <c r="B21" s="226"/>
      <c r="C21" s="227"/>
      <c r="D21" s="390"/>
      <c r="E21" s="228"/>
      <c r="F21" s="390"/>
      <c r="G21" s="228"/>
      <c r="H21" s="229"/>
      <c r="I21" s="230"/>
      <c r="J21" s="230"/>
      <c r="K21" s="230"/>
      <c r="L21" s="231">
        <f t="shared" si="4"/>
        <v>0</v>
      </c>
      <c r="M21" s="230"/>
      <c r="N21" s="232"/>
      <c r="O21" s="233"/>
      <c r="P21" s="234"/>
    </row>
    <row r="22" spans="1:16" ht="24.9" customHeight="1" x14ac:dyDescent="0.2">
      <c r="A22" s="737"/>
      <c r="B22" s="226"/>
      <c r="C22" s="227"/>
      <c r="D22" s="390"/>
      <c r="E22" s="228"/>
      <c r="F22" s="390"/>
      <c r="G22" s="228"/>
      <c r="H22" s="229"/>
      <c r="I22" s="230"/>
      <c r="J22" s="230"/>
      <c r="K22" s="230"/>
      <c r="L22" s="231">
        <f t="shared" si="4"/>
        <v>0</v>
      </c>
      <c r="M22" s="230"/>
      <c r="N22" s="232"/>
      <c r="O22" s="233"/>
      <c r="P22" s="234"/>
    </row>
    <row r="23" spans="1:16" ht="24.9" customHeight="1" x14ac:dyDescent="0.2">
      <c r="A23" s="737"/>
      <c r="B23" s="226"/>
      <c r="C23" s="227"/>
      <c r="D23" s="390"/>
      <c r="E23" s="228"/>
      <c r="F23" s="390"/>
      <c r="G23" s="228"/>
      <c r="H23" s="229"/>
      <c r="I23" s="230"/>
      <c r="J23" s="230"/>
      <c r="K23" s="230"/>
      <c r="L23" s="231">
        <f t="shared" si="4"/>
        <v>0</v>
      </c>
      <c r="M23" s="230"/>
      <c r="N23" s="232"/>
      <c r="O23" s="233"/>
      <c r="P23" s="234"/>
    </row>
    <row r="24" spans="1:16" ht="24.9" customHeight="1" x14ac:dyDescent="0.2">
      <c r="A24" s="737"/>
      <c r="B24" s="235"/>
      <c r="C24" s="236"/>
      <c r="D24" s="391"/>
      <c r="E24" s="237"/>
      <c r="F24" s="391"/>
      <c r="G24" s="237"/>
      <c r="H24" s="238"/>
      <c r="I24" s="239"/>
      <c r="J24" s="239"/>
      <c r="K24" s="239"/>
      <c r="L24" s="240">
        <f t="shared" si="4"/>
        <v>0</v>
      </c>
      <c r="M24" s="239"/>
      <c r="N24" s="241"/>
      <c r="O24" s="242"/>
      <c r="P24" s="243"/>
    </row>
    <row r="25" spans="1:16" s="252" customFormat="1" ht="24.9" customHeight="1" thickBot="1" x14ac:dyDescent="0.25">
      <c r="A25" s="739"/>
      <c r="B25" s="244" t="s">
        <v>5</v>
      </c>
      <c r="C25" s="253"/>
      <c r="D25" s="733"/>
      <c r="E25" s="734"/>
      <c r="F25" s="733"/>
      <c r="G25" s="734"/>
      <c r="H25" s="254"/>
      <c r="I25" s="247">
        <f>SUM(I20:I24)</f>
        <v>0</v>
      </c>
      <c r="J25" s="247">
        <f t="shared" ref="J25:K25" si="5">SUM(J20:J24)</f>
        <v>0</v>
      </c>
      <c r="K25" s="247">
        <f t="shared" si="5"/>
        <v>0</v>
      </c>
      <c r="L25" s="248">
        <f>I25+J25-K25</f>
        <v>0</v>
      </c>
      <c r="M25" s="282">
        <f>SUM(M20:M24)</f>
        <v>0</v>
      </c>
      <c r="N25" s="286"/>
      <c r="O25" s="284">
        <f>SUM(O20:O24)</f>
        <v>0</v>
      </c>
      <c r="P25" s="285">
        <f>SUM(P20:P24)</f>
        <v>0</v>
      </c>
    </row>
    <row r="26" spans="1:16" s="258" customFormat="1" ht="24.9" customHeight="1" thickTop="1" x14ac:dyDescent="0.2">
      <c r="A26" s="728" t="s">
        <v>6</v>
      </c>
      <c r="B26" s="728"/>
      <c r="C26" s="255"/>
      <c r="D26" s="735"/>
      <c r="E26" s="736"/>
      <c r="F26" s="735"/>
      <c r="G26" s="736"/>
      <c r="H26" s="256"/>
      <c r="I26" s="257">
        <f>I25+I19+I13</f>
        <v>0</v>
      </c>
      <c r="J26" s="257">
        <f>J25+J19+J13</f>
        <v>0</v>
      </c>
      <c r="K26" s="257">
        <f t="shared" ref="K26:L26" si="6">K25+K19+K13</f>
        <v>0</v>
      </c>
      <c r="L26" s="257">
        <f t="shared" si="6"/>
        <v>0</v>
      </c>
      <c r="M26" s="287">
        <f>SUM(M13,M19,M25)</f>
        <v>0</v>
      </c>
      <c r="N26" s="288"/>
      <c r="O26" s="289">
        <f>SUM(O13,O19,O25)</f>
        <v>0</v>
      </c>
      <c r="P26" s="290">
        <f>SUM(P13,P19,P25)</f>
        <v>0</v>
      </c>
    </row>
    <row r="28" spans="1:16" ht="20.100000000000001" customHeight="1" x14ac:dyDescent="0.2">
      <c r="A28" s="259" t="s">
        <v>7</v>
      </c>
      <c r="B28" s="209" t="s">
        <v>8</v>
      </c>
    </row>
    <row r="29" spans="1:16" ht="20.100000000000001" customHeight="1" x14ac:dyDescent="0.2"/>
    <row r="30" spans="1:16" ht="20.100000000000001" customHeight="1" x14ac:dyDescent="0.2"/>
    <row r="31" spans="1:16" ht="20.100000000000001" customHeight="1" x14ac:dyDescent="0.2"/>
    <row r="32" spans="1:16" ht="20.100000000000001" customHeight="1" x14ac:dyDescent="0.2"/>
    <row r="53" spans="2:8" x14ac:dyDescent="0.2">
      <c r="B53" s="209" t="s">
        <v>9</v>
      </c>
      <c r="C53" s="260"/>
      <c r="D53" s="259" t="s">
        <v>10</v>
      </c>
      <c r="E53" s="260" t="s">
        <v>11</v>
      </c>
      <c r="F53" s="259" t="s">
        <v>12</v>
      </c>
      <c r="G53" s="260" t="s">
        <v>11</v>
      </c>
      <c r="H53" s="209" t="s">
        <v>13</v>
      </c>
    </row>
    <row r="54" spans="2:8" x14ac:dyDescent="0.2">
      <c r="B54" s="209" t="s">
        <v>14</v>
      </c>
      <c r="C54" s="260"/>
      <c r="D54" s="259" t="s">
        <v>469</v>
      </c>
      <c r="E54" s="260" t="s">
        <v>15</v>
      </c>
      <c r="F54" s="259" t="s">
        <v>470</v>
      </c>
      <c r="G54" s="260" t="s">
        <v>15</v>
      </c>
      <c r="H54" s="209" t="s">
        <v>16</v>
      </c>
    </row>
    <row r="55" spans="2:8" x14ac:dyDescent="0.2">
      <c r="B55" s="209" t="s">
        <v>17</v>
      </c>
      <c r="C55" s="260"/>
      <c r="D55" s="259" t="s">
        <v>471</v>
      </c>
      <c r="E55" s="260" t="s">
        <v>18</v>
      </c>
      <c r="F55" s="259" t="s">
        <v>472</v>
      </c>
      <c r="G55" s="260" t="s">
        <v>18</v>
      </c>
      <c r="H55" s="209" t="s">
        <v>19</v>
      </c>
    </row>
    <row r="56" spans="2:8" x14ac:dyDescent="0.2">
      <c r="B56" s="209" t="s">
        <v>20</v>
      </c>
      <c r="C56" s="260"/>
      <c r="D56" s="259" t="s">
        <v>473</v>
      </c>
      <c r="E56" s="260" t="s">
        <v>21</v>
      </c>
      <c r="F56" s="259" t="s">
        <v>474</v>
      </c>
      <c r="G56" s="260" t="s">
        <v>21</v>
      </c>
      <c r="H56" s="209" t="s">
        <v>22</v>
      </c>
    </row>
    <row r="57" spans="2:8" x14ac:dyDescent="0.2">
      <c r="C57" s="260"/>
      <c r="D57" s="259" t="s">
        <v>475</v>
      </c>
      <c r="E57" s="260" t="s">
        <v>23</v>
      </c>
      <c r="F57" s="259" t="s">
        <v>476</v>
      </c>
      <c r="G57" s="260" t="s">
        <v>23</v>
      </c>
      <c r="H57" s="209" t="s">
        <v>24</v>
      </c>
    </row>
    <row r="58" spans="2:8" x14ac:dyDescent="0.2">
      <c r="C58" s="260"/>
      <c r="D58" s="259" t="s">
        <v>477</v>
      </c>
      <c r="E58" s="260" t="s">
        <v>25</v>
      </c>
      <c r="F58" s="259" t="s">
        <v>478</v>
      </c>
      <c r="G58" s="260" t="s">
        <v>25</v>
      </c>
    </row>
    <row r="59" spans="2:8" x14ac:dyDescent="0.2">
      <c r="C59" s="260"/>
      <c r="D59" s="259" t="s">
        <v>479</v>
      </c>
      <c r="E59" s="260" t="s">
        <v>26</v>
      </c>
      <c r="F59" s="259" t="s">
        <v>480</v>
      </c>
      <c r="G59" s="260" t="s">
        <v>26</v>
      </c>
    </row>
    <row r="60" spans="2:8" x14ac:dyDescent="0.2">
      <c r="C60" s="260"/>
      <c r="D60" s="259" t="s">
        <v>481</v>
      </c>
      <c r="E60" s="260" t="s">
        <v>27</v>
      </c>
      <c r="F60" s="259" t="s">
        <v>482</v>
      </c>
      <c r="G60" s="260" t="s">
        <v>27</v>
      </c>
    </row>
    <row r="61" spans="2:8" x14ac:dyDescent="0.2">
      <c r="C61" s="260"/>
      <c r="D61" s="259" t="s">
        <v>483</v>
      </c>
      <c r="E61" s="260" t="s">
        <v>28</v>
      </c>
      <c r="F61" s="259" t="s">
        <v>484</v>
      </c>
      <c r="G61" s="260" t="s">
        <v>28</v>
      </c>
    </row>
    <row r="62" spans="2:8" x14ac:dyDescent="0.2">
      <c r="C62" s="260"/>
      <c r="D62" s="259" t="s">
        <v>485</v>
      </c>
      <c r="E62" s="260" t="s">
        <v>29</v>
      </c>
      <c r="F62" s="259" t="s">
        <v>486</v>
      </c>
      <c r="G62" s="260" t="s">
        <v>29</v>
      </c>
    </row>
    <row r="63" spans="2:8" x14ac:dyDescent="0.2">
      <c r="C63" s="260"/>
      <c r="D63" s="259" t="s">
        <v>487</v>
      </c>
      <c r="E63" s="260" t="s">
        <v>30</v>
      </c>
      <c r="F63" s="259" t="s">
        <v>488</v>
      </c>
      <c r="G63" s="260" t="s">
        <v>30</v>
      </c>
    </row>
    <row r="64" spans="2:8" x14ac:dyDescent="0.2">
      <c r="C64" s="260"/>
      <c r="D64" s="259" t="s">
        <v>489</v>
      </c>
      <c r="E64" s="260" t="s">
        <v>31</v>
      </c>
      <c r="F64" s="259" t="s">
        <v>490</v>
      </c>
      <c r="G64" s="260" t="s">
        <v>31</v>
      </c>
    </row>
    <row r="65" spans="4:6" x14ac:dyDescent="0.2">
      <c r="D65" s="259" t="s">
        <v>491</v>
      </c>
      <c r="F65" s="259" t="s">
        <v>492</v>
      </c>
    </row>
    <row r="66" spans="4:6" x14ac:dyDescent="0.2">
      <c r="D66" s="259" t="s">
        <v>493</v>
      </c>
      <c r="F66" s="259" t="s">
        <v>494</v>
      </c>
    </row>
    <row r="67" spans="4:6" x14ac:dyDescent="0.2">
      <c r="D67" s="259" t="s">
        <v>495</v>
      </c>
      <c r="F67" s="259" t="s">
        <v>496</v>
      </c>
    </row>
    <row r="68" spans="4:6" x14ac:dyDescent="0.2">
      <c r="D68" s="259" t="s">
        <v>32</v>
      </c>
      <c r="F68" s="259" t="s">
        <v>497</v>
      </c>
    </row>
    <row r="69" spans="4:6" x14ac:dyDescent="0.2">
      <c r="D69" s="259" t="s">
        <v>33</v>
      </c>
      <c r="F69" s="259" t="s">
        <v>498</v>
      </c>
    </row>
    <row r="70" spans="4:6" x14ac:dyDescent="0.2">
      <c r="D70" s="259" t="s">
        <v>499</v>
      </c>
      <c r="F70" s="259" t="s">
        <v>500</v>
      </c>
    </row>
    <row r="71" spans="4:6" x14ac:dyDescent="0.2">
      <c r="D71" s="259" t="s">
        <v>501</v>
      </c>
      <c r="F71" s="259" t="s">
        <v>502</v>
      </c>
    </row>
    <row r="72" spans="4:6" x14ac:dyDescent="0.2">
      <c r="D72" s="259" t="s">
        <v>503</v>
      </c>
      <c r="F72" s="259" t="s">
        <v>504</v>
      </c>
    </row>
    <row r="73" spans="4:6" x14ac:dyDescent="0.2">
      <c r="D73" s="259" t="s">
        <v>505</v>
      </c>
      <c r="F73" s="259" t="s">
        <v>506</v>
      </c>
    </row>
    <row r="74" spans="4:6" x14ac:dyDescent="0.2">
      <c r="D74" s="259" t="s">
        <v>507</v>
      </c>
      <c r="F74" s="259" t="s">
        <v>508</v>
      </c>
    </row>
    <row r="75" spans="4:6" x14ac:dyDescent="0.2">
      <c r="D75" s="259" t="s">
        <v>509</v>
      </c>
      <c r="F75" s="259" t="s">
        <v>510</v>
      </c>
    </row>
    <row r="76" spans="4:6" x14ac:dyDescent="0.2">
      <c r="D76" s="259" t="s">
        <v>511</v>
      </c>
      <c r="F76" s="259" t="s">
        <v>512</v>
      </c>
    </row>
    <row r="77" spans="4:6" x14ac:dyDescent="0.2">
      <c r="D77" s="259" t="s">
        <v>34</v>
      </c>
      <c r="F77" s="259" t="s">
        <v>513</v>
      </c>
    </row>
    <row r="78" spans="4:6" x14ac:dyDescent="0.2">
      <c r="D78" s="259" t="s">
        <v>514</v>
      </c>
      <c r="F78" s="259" t="s">
        <v>515</v>
      </c>
    </row>
    <row r="79" spans="4:6" x14ac:dyDescent="0.2">
      <c r="D79" s="259" t="s">
        <v>516</v>
      </c>
      <c r="F79" s="259" t="s">
        <v>517</v>
      </c>
    </row>
    <row r="80" spans="4:6" x14ac:dyDescent="0.2">
      <c r="D80" s="259" t="s">
        <v>518</v>
      </c>
      <c r="F80" s="259" t="s">
        <v>519</v>
      </c>
    </row>
    <row r="81" spans="4:6" x14ac:dyDescent="0.2">
      <c r="D81" s="259" t="s">
        <v>520</v>
      </c>
      <c r="F81" s="259" t="s">
        <v>521</v>
      </c>
    </row>
    <row r="82" spans="4:6" x14ac:dyDescent="0.2">
      <c r="D82" s="259" t="s">
        <v>522</v>
      </c>
      <c r="F82" s="259" t="s">
        <v>523</v>
      </c>
    </row>
    <row r="83" spans="4:6" x14ac:dyDescent="0.2">
      <c r="D83" s="259" t="s">
        <v>524</v>
      </c>
      <c r="F83" s="259" t="s">
        <v>525</v>
      </c>
    </row>
    <row r="84" spans="4:6" x14ac:dyDescent="0.2">
      <c r="D84" s="259" t="s">
        <v>526</v>
      </c>
      <c r="F84" s="259" t="s">
        <v>527</v>
      </c>
    </row>
    <row r="85" spans="4:6" x14ac:dyDescent="0.2">
      <c r="D85" s="259" t="s">
        <v>528</v>
      </c>
      <c r="F85" s="259" t="s">
        <v>529</v>
      </c>
    </row>
    <row r="86" spans="4:6" x14ac:dyDescent="0.2">
      <c r="D86" s="259" t="s">
        <v>530</v>
      </c>
      <c r="F86" s="259" t="s">
        <v>531</v>
      </c>
    </row>
    <row r="87" spans="4:6" x14ac:dyDescent="0.2">
      <c r="D87" s="259" t="s">
        <v>532</v>
      </c>
      <c r="F87" s="259" t="s">
        <v>533</v>
      </c>
    </row>
    <row r="88" spans="4:6" x14ac:dyDescent="0.2">
      <c r="D88" s="259" t="s">
        <v>534</v>
      </c>
      <c r="F88" s="259" t="s">
        <v>535</v>
      </c>
    </row>
    <row r="89" spans="4:6" x14ac:dyDescent="0.2">
      <c r="D89" s="259" t="s">
        <v>536</v>
      </c>
      <c r="F89" s="259" t="s">
        <v>537</v>
      </c>
    </row>
    <row r="90" spans="4:6" x14ac:dyDescent="0.2">
      <c r="D90" s="259" t="s">
        <v>470</v>
      </c>
      <c r="F90" s="259" t="s">
        <v>538</v>
      </c>
    </row>
    <row r="91" spans="4:6" x14ac:dyDescent="0.2">
      <c r="F91" s="259" t="s">
        <v>539</v>
      </c>
    </row>
    <row r="92" spans="4:6" x14ac:dyDescent="0.2">
      <c r="F92" s="259" t="s">
        <v>540</v>
      </c>
    </row>
    <row r="93" spans="4:6" x14ac:dyDescent="0.2">
      <c r="F93" s="259" t="s">
        <v>541</v>
      </c>
    </row>
    <row r="94" spans="4:6" x14ac:dyDescent="0.2">
      <c r="F94" s="259" t="s">
        <v>542</v>
      </c>
    </row>
  </sheetData>
  <mergeCells count="20">
    <mergeCell ref="O3:P3"/>
    <mergeCell ref="A20:A25"/>
    <mergeCell ref="A3:A4"/>
    <mergeCell ref="M3:M4"/>
    <mergeCell ref="B3:B4"/>
    <mergeCell ref="H3:H4"/>
    <mergeCell ref="C3:C4"/>
    <mergeCell ref="D3:E3"/>
    <mergeCell ref="D13:E13"/>
    <mergeCell ref="D25:E25"/>
    <mergeCell ref="D19:E19"/>
    <mergeCell ref="A26:B26"/>
    <mergeCell ref="F3:G3"/>
    <mergeCell ref="F13:G13"/>
    <mergeCell ref="F19:G19"/>
    <mergeCell ref="F25:G25"/>
    <mergeCell ref="F26:G26"/>
    <mergeCell ref="D26:E26"/>
    <mergeCell ref="A5:A13"/>
    <mergeCell ref="A14:A19"/>
  </mergeCells>
  <phoneticPr fontId="2"/>
  <printOptions horizontalCentered="1" verticalCentered="1"/>
  <pageMargins left="0.39370078740157483" right="0.39370078740157483" top="0.59055118110236227" bottom="0.39370078740157483" header="0.51181102362204722" footer="0.51181102362204722"/>
  <pageSetup paperSize="9" scale="77"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view="pageBreakPreview" zoomScale="85" zoomScaleNormal="75" zoomScaleSheetLayoutView="85" workbookViewId="0">
      <selection activeCell="B29" sqref="B29"/>
    </sheetView>
  </sheetViews>
  <sheetFormatPr defaultColWidth="9" defaultRowHeight="13.2" x14ac:dyDescent="0.2"/>
  <cols>
    <col min="1" max="1" width="5.33203125" style="209" customWidth="1"/>
    <col min="2" max="2" width="20.6640625" style="209" customWidth="1"/>
    <col min="3" max="3" width="16.21875" style="209" customWidth="1"/>
    <col min="4" max="7" width="5.6640625" style="209" customWidth="1"/>
    <col min="8" max="8" width="22.6640625" style="209" customWidth="1"/>
    <col min="9" max="9" width="12.88671875" style="209" customWidth="1"/>
    <col min="10" max="11" width="10.6640625" style="209" customWidth="1"/>
    <col min="12" max="12" width="12.88671875" style="209" customWidth="1"/>
    <col min="13" max="13" width="10.6640625" style="209" customWidth="1"/>
    <col min="14" max="14" width="8" style="209" customWidth="1"/>
    <col min="15" max="16" width="10.6640625" style="209" customWidth="1"/>
    <col min="17" max="16384" width="9" style="209"/>
  </cols>
  <sheetData>
    <row r="1" spans="1:16" ht="27.75" customHeight="1" x14ac:dyDescent="0.2">
      <c r="A1" s="208" t="s">
        <v>807</v>
      </c>
    </row>
    <row r="2" spans="1:16" ht="18.75" customHeight="1" x14ac:dyDescent="0.2">
      <c r="P2" s="210" t="s">
        <v>543</v>
      </c>
    </row>
    <row r="3" spans="1:16" s="212" customFormat="1" ht="29.25" customHeight="1" x14ac:dyDescent="0.2">
      <c r="A3" s="740" t="s">
        <v>414</v>
      </c>
      <c r="B3" s="743" t="s">
        <v>544</v>
      </c>
      <c r="C3" s="744" t="s">
        <v>545</v>
      </c>
      <c r="D3" s="729" t="s">
        <v>546</v>
      </c>
      <c r="E3" s="730"/>
      <c r="F3" s="729" t="s">
        <v>547</v>
      </c>
      <c r="G3" s="730"/>
      <c r="H3" s="743" t="s">
        <v>548</v>
      </c>
      <c r="I3" s="211" t="s">
        <v>549</v>
      </c>
      <c r="J3" s="211" t="s">
        <v>550</v>
      </c>
      <c r="K3" s="211" t="s">
        <v>551</v>
      </c>
      <c r="L3" s="211" t="s">
        <v>552</v>
      </c>
      <c r="M3" s="741" t="s">
        <v>553</v>
      </c>
      <c r="N3" s="211" t="s">
        <v>554</v>
      </c>
      <c r="O3" s="738" t="s">
        <v>555</v>
      </c>
      <c r="P3" s="738"/>
    </row>
    <row r="4" spans="1:16" s="212" customFormat="1" ht="28.5" customHeight="1" x14ac:dyDescent="0.2">
      <c r="A4" s="740"/>
      <c r="B4" s="743"/>
      <c r="C4" s="745"/>
      <c r="D4" s="387" t="s">
        <v>66</v>
      </c>
      <c r="E4" s="388" t="s">
        <v>556</v>
      </c>
      <c r="F4" s="387" t="s">
        <v>66</v>
      </c>
      <c r="G4" s="388" t="s">
        <v>556</v>
      </c>
      <c r="H4" s="743"/>
      <c r="I4" s="213" t="s">
        <v>223</v>
      </c>
      <c r="J4" s="213" t="s">
        <v>251</v>
      </c>
      <c r="K4" s="213" t="s">
        <v>353</v>
      </c>
      <c r="L4" s="213" t="s">
        <v>557</v>
      </c>
      <c r="M4" s="742"/>
      <c r="N4" s="316" t="s">
        <v>194</v>
      </c>
      <c r="O4" s="215" t="s">
        <v>558</v>
      </c>
      <c r="P4" s="216" t="s">
        <v>559</v>
      </c>
    </row>
    <row r="5" spans="1:16" ht="24.9" customHeight="1" x14ac:dyDescent="0.2">
      <c r="A5" s="737" t="s">
        <v>0</v>
      </c>
      <c r="B5" s="217"/>
      <c r="C5" s="218"/>
      <c r="D5" s="389"/>
      <c r="E5" s="219"/>
      <c r="F5" s="389"/>
      <c r="G5" s="219"/>
      <c r="H5" s="220"/>
      <c r="I5" s="221"/>
      <c r="J5" s="221"/>
      <c r="K5" s="221"/>
      <c r="L5" s="222">
        <f>I5+J5-K5</f>
        <v>0</v>
      </c>
      <c r="M5" s="221"/>
      <c r="N5" s="223"/>
      <c r="O5" s="224"/>
      <c r="P5" s="225"/>
    </row>
    <row r="6" spans="1:16" ht="24.9" customHeight="1" x14ac:dyDescent="0.2">
      <c r="A6" s="737"/>
      <c r="B6" s="226"/>
      <c r="C6" s="227"/>
      <c r="D6" s="390"/>
      <c r="E6" s="228"/>
      <c r="F6" s="390"/>
      <c r="G6" s="228"/>
      <c r="H6" s="229"/>
      <c r="I6" s="230"/>
      <c r="J6" s="230"/>
      <c r="K6" s="230"/>
      <c r="L6" s="279">
        <f t="shared" ref="L6:L12" si="0">I6+J6-K6</f>
        <v>0</v>
      </c>
      <c r="M6" s="230"/>
      <c r="N6" s="232"/>
      <c r="O6" s="233"/>
      <c r="P6" s="234"/>
    </row>
    <row r="7" spans="1:16" ht="24.9" customHeight="1" x14ac:dyDescent="0.2">
      <c r="A7" s="737"/>
      <c r="B7" s="226"/>
      <c r="C7" s="227"/>
      <c r="D7" s="390"/>
      <c r="E7" s="228"/>
      <c r="F7" s="390"/>
      <c r="G7" s="228"/>
      <c r="H7" s="229"/>
      <c r="I7" s="230"/>
      <c r="J7" s="230"/>
      <c r="K7" s="230"/>
      <c r="L7" s="280">
        <f t="shared" si="0"/>
        <v>0</v>
      </c>
      <c r="M7" s="230"/>
      <c r="N7" s="232"/>
      <c r="O7" s="233"/>
      <c r="P7" s="234"/>
    </row>
    <row r="8" spans="1:16" ht="24.9" customHeight="1" x14ac:dyDescent="0.2">
      <c r="A8" s="737"/>
      <c r="B8" s="226"/>
      <c r="C8" s="227"/>
      <c r="D8" s="390"/>
      <c r="E8" s="228"/>
      <c r="F8" s="390"/>
      <c r="G8" s="228"/>
      <c r="H8" s="229"/>
      <c r="I8" s="230"/>
      <c r="J8" s="230"/>
      <c r="K8" s="230"/>
      <c r="L8" s="280">
        <f t="shared" si="0"/>
        <v>0</v>
      </c>
      <c r="M8" s="230"/>
      <c r="N8" s="232"/>
      <c r="O8" s="233"/>
      <c r="P8" s="234"/>
    </row>
    <row r="9" spans="1:16" ht="24.9" customHeight="1" x14ac:dyDescent="0.2">
      <c r="A9" s="737"/>
      <c r="B9" s="226"/>
      <c r="C9" s="227"/>
      <c r="D9" s="390"/>
      <c r="E9" s="228"/>
      <c r="F9" s="390"/>
      <c r="G9" s="228"/>
      <c r="H9" s="229"/>
      <c r="I9" s="230"/>
      <c r="J9" s="230"/>
      <c r="K9" s="230"/>
      <c r="L9" s="231">
        <f t="shared" si="0"/>
        <v>0</v>
      </c>
      <c r="M9" s="230"/>
      <c r="N9" s="232"/>
      <c r="O9" s="233"/>
      <c r="P9" s="234"/>
    </row>
    <row r="10" spans="1:16" ht="24.9" customHeight="1" x14ac:dyDescent="0.2">
      <c r="A10" s="737"/>
      <c r="B10" s="226"/>
      <c r="C10" s="227"/>
      <c r="D10" s="390"/>
      <c r="E10" s="228"/>
      <c r="F10" s="390"/>
      <c r="G10" s="228"/>
      <c r="H10" s="229"/>
      <c r="I10" s="230"/>
      <c r="J10" s="230"/>
      <c r="K10" s="230"/>
      <c r="L10" s="278">
        <f t="shared" si="0"/>
        <v>0</v>
      </c>
      <c r="M10" s="230"/>
      <c r="N10" s="232"/>
      <c r="O10" s="233"/>
      <c r="P10" s="234"/>
    </row>
    <row r="11" spans="1:16" ht="24.9" customHeight="1" x14ac:dyDescent="0.2">
      <c r="A11" s="737"/>
      <c r="B11" s="226"/>
      <c r="C11" s="227"/>
      <c r="D11" s="390"/>
      <c r="E11" s="228"/>
      <c r="F11" s="390"/>
      <c r="G11" s="228"/>
      <c r="H11" s="229"/>
      <c r="I11" s="230"/>
      <c r="J11" s="230"/>
      <c r="K11" s="230"/>
      <c r="L11" s="278">
        <f t="shared" si="0"/>
        <v>0</v>
      </c>
      <c r="M11" s="230"/>
      <c r="N11" s="232"/>
      <c r="O11" s="233"/>
      <c r="P11" s="234"/>
    </row>
    <row r="12" spans="1:16" ht="24.9" customHeight="1" x14ac:dyDescent="0.2">
      <c r="A12" s="737"/>
      <c r="B12" s="235"/>
      <c r="C12" s="236"/>
      <c r="D12" s="391"/>
      <c r="E12" s="237"/>
      <c r="F12" s="391"/>
      <c r="G12" s="237"/>
      <c r="H12" s="238"/>
      <c r="I12" s="239"/>
      <c r="J12" s="239"/>
      <c r="K12" s="239"/>
      <c r="L12" s="279">
        <f t="shared" si="0"/>
        <v>0</v>
      </c>
      <c r="M12" s="239"/>
      <c r="N12" s="241"/>
      <c r="O12" s="242"/>
      <c r="P12" s="243"/>
    </row>
    <row r="13" spans="1:16" s="252" customFormat="1" ht="24.9" customHeight="1" x14ac:dyDescent="0.2">
      <c r="A13" s="737"/>
      <c r="B13" s="244" t="s">
        <v>1</v>
      </c>
      <c r="C13" s="245"/>
      <c r="D13" s="731"/>
      <c r="E13" s="732"/>
      <c r="F13" s="731"/>
      <c r="G13" s="732"/>
      <c r="H13" s="246"/>
      <c r="I13" s="247">
        <f>SUM(I5:I12)</f>
        <v>0</v>
      </c>
      <c r="J13" s="247">
        <f>SUM(J5:J12)</f>
        <v>0</v>
      </c>
      <c r="K13" s="247">
        <f t="shared" ref="K13" si="1">SUM(K5:K12)</f>
        <v>0</v>
      </c>
      <c r="L13" s="281">
        <f>I13+J13-K13</f>
        <v>0</v>
      </c>
      <c r="M13" s="247">
        <f>SUM(M5:M12)</f>
        <v>0</v>
      </c>
      <c r="N13" s="249"/>
      <c r="O13" s="250">
        <f>SUM(O5:O12)</f>
        <v>0</v>
      </c>
      <c r="P13" s="251">
        <f>SUM(P5:P12)</f>
        <v>0</v>
      </c>
    </row>
    <row r="14" spans="1:16" ht="24.9" customHeight="1" x14ac:dyDescent="0.2">
      <c r="A14" s="737" t="s">
        <v>2</v>
      </c>
      <c r="B14" s="217"/>
      <c r="C14" s="218"/>
      <c r="D14" s="389"/>
      <c r="E14" s="219"/>
      <c r="F14" s="389"/>
      <c r="G14" s="219"/>
      <c r="H14" s="220"/>
      <c r="I14" s="221"/>
      <c r="J14" s="221"/>
      <c r="K14" s="221"/>
      <c r="L14" s="222">
        <f t="shared" ref="L14:L18" si="2">I14+J14-K14</f>
        <v>0</v>
      </c>
      <c r="M14" s="221"/>
      <c r="N14" s="223"/>
      <c r="O14" s="224"/>
      <c r="P14" s="225"/>
    </row>
    <row r="15" spans="1:16" ht="24.9" customHeight="1" x14ac:dyDescent="0.2">
      <c r="A15" s="737"/>
      <c r="B15" s="226"/>
      <c r="C15" s="227"/>
      <c r="D15" s="390"/>
      <c r="E15" s="228"/>
      <c r="F15" s="390"/>
      <c r="G15" s="228"/>
      <c r="H15" s="229"/>
      <c r="I15" s="230"/>
      <c r="J15" s="230"/>
      <c r="K15" s="230"/>
      <c r="L15" s="279">
        <f t="shared" si="2"/>
        <v>0</v>
      </c>
      <c r="M15" s="230"/>
      <c r="N15" s="232"/>
      <c r="O15" s="233"/>
      <c r="P15" s="234"/>
    </row>
    <row r="16" spans="1:16" ht="24.9" customHeight="1" x14ac:dyDescent="0.2">
      <c r="A16" s="737"/>
      <c r="B16" s="226"/>
      <c r="C16" s="227"/>
      <c r="D16" s="390"/>
      <c r="E16" s="228"/>
      <c r="F16" s="390"/>
      <c r="G16" s="228"/>
      <c r="H16" s="229"/>
      <c r="I16" s="230"/>
      <c r="J16" s="230"/>
      <c r="K16" s="230"/>
      <c r="L16" s="280">
        <f t="shared" si="2"/>
        <v>0</v>
      </c>
      <c r="M16" s="230"/>
      <c r="N16" s="232"/>
      <c r="O16" s="233"/>
      <c r="P16" s="234"/>
    </row>
    <row r="17" spans="1:16" ht="24.9" customHeight="1" x14ac:dyDescent="0.2">
      <c r="A17" s="737"/>
      <c r="B17" s="226"/>
      <c r="C17" s="227"/>
      <c r="D17" s="390"/>
      <c r="E17" s="228"/>
      <c r="F17" s="390"/>
      <c r="G17" s="228"/>
      <c r="H17" s="229"/>
      <c r="I17" s="230"/>
      <c r="J17" s="230"/>
      <c r="K17" s="230"/>
      <c r="L17" s="280">
        <f t="shared" si="2"/>
        <v>0</v>
      </c>
      <c r="M17" s="230"/>
      <c r="N17" s="232"/>
      <c r="O17" s="233"/>
      <c r="P17" s="234"/>
    </row>
    <row r="18" spans="1:16" ht="24.9" customHeight="1" x14ac:dyDescent="0.2">
      <c r="A18" s="737"/>
      <c r="B18" s="235"/>
      <c r="C18" s="236"/>
      <c r="D18" s="391"/>
      <c r="E18" s="237"/>
      <c r="F18" s="391"/>
      <c r="G18" s="237"/>
      <c r="H18" s="238"/>
      <c r="I18" s="239"/>
      <c r="J18" s="239"/>
      <c r="K18" s="239"/>
      <c r="L18" s="231">
        <f t="shared" si="2"/>
        <v>0</v>
      </c>
      <c r="M18" s="239"/>
      <c r="N18" s="241"/>
      <c r="O18" s="242"/>
      <c r="P18" s="243"/>
    </row>
    <row r="19" spans="1:16" s="252" customFormat="1" ht="24.9" customHeight="1" x14ac:dyDescent="0.2">
      <c r="A19" s="737"/>
      <c r="B19" s="244" t="s">
        <v>3</v>
      </c>
      <c r="C19" s="245"/>
      <c r="D19" s="731"/>
      <c r="E19" s="732"/>
      <c r="F19" s="731"/>
      <c r="G19" s="732"/>
      <c r="H19" s="246"/>
      <c r="I19" s="247">
        <f>SUM(I14:I18)</f>
        <v>0</v>
      </c>
      <c r="J19" s="247">
        <f t="shared" ref="J19:K19" si="3">SUM(J14:J18)</f>
        <v>0</v>
      </c>
      <c r="K19" s="247">
        <f t="shared" si="3"/>
        <v>0</v>
      </c>
      <c r="L19" s="248">
        <f>I19+J19-K19</f>
        <v>0</v>
      </c>
      <c r="M19" s="282">
        <f>SUM(M14:M18)</f>
        <v>0</v>
      </c>
      <c r="N19" s="283"/>
      <c r="O19" s="284">
        <f>SUM(O14:O18)</f>
        <v>0</v>
      </c>
      <c r="P19" s="285">
        <f>SUM(P14:P18)</f>
        <v>0</v>
      </c>
    </row>
    <row r="20" spans="1:16" ht="24.9" customHeight="1" x14ac:dyDescent="0.2">
      <c r="A20" s="737" t="s">
        <v>4</v>
      </c>
      <c r="B20" s="217"/>
      <c r="C20" s="218"/>
      <c r="D20" s="389"/>
      <c r="E20" s="219"/>
      <c r="F20" s="389"/>
      <c r="G20" s="219"/>
      <c r="H20" s="220"/>
      <c r="I20" s="221"/>
      <c r="J20" s="221"/>
      <c r="K20" s="221"/>
      <c r="L20" s="222">
        <f t="shared" ref="L20:L24" si="4">I20+J20-K20</f>
        <v>0</v>
      </c>
      <c r="M20" s="221"/>
      <c r="N20" s="223"/>
      <c r="O20" s="224"/>
      <c r="P20" s="225"/>
    </row>
    <row r="21" spans="1:16" ht="24.9" customHeight="1" x14ac:dyDescent="0.2">
      <c r="A21" s="737"/>
      <c r="B21" s="226"/>
      <c r="C21" s="227"/>
      <c r="D21" s="390"/>
      <c r="E21" s="228"/>
      <c r="F21" s="390"/>
      <c r="G21" s="228"/>
      <c r="H21" s="229"/>
      <c r="I21" s="230"/>
      <c r="J21" s="230"/>
      <c r="K21" s="230"/>
      <c r="L21" s="231">
        <f t="shared" si="4"/>
        <v>0</v>
      </c>
      <c r="M21" s="230"/>
      <c r="N21" s="232"/>
      <c r="O21" s="233"/>
      <c r="P21" s="234"/>
    </row>
    <row r="22" spans="1:16" ht="24.9" customHeight="1" x14ac:dyDescent="0.2">
      <c r="A22" s="737"/>
      <c r="B22" s="226"/>
      <c r="C22" s="227"/>
      <c r="D22" s="390"/>
      <c r="E22" s="228"/>
      <c r="F22" s="390"/>
      <c r="G22" s="228"/>
      <c r="H22" s="229"/>
      <c r="I22" s="230"/>
      <c r="J22" s="230"/>
      <c r="K22" s="230"/>
      <c r="L22" s="231">
        <f t="shared" si="4"/>
        <v>0</v>
      </c>
      <c r="M22" s="230"/>
      <c r="N22" s="232"/>
      <c r="O22" s="233"/>
      <c r="P22" s="234"/>
    </row>
    <row r="23" spans="1:16" ht="24.9" customHeight="1" x14ac:dyDescent="0.2">
      <c r="A23" s="737"/>
      <c r="B23" s="226"/>
      <c r="C23" s="227"/>
      <c r="D23" s="390"/>
      <c r="E23" s="228"/>
      <c r="F23" s="390"/>
      <c r="G23" s="228"/>
      <c r="H23" s="229"/>
      <c r="I23" s="230"/>
      <c r="J23" s="230"/>
      <c r="K23" s="230"/>
      <c r="L23" s="231">
        <f t="shared" si="4"/>
        <v>0</v>
      </c>
      <c r="M23" s="230"/>
      <c r="N23" s="232"/>
      <c r="O23" s="233"/>
      <c r="P23" s="234"/>
    </row>
    <row r="24" spans="1:16" ht="24.9" customHeight="1" x14ac:dyDescent="0.2">
      <c r="A24" s="737"/>
      <c r="B24" s="235"/>
      <c r="C24" s="236"/>
      <c r="D24" s="391"/>
      <c r="E24" s="237"/>
      <c r="F24" s="391"/>
      <c r="G24" s="237"/>
      <c r="H24" s="238"/>
      <c r="I24" s="239"/>
      <c r="J24" s="239"/>
      <c r="K24" s="239"/>
      <c r="L24" s="240">
        <f t="shared" si="4"/>
        <v>0</v>
      </c>
      <c r="M24" s="239"/>
      <c r="N24" s="241"/>
      <c r="O24" s="242"/>
      <c r="P24" s="243"/>
    </row>
    <row r="25" spans="1:16" s="252" customFormat="1" ht="24.9" customHeight="1" thickBot="1" x14ac:dyDescent="0.25">
      <c r="A25" s="739"/>
      <c r="B25" s="244" t="s">
        <v>5</v>
      </c>
      <c r="C25" s="253"/>
      <c r="D25" s="733"/>
      <c r="E25" s="734"/>
      <c r="F25" s="733"/>
      <c r="G25" s="734"/>
      <c r="H25" s="254"/>
      <c r="I25" s="247">
        <f>SUM(I20:I24)</f>
        <v>0</v>
      </c>
      <c r="J25" s="247">
        <f t="shared" ref="J25:K25" si="5">SUM(J20:J24)</f>
        <v>0</v>
      </c>
      <c r="K25" s="247">
        <f t="shared" si="5"/>
        <v>0</v>
      </c>
      <c r="L25" s="248">
        <f>I25+J25-K25</f>
        <v>0</v>
      </c>
      <c r="M25" s="282">
        <f>SUM(M20:M24)</f>
        <v>0</v>
      </c>
      <c r="N25" s="286"/>
      <c r="O25" s="284">
        <f>SUM(O20:O24)</f>
        <v>0</v>
      </c>
      <c r="P25" s="285">
        <f>SUM(P20:P24)</f>
        <v>0</v>
      </c>
    </row>
    <row r="26" spans="1:16" s="258" customFormat="1" ht="24.9" customHeight="1" thickTop="1" x14ac:dyDescent="0.2">
      <c r="A26" s="728" t="s">
        <v>6</v>
      </c>
      <c r="B26" s="728"/>
      <c r="C26" s="255"/>
      <c r="D26" s="735"/>
      <c r="E26" s="736"/>
      <c r="F26" s="735"/>
      <c r="G26" s="736"/>
      <c r="H26" s="256"/>
      <c r="I26" s="257">
        <f>I25+I19+I13</f>
        <v>0</v>
      </c>
      <c r="J26" s="257">
        <f>J25+J19+J13</f>
        <v>0</v>
      </c>
      <c r="K26" s="257">
        <f t="shared" ref="K26:L26" si="6">K25+K19+K13</f>
        <v>0</v>
      </c>
      <c r="L26" s="257">
        <f t="shared" si="6"/>
        <v>0</v>
      </c>
      <c r="M26" s="287">
        <f>SUM(M13,M19,M25)</f>
        <v>0</v>
      </c>
      <c r="N26" s="288"/>
      <c r="O26" s="289">
        <f>SUM(O13,O19,O25)</f>
        <v>0</v>
      </c>
      <c r="P26" s="290">
        <f>SUM(P13,P19,P25)</f>
        <v>0</v>
      </c>
    </row>
    <row r="28" spans="1:16" ht="20.100000000000001" customHeight="1" x14ac:dyDescent="0.2">
      <c r="A28" s="259" t="s">
        <v>7</v>
      </c>
      <c r="B28" s="209" t="s">
        <v>859</v>
      </c>
    </row>
    <row r="29" spans="1:16" ht="20.100000000000001" customHeight="1" x14ac:dyDescent="0.2"/>
    <row r="30" spans="1:16" ht="20.100000000000001" customHeight="1" x14ac:dyDescent="0.2"/>
    <row r="31" spans="1:16" ht="20.100000000000001" customHeight="1" x14ac:dyDescent="0.2"/>
    <row r="32" spans="1:16" ht="20.100000000000001" customHeight="1" x14ac:dyDescent="0.2"/>
    <row r="53" spans="2:8" x14ac:dyDescent="0.2">
      <c r="B53" s="209" t="s">
        <v>9</v>
      </c>
      <c r="C53" s="260"/>
      <c r="D53" s="259" t="s">
        <v>10</v>
      </c>
      <c r="E53" s="260" t="s">
        <v>11</v>
      </c>
      <c r="F53" s="259" t="s">
        <v>12</v>
      </c>
      <c r="G53" s="260" t="s">
        <v>11</v>
      </c>
      <c r="H53" s="209" t="s">
        <v>13</v>
      </c>
    </row>
    <row r="54" spans="2:8" x14ac:dyDescent="0.2">
      <c r="B54" s="209" t="s">
        <v>14</v>
      </c>
      <c r="C54" s="260"/>
      <c r="D54" s="259" t="s">
        <v>469</v>
      </c>
      <c r="E54" s="260" t="s">
        <v>15</v>
      </c>
      <c r="F54" s="259" t="s">
        <v>470</v>
      </c>
      <c r="G54" s="260" t="s">
        <v>15</v>
      </c>
      <c r="H54" s="209" t="s">
        <v>16</v>
      </c>
    </row>
    <row r="55" spans="2:8" x14ac:dyDescent="0.2">
      <c r="B55" s="209" t="s">
        <v>17</v>
      </c>
      <c r="C55" s="260"/>
      <c r="D55" s="259" t="s">
        <v>471</v>
      </c>
      <c r="E55" s="260" t="s">
        <v>18</v>
      </c>
      <c r="F55" s="259" t="s">
        <v>472</v>
      </c>
      <c r="G55" s="260" t="s">
        <v>18</v>
      </c>
      <c r="H55" s="209" t="s">
        <v>19</v>
      </c>
    </row>
    <row r="56" spans="2:8" x14ac:dyDescent="0.2">
      <c r="B56" s="209" t="s">
        <v>20</v>
      </c>
      <c r="C56" s="260"/>
      <c r="D56" s="259" t="s">
        <v>473</v>
      </c>
      <c r="E56" s="260" t="s">
        <v>21</v>
      </c>
      <c r="F56" s="259" t="s">
        <v>474</v>
      </c>
      <c r="G56" s="260" t="s">
        <v>21</v>
      </c>
      <c r="H56" s="209" t="s">
        <v>22</v>
      </c>
    </row>
    <row r="57" spans="2:8" x14ac:dyDescent="0.2">
      <c r="C57" s="260"/>
      <c r="D57" s="259" t="s">
        <v>475</v>
      </c>
      <c r="E57" s="260" t="s">
        <v>23</v>
      </c>
      <c r="F57" s="259" t="s">
        <v>476</v>
      </c>
      <c r="G57" s="260" t="s">
        <v>23</v>
      </c>
      <c r="H57" s="209" t="s">
        <v>24</v>
      </c>
    </row>
    <row r="58" spans="2:8" x14ac:dyDescent="0.2">
      <c r="C58" s="260"/>
      <c r="D58" s="259" t="s">
        <v>477</v>
      </c>
      <c r="E58" s="260" t="s">
        <v>25</v>
      </c>
      <c r="F58" s="259" t="s">
        <v>478</v>
      </c>
      <c r="G58" s="260" t="s">
        <v>25</v>
      </c>
    </row>
    <row r="59" spans="2:8" x14ac:dyDescent="0.2">
      <c r="C59" s="260"/>
      <c r="D59" s="259" t="s">
        <v>479</v>
      </c>
      <c r="E59" s="260" t="s">
        <v>26</v>
      </c>
      <c r="F59" s="259" t="s">
        <v>480</v>
      </c>
      <c r="G59" s="260" t="s">
        <v>26</v>
      </c>
    </row>
    <row r="60" spans="2:8" x14ac:dyDescent="0.2">
      <c r="C60" s="260"/>
      <c r="D60" s="259" t="s">
        <v>481</v>
      </c>
      <c r="E60" s="260" t="s">
        <v>27</v>
      </c>
      <c r="F60" s="259" t="s">
        <v>482</v>
      </c>
      <c r="G60" s="260" t="s">
        <v>27</v>
      </c>
    </row>
    <row r="61" spans="2:8" x14ac:dyDescent="0.2">
      <c r="C61" s="260"/>
      <c r="D61" s="259" t="s">
        <v>483</v>
      </c>
      <c r="E61" s="260" t="s">
        <v>28</v>
      </c>
      <c r="F61" s="259" t="s">
        <v>484</v>
      </c>
      <c r="G61" s="260" t="s">
        <v>28</v>
      </c>
    </row>
    <row r="62" spans="2:8" x14ac:dyDescent="0.2">
      <c r="C62" s="260"/>
      <c r="D62" s="259" t="s">
        <v>485</v>
      </c>
      <c r="E62" s="260" t="s">
        <v>29</v>
      </c>
      <c r="F62" s="259" t="s">
        <v>486</v>
      </c>
      <c r="G62" s="260" t="s">
        <v>29</v>
      </c>
    </row>
    <row r="63" spans="2:8" x14ac:dyDescent="0.2">
      <c r="C63" s="260"/>
      <c r="D63" s="259" t="s">
        <v>487</v>
      </c>
      <c r="E63" s="260" t="s">
        <v>30</v>
      </c>
      <c r="F63" s="259" t="s">
        <v>488</v>
      </c>
      <c r="G63" s="260" t="s">
        <v>30</v>
      </c>
    </row>
    <row r="64" spans="2:8" x14ac:dyDescent="0.2">
      <c r="C64" s="260"/>
      <c r="D64" s="259" t="s">
        <v>489</v>
      </c>
      <c r="E64" s="260" t="s">
        <v>31</v>
      </c>
      <c r="F64" s="259" t="s">
        <v>490</v>
      </c>
      <c r="G64" s="260" t="s">
        <v>31</v>
      </c>
    </row>
    <row r="65" spans="4:6" x14ac:dyDescent="0.2">
      <c r="D65" s="259" t="s">
        <v>491</v>
      </c>
      <c r="F65" s="259" t="s">
        <v>492</v>
      </c>
    </row>
    <row r="66" spans="4:6" x14ac:dyDescent="0.2">
      <c r="D66" s="259" t="s">
        <v>493</v>
      </c>
      <c r="F66" s="259" t="s">
        <v>494</v>
      </c>
    </row>
    <row r="67" spans="4:6" x14ac:dyDescent="0.2">
      <c r="D67" s="259" t="s">
        <v>495</v>
      </c>
      <c r="F67" s="259" t="s">
        <v>496</v>
      </c>
    </row>
    <row r="68" spans="4:6" x14ac:dyDescent="0.2">
      <c r="D68" s="259" t="s">
        <v>32</v>
      </c>
      <c r="F68" s="259" t="s">
        <v>497</v>
      </c>
    </row>
    <row r="69" spans="4:6" x14ac:dyDescent="0.2">
      <c r="D69" s="259" t="s">
        <v>33</v>
      </c>
      <c r="F69" s="259" t="s">
        <v>498</v>
      </c>
    </row>
    <row r="70" spans="4:6" x14ac:dyDescent="0.2">
      <c r="D70" s="259" t="s">
        <v>499</v>
      </c>
      <c r="F70" s="259" t="s">
        <v>500</v>
      </c>
    </row>
    <row r="71" spans="4:6" x14ac:dyDescent="0.2">
      <c r="D71" s="259" t="s">
        <v>501</v>
      </c>
      <c r="F71" s="259" t="s">
        <v>502</v>
      </c>
    </row>
    <row r="72" spans="4:6" x14ac:dyDescent="0.2">
      <c r="D72" s="259" t="s">
        <v>503</v>
      </c>
      <c r="F72" s="259" t="s">
        <v>504</v>
      </c>
    </row>
    <row r="73" spans="4:6" x14ac:dyDescent="0.2">
      <c r="D73" s="259" t="s">
        <v>505</v>
      </c>
      <c r="F73" s="259" t="s">
        <v>506</v>
      </c>
    </row>
    <row r="74" spans="4:6" x14ac:dyDescent="0.2">
      <c r="D74" s="259" t="s">
        <v>507</v>
      </c>
      <c r="F74" s="259" t="s">
        <v>508</v>
      </c>
    </row>
    <row r="75" spans="4:6" x14ac:dyDescent="0.2">
      <c r="D75" s="259" t="s">
        <v>509</v>
      </c>
      <c r="F75" s="259" t="s">
        <v>510</v>
      </c>
    </row>
    <row r="76" spans="4:6" x14ac:dyDescent="0.2">
      <c r="D76" s="259" t="s">
        <v>511</v>
      </c>
      <c r="F76" s="259" t="s">
        <v>512</v>
      </c>
    </row>
    <row r="77" spans="4:6" x14ac:dyDescent="0.2">
      <c r="D77" s="259" t="s">
        <v>34</v>
      </c>
      <c r="F77" s="259" t="s">
        <v>513</v>
      </c>
    </row>
    <row r="78" spans="4:6" x14ac:dyDescent="0.2">
      <c r="D78" s="259" t="s">
        <v>514</v>
      </c>
      <c r="F78" s="259" t="s">
        <v>515</v>
      </c>
    </row>
    <row r="79" spans="4:6" x14ac:dyDescent="0.2">
      <c r="D79" s="259" t="s">
        <v>516</v>
      </c>
      <c r="F79" s="259" t="s">
        <v>517</v>
      </c>
    </row>
    <row r="80" spans="4:6" x14ac:dyDescent="0.2">
      <c r="D80" s="259" t="s">
        <v>518</v>
      </c>
      <c r="F80" s="259" t="s">
        <v>519</v>
      </c>
    </row>
    <row r="81" spans="4:6" x14ac:dyDescent="0.2">
      <c r="D81" s="259" t="s">
        <v>520</v>
      </c>
      <c r="F81" s="259" t="s">
        <v>521</v>
      </c>
    </row>
    <row r="82" spans="4:6" x14ac:dyDescent="0.2">
      <c r="D82" s="259" t="s">
        <v>522</v>
      </c>
      <c r="F82" s="259" t="s">
        <v>523</v>
      </c>
    </row>
    <row r="83" spans="4:6" x14ac:dyDescent="0.2">
      <c r="D83" s="259" t="s">
        <v>524</v>
      </c>
      <c r="F83" s="259" t="s">
        <v>525</v>
      </c>
    </row>
    <row r="84" spans="4:6" x14ac:dyDescent="0.2">
      <c r="D84" s="259" t="s">
        <v>526</v>
      </c>
      <c r="F84" s="259" t="s">
        <v>527</v>
      </c>
    </row>
    <row r="85" spans="4:6" x14ac:dyDescent="0.2">
      <c r="D85" s="259" t="s">
        <v>528</v>
      </c>
      <c r="F85" s="259" t="s">
        <v>529</v>
      </c>
    </row>
    <row r="86" spans="4:6" x14ac:dyDescent="0.2">
      <c r="D86" s="259" t="s">
        <v>530</v>
      </c>
      <c r="F86" s="259" t="s">
        <v>531</v>
      </c>
    </row>
    <row r="87" spans="4:6" x14ac:dyDescent="0.2">
      <c r="D87" s="259" t="s">
        <v>532</v>
      </c>
      <c r="F87" s="259" t="s">
        <v>533</v>
      </c>
    </row>
    <row r="88" spans="4:6" x14ac:dyDescent="0.2">
      <c r="D88" s="259" t="s">
        <v>534</v>
      </c>
      <c r="F88" s="259" t="s">
        <v>535</v>
      </c>
    </row>
    <row r="89" spans="4:6" x14ac:dyDescent="0.2">
      <c r="D89" s="259" t="s">
        <v>536</v>
      </c>
      <c r="F89" s="259" t="s">
        <v>537</v>
      </c>
    </row>
    <row r="90" spans="4:6" x14ac:dyDescent="0.2">
      <c r="D90" s="259" t="s">
        <v>470</v>
      </c>
      <c r="F90" s="259" t="s">
        <v>538</v>
      </c>
    </row>
    <row r="91" spans="4:6" x14ac:dyDescent="0.2">
      <c r="F91" s="259" t="s">
        <v>539</v>
      </c>
    </row>
    <row r="92" spans="4:6" x14ac:dyDescent="0.2">
      <c r="F92" s="259" t="s">
        <v>540</v>
      </c>
    </row>
    <row r="93" spans="4:6" x14ac:dyDescent="0.2">
      <c r="F93" s="259" t="s">
        <v>541</v>
      </c>
    </row>
    <row r="94" spans="4:6" x14ac:dyDescent="0.2">
      <c r="F94" s="259" t="s">
        <v>542</v>
      </c>
    </row>
  </sheetData>
  <mergeCells count="20">
    <mergeCell ref="H3:H4"/>
    <mergeCell ref="M3:M4"/>
    <mergeCell ref="O3:P3"/>
    <mergeCell ref="F13:G13"/>
    <mergeCell ref="A14:A19"/>
    <mergeCell ref="D19:E19"/>
    <mergeCell ref="F19:G19"/>
    <mergeCell ref="C3:C4"/>
    <mergeCell ref="D3:E3"/>
    <mergeCell ref="F3:G3"/>
    <mergeCell ref="A3:A4"/>
    <mergeCell ref="B3:B4"/>
    <mergeCell ref="A5:A13"/>
    <mergeCell ref="D13:E13"/>
    <mergeCell ref="A20:A25"/>
    <mergeCell ref="D25:E25"/>
    <mergeCell ref="F25:G25"/>
    <mergeCell ref="A26:B26"/>
    <mergeCell ref="D26:E26"/>
    <mergeCell ref="F26:G26"/>
  </mergeCells>
  <phoneticPr fontId="2"/>
  <printOptions horizontalCentered="1" verticalCentered="1"/>
  <pageMargins left="0.39370078740157483" right="0.39370078740157483" top="0.59055118110236227" bottom="0.39370078740157483" header="0.51181102362204722" footer="0.51181102362204722"/>
  <pageSetup paperSize="9" scale="77" orientation="landscape"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view="pageBreakPreview" zoomScale="85" zoomScaleNormal="75" zoomScaleSheetLayoutView="85" workbookViewId="0">
      <selection activeCell="B29" sqref="B29"/>
    </sheetView>
  </sheetViews>
  <sheetFormatPr defaultColWidth="9" defaultRowHeight="13.2" x14ac:dyDescent="0.2"/>
  <cols>
    <col min="1" max="1" width="5.33203125" style="209" customWidth="1"/>
    <col min="2" max="2" width="20.6640625" style="209" customWidth="1"/>
    <col min="3" max="3" width="16.21875" style="209" customWidth="1"/>
    <col min="4" max="7" width="5.6640625" style="209" customWidth="1"/>
    <col min="8" max="8" width="22.6640625" style="209" customWidth="1"/>
    <col min="9" max="9" width="12.88671875" style="209" customWidth="1"/>
    <col min="10" max="11" width="10.6640625" style="209" customWidth="1"/>
    <col min="12" max="12" width="12.88671875" style="209" customWidth="1"/>
    <col min="13" max="13" width="10.6640625" style="209" customWidth="1"/>
    <col min="14" max="14" width="8" style="209" customWidth="1"/>
    <col min="15" max="16" width="10.6640625" style="209" customWidth="1"/>
    <col min="17" max="16384" width="9" style="209"/>
  </cols>
  <sheetData>
    <row r="1" spans="1:16" ht="27.75" customHeight="1" x14ac:dyDescent="0.2">
      <c r="A1" s="208" t="s">
        <v>808</v>
      </c>
    </row>
    <row r="2" spans="1:16" ht="18.75" customHeight="1" x14ac:dyDescent="0.2">
      <c r="P2" s="210" t="s">
        <v>543</v>
      </c>
    </row>
    <row r="3" spans="1:16" s="212" customFormat="1" ht="29.25" customHeight="1" x14ac:dyDescent="0.2">
      <c r="A3" s="740" t="s">
        <v>414</v>
      </c>
      <c r="B3" s="743" t="s">
        <v>544</v>
      </c>
      <c r="C3" s="744" t="s">
        <v>545</v>
      </c>
      <c r="D3" s="729" t="s">
        <v>546</v>
      </c>
      <c r="E3" s="730"/>
      <c r="F3" s="729" t="s">
        <v>547</v>
      </c>
      <c r="G3" s="730"/>
      <c r="H3" s="743" t="s">
        <v>548</v>
      </c>
      <c r="I3" s="211" t="s">
        <v>549</v>
      </c>
      <c r="J3" s="211" t="s">
        <v>550</v>
      </c>
      <c r="K3" s="211" t="s">
        <v>551</v>
      </c>
      <c r="L3" s="211" t="s">
        <v>552</v>
      </c>
      <c r="M3" s="741" t="s">
        <v>553</v>
      </c>
      <c r="N3" s="211" t="s">
        <v>554</v>
      </c>
      <c r="O3" s="738" t="s">
        <v>555</v>
      </c>
      <c r="P3" s="738"/>
    </row>
    <row r="4" spans="1:16" s="212" customFormat="1" ht="28.5" customHeight="1" x14ac:dyDescent="0.2">
      <c r="A4" s="740"/>
      <c r="B4" s="743"/>
      <c r="C4" s="745"/>
      <c r="D4" s="387" t="s">
        <v>66</v>
      </c>
      <c r="E4" s="388" t="s">
        <v>556</v>
      </c>
      <c r="F4" s="387" t="s">
        <v>66</v>
      </c>
      <c r="G4" s="388" t="s">
        <v>556</v>
      </c>
      <c r="H4" s="743"/>
      <c r="I4" s="213" t="s">
        <v>223</v>
      </c>
      <c r="J4" s="213" t="s">
        <v>251</v>
      </c>
      <c r="K4" s="213" t="s">
        <v>353</v>
      </c>
      <c r="L4" s="213" t="s">
        <v>557</v>
      </c>
      <c r="M4" s="742"/>
      <c r="N4" s="316" t="s">
        <v>194</v>
      </c>
      <c r="O4" s="215" t="s">
        <v>558</v>
      </c>
      <c r="P4" s="216" t="s">
        <v>559</v>
      </c>
    </row>
    <row r="5" spans="1:16" ht="24.9" customHeight="1" x14ac:dyDescent="0.2">
      <c r="A5" s="737" t="s">
        <v>0</v>
      </c>
      <c r="B5" s="217"/>
      <c r="C5" s="218"/>
      <c r="D5" s="389"/>
      <c r="E5" s="219"/>
      <c r="F5" s="389"/>
      <c r="G5" s="219"/>
      <c r="H5" s="220"/>
      <c r="I5" s="221"/>
      <c r="J5" s="221"/>
      <c r="K5" s="221"/>
      <c r="L5" s="222">
        <f>I5+J5-K5</f>
        <v>0</v>
      </c>
      <c r="M5" s="221"/>
      <c r="N5" s="223"/>
      <c r="O5" s="224"/>
      <c r="P5" s="225"/>
    </row>
    <row r="6" spans="1:16" ht="24.9" customHeight="1" x14ac:dyDescent="0.2">
      <c r="A6" s="737"/>
      <c r="B6" s="226"/>
      <c r="C6" s="227"/>
      <c r="D6" s="390"/>
      <c r="E6" s="228"/>
      <c r="F6" s="390"/>
      <c r="G6" s="228"/>
      <c r="H6" s="229"/>
      <c r="I6" s="230"/>
      <c r="J6" s="230"/>
      <c r="K6" s="230"/>
      <c r="L6" s="279">
        <f t="shared" ref="L6:L12" si="0">I6+J6-K6</f>
        <v>0</v>
      </c>
      <c r="M6" s="230"/>
      <c r="N6" s="232"/>
      <c r="O6" s="233"/>
      <c r="P6" s="234"/>
    </row>
    <row r="7" spans="1:16" ht="24.9" customHeight="1" x14ac:dyDescent="0.2">
      <c r="A7" s="737"/>
      <c r="B7" s="226"/>
      <c r="C7" s="227"/>
      <c r="D7" s="390"/>
      <c r="E7" s="228"/>
      <c r="F7" s="390"/>
      <c r="G7" s="228"/>
      <c r="H7" s="229"/>
      <c r="I7" s="230"/>
      <c r="J7" s="230"/>
      <c r="K7" s="230"/>
      <c r="L7" s="280">
        <f t="shared" si="0"/>
        <v>0</v>
      </c>
      <c r="M7" s="230"/>
      <c r="N7" s="232"/>
      <c r="O7" s="233"/>
      <c r="P7" s="234"/>
    </row>
    <row r="8" spans="1:16" ht="24.9" customHeight="1" x14ac:dyDescent="0.2">
      <c r="A8" s="737"/>
      <c r="B8" s="226"/>
      <c r="C8" s="227"/>
      <c r="D8" s="390"/>
      <c r="E8" s="228"/>
      <c r="F8" s="390"/>
      <c r="G8" s="228"/>
      <c r="H8" s="229"/>
      <c r="I8" s="230"/>
      <c r="J8" s="230"/>
      <c r="K8" s="230"/>
      <c r="L8" s="280">
        <f t="shared" si="0"/>
        <v>0</v>
      </c>
      <c r="M8" s="230"/>
      <c r="N8" s="232"/>
      <c r="O8" s="233"/>
      <c r="P8" s="234"/>
    </row>
    <row r="9" spans="1:16" ht="24.9" customHeight="1" x14ac:dyDescent="0.2">
      <c r="A9" s="737"/>
      <c r="B9" s="226"/>
      <c r="C9" s="227"/>
      <c r="D9" s="390"/>
      <c r="E9" s="228"/>
      <c r="F9" s="390"/>
      <c r="G9" s="228"/>
      <c r="H9" s="229"/>
      <c r="I9" s="230"/>
      <c r="J9" s="230"/>
      <c r="K9" s="230"/>
      <c r="L9" s="231">
        <f t="shared" si="0"/>
        <v>0</v>
      </c>
      <c r="M9" s="230"/>
      <c r="N9" s="232"/>
      <c r="O9" s="233"/>
      <c r="P9" s="234"/>
    </row>
    <row r="10" spans="1:16" ht="24.9" customHeight="1" x14ac:dyDescent="0.2">
      <c r="A10" s="737"/>
      <c r="B10" s="226"/>
      <c r="C10" s="227"/>
      <c r="D10" s="390"/>
      <c r="E10" s="228"/>
      <c r="F10" s="390"/>
      <c r="G10" s="228"/>
      <c r="H10" s="229"/>
      <c r="I10" s="230"/>
      <c r="J10" s="230"/>
      <c r="K10" s="230"/>
      <c r="L10" s="278">
        <f t="shared" si="0"/>
        <v>0</v>
      </c>
      <c r="M10" s="230"/>
      <c r="N10" s="232"/>
      <c r="O10" s="233"/>
      <c r="P10" s="234"/>
    </row>
    <row r="11" spans="1:16" ht="24.9" customHeight="1" x14ac:dyDescent="0.2">
      <c r="A11" s="737"/>
      <c r="B11" s="226"/>
      <c r="C11" s="227"/>
      <c r="D11" s="390"/>
      <c r="E11" s="228"/>
      <c r="F11" s="390"/>
      <c r="G11" s="228"/>
      <c r="H11" s="229"/>
      <c r="I11" s="230"/>
      <c r="J11" s="230"/>
      <c r="K11" s="230"/>
      <c r="L11" s="278">
        <f t="shared" si="0"/>
        <v>0</v>
      </c>
      <c r="M11" s="230"/>
      <c r="N11" s="232"/>
      <c r="O11" s="233"/>
      <c r="P11" s="234"/>
    </row>
    <row r="12" spans="1:16" ht="24.9" customHeight="1" x14ac:dyDescent="0.2">
      <c r="A12" s="737"/>
      <c r="B12" s="235"/>
      <c r="C12" s="236"/>
      <c r="D12" s="391"/>
      <c r="E12" s="237"/>
      <c r="F12" s="391"/>
      <c r="G12" s="237"/>
      <c r="H12" s="238"/>
      <c r="I12" s="239"/>
      <c r="J12" s="239"/>
      <c r="K12" s="239"/>
      <c r="L12" s="279">
        <f t="shared" si="0"/>
        <v>0</v>
      </c>
      <c r="M12" s="239"/>
      <c r="N12" s="241"/>
      <c r="O12" s="242"/>
      <c r="P12" s="243"/>
    </row>
    <row r="13" spans="1:16" s="252" customFormat="1" ht="24.9" customHeight="1" x14ac:dyDescent="0.2">
      <c r="A13" s="737"/>
      <c r="B13" s="244" t="s">
        <v>1</v>
      </c>
      <c r="C13" s="245"/>
      <c r="D13" s="731"/>
      <c r="E13" s="732"/>
      <c r="F13" s="731"/>
      <c r="G13" s="732"/>
      <c r="H13" s="246"/>
      <c r="I13" s="247">
        <f>SUM(I5:I12)</f>
        <v>0</v>
      </c>
      <c r="J13" s="247">
        <f>SUM(J5:J12)</f>
        <v>0</v>
      </c>
      <c r="K13" s="247">
        <f t="shared" ref="K13" si="1">SUM(K5:K12)</f>
        <v>0</v>
      </c>
      <c r="L13" s="281">
        <f>I13+J13-K13</f>
        <v>0</v>
      </c>
      <c r="M13" s="247">
        <f>SUM(M5:M12)</f>
        <v>0</v>
      </c>
      <c r="N13" s="249"/>
      <c r="O13" s="250">
        <f>SUM(O5:O12)</f>
        <v>0</v>
      </c>
      <c r="P13" s="251">
        <f>SUM(P5:P12)</f>
        <v>0</v>
      </c>
    </row>
    <row r="14" spans="1:16" ht="24.9" customHeight="1" x14ac:dyDescent="0.2">
      <c r="A14" s="737" t="s">
        <v>2</v>
      </c>
      <c r="B14" s="217"/>
      <c r="C14" s="218"/>
      <c r="D14" s="389"/>
      <c r="E14" s="219"/>
      <c r="F14" s="389"/>
      <c r="G14" s="219"/>
      <c r="H14" s="220"/>
      <c r="I14" s="221"/>
      <c r="J14" s="221"/>
      <c r="K14" s="221"/>
      <c r="L14" s="222">
        <f t="shared" ref="L14:L18" si="2">I14+J14-K14</f>
        <v>0</v>
      </c>
      <c r="M14" s="221"/>
      <c r="N14" s="223"/>
      <c r="O14" s="224"/>
      <c r="P14" s="225"/>
    </row>
    <row r="15" spans="1:16" ht="24.9" customHeight="1" x14ac:dyDescent="0.2">
      <c r="A15" s="737"/>
      <c r="B15" s="226"/>
      <c r="C15" s="227"/>
      <c r="D15" s="390"/>
      <c r="E15" s="228"/>
      <c r="F15" s="390"/>
      <c r="G15" s="228"/>
      <c r="H15" s="229"/>
      <c r="I15" s="230"/>
      <c r="J15" s="230"/>
      <c r="K15" s="230"/>
      <c r="L15" s="279">
        <f t="shared" si="2"/>
        <v>0</v>
      </c>
      <c r="M15" s="230"/>
      <c r="N15" s="232"/>
      <c r="O15" s="233"/>
      <c r="P15" s="234"/>
    </row>
    <row r="16" spans="1:16" ht="24.9" customHeight="1" x14ac:dyDescent="0.2">
      <c r="A16" s="737"/>
      <c r="B16" s="226"/>
      <c r="C16" s="227"/>
      <c r="D16" s="390"/>
      <c r="E16" s="228"/>
      <c r="F16" s="390"/>
      <c r="G16" s="228"/>
      <c r="H16" s="229"/>
      <c r="I16" s="230"/>
      <c r="J16" s="230"/>
      <c r="K16" s="230"/>
      <c r="L16" s="280">
        <f t="shared" si="2"/>
        <v>0</v>
      </c>
      <c r="M16" s="230"/>
      <c r="N16" s="232"/>
      <c r="O16" s="233"/>
      <c r="P16" s="234"/>
    </row>
    <row r="17" spans="1:16" ht="24.9" customHeight="1" x14ac:dyDescent="0.2">
      <c r="A17" s="737"/>
      <c r="B17" s="226"/>
      <c r="C17" s="227"/>
      <c r="D17" s="390"/>
      <c r="E17" s="228"/>
      <c r="F17" s="390"/>
      <c r="G17" s="228"/>
      <c r="H17" s="229"/>
      <c r="I17" s="230"/>
      <c r="J17" s="230"/>
      <c r="K17" s="230"/>
      <c r="L17" s="280">
        <f t="shared" si="2"/>
        <v>0</v>
      </c>
      <c r="M17" s="230"/>
      <c r="N17" s="232"/>
      <c r="O17" s="233"/>
      <c r="P17" s="234"/>
    </row>
    <row r="18" spans="1:16" ht="24.9" customHeight="1" x14ac:dyDescent="0.2">
      <c r="A18" s="737"/>
      <c r="B18" s="235"/>
      <c r="C18" s="236"/>
      <c r="D18" s="391"/>
      <c r="E18" s="237"/>
      <c r="F18" s="391"/>
      <c r="G18" s="237"/>
      <c r="H18" s="238"/>
      <c r="I18" s="239"/>
      <c r="J18" s="239"/>
      <c r="K18" s="239"/>
      <c r="L18" s="231">
        <f t="shared" si="2"/>
        <v>0</v>
      </c>
      <c r="M18" s="239"/>
      <c r="N18" s="241"/>
      <c r="O18" s="242"/>
      <c r="P18" s="243"/>
    </row>
    <row r="19" spans="1:16" s="252" customFormat="1" ht="24.9" customHeight="1" x14ac:dyDescent="0.2">
      <c r="A19" s="737"/>
      <c r="B19" s="244" t="s">
        <v>3</v>
      </c>
      <c r="C19" s="245"/>
      <c r="D19" s="731"/>
      <c r="E19" s="732"/>
      <c r="F19" s="731"/>
      <c r="G19" s="732"/>
      <c r="H19" s="246"/>
      <c r="I19" s="247">
        <f>SUM(I14:I18)</f>
        <v>0</v>
      </c>
      <c r="J19" s="247">
        <f t="shared" ref="J19:K19" si="3">SUM(J14:J18)</f>
        <v>0</v>
      </c>
      <c r="K19" s="247">
        <f t="shared" si="3"/>
        <v>0</v>
      </c>
      <c r="L19" s="248">
        <f>I19+J19-K19</f>
        <v>0</v>
      </c>
      <c r="M19" s="282">
        <f>SUM(M14:M18)</f>
        <v>0</v>
      </c>
      <c r="N19" s="283"/>
      <c r="O19" s="284">
        <f>SUM(O14:O18)</f>
        <v>0</v>
      </c>
      <c r="P19" s="285">
        <f>SUM(P14:P18)</f>
        <v>0</v>
      </c>
    </row>
    <row r="20" spans="1:16" ht="24.9" customHeight="1" x14ac:dyDescent="0.2">
      <c r="A20" s="737" t="s">
        <v>4</v>
      </c>
      <c r="B20" s="217"/>
      <c r="C20" s="218"/>
      <c r="D20" s="389"/>
      <c r="E20" s="219"/>
      <c r="F20" s="389"/>
      <c r="G20" s="219"/>
      <c r="H20" s="220"/>
      <c r="I20" s="221"/>
      <c r="J20" s="221"/>
      <c r="K20" s="221"/>
      <c r="L20" s="222">
        <f t="shared" ref="L20:L24" si="4">I20+J20-K20</f>
        <v>0</v>
      </c>
      <c r="M20" s="221"/>
      <c r="N20" s="223"/>
      <c r="O20" s="224"/>
      <c r="P20" s="225"/>
    </row>
    <row r="21" spans="1:16" ht="24.9" customHeight="1" x14ac:dyDescent="0.2">
      <c r="A21" s="737"/>
      <c r="B21" s="226"/>
      <c r="C21" s="227"/>
      <c r="D21" s="390"/>
      <c r="E21" s="228"/>
      <c r="F21" s="390"/>
      <c r="G21" s="228"/>
      <c r="H21" s="229"/>
      <c r="I21" s="230"/>
      <c r="J21" s="230"/>
      <c r="K21" s="230"/>
      <c r="L21" s="231">
        <f t="shared" si="4"/>
        <v>0</v>
      </c>
      <c r="M21" s="230"/>
      <c r="N21" s="232"/>
      <c r="O21" s="233"/>
      <c r="P21" s="234"/>
    </row>
    <row r="22" spans="1:16" ht="24.9" customHeight="1" x14ac:dyDescent="0.2">
      <c r="A22" s="737"/>
      <c r="B22" s="226"/>
      <c r="C22" s="227"/>
      <c r="D22" s="390"/>
      <c r="E22" s="228"/>
      <c r="F22" s="390"/>
      <c r="G22" s="228"/>
      <c r="H22" s="229"/>
      <c r="I22" s="230"/>
      <c r="J22" s="230"/>
      <c r="K22" s="230"/>
      <c r="L22" s="231">
        <f t="shared" si="4"/>
        <v>0</v>
      </c>
      <c r="M22" s="230"/>
      <c r="N22" s="232"/>
      <c r="O22" s="233"/>
      <c r="P22" s="234"/>
    </row>
    <row r="23" spans="1:16" ht="24.9" customHeight="1" x14ac:dyDescent="0.2">
      <c r="A23" s="737"/>
      <c r="B23" s="226"/>
      <c r="C23" s="227"/>
      <c r="D23" s="390"/>
      <c r="E23" s="228"/>
      <c r="F23" s="390"/>
      <c r="G23" s="228"/>
      <c r="H23" s="229"/>
      <c r="I23" s="230"/>
      <c r="J23" s="230"/>
      <c r="K23" s="230"/>
      <c r="L23" s="231">
        <f t="shared" si="4"/>
        <v>0</v>
      </c>
      <c r="M23" s="230"/>
      <c r="N23" s="232"/>
      <c r="O23" s="233"/>
      <c r="P23" s="234"/>
    </row>
    <row r="24" spans="1:16" ht="24.9" customHeight="1" x14ac:dyDescent="0.2">
      <c r="A24" s="737"/>
      <c r="B24" s="235"/>
      <c r="C24" s="236"/>
      <c r="D24" s="391"/>
      <c r="E24" s="237"/>
      <c r="F24" s="391"/>
      <c r="G24" s="237"/>
      <c r="H24" s="238"/>
      <c r="I24" s="239"/>
      <c r="J24" s="239"/>
      <c r="K24" s="239"/>
      <c r="L24" s="240">
        <f t="shared" si="4"/>
        <v>0</v>
      </c>
      <c r="M24" s="239"/>
      <c r="N24" s="241"/>
      <c r="O24" s="242"/>
      <c r="P24" s="243"/>
    </row>
    <row r="25" spans="1:16" s="252" customFormat="1" ht="24.9" customHeight="1" thickBot="1" x14ac:dyDescent="0.25">
      <c r="A25" s="739"/>
      <c r="B25" s="244" t="s">
        <v>5</v>
      </c>
      <c r="C25" s="253"/>
      <c r="D25" s="733"/>
      <c r="E25" s="734"/>
      <c r="F25" s="733"/>
      <c r="G25" s="734"/>
      <c r="H25" s="254"/>
      <c r="I25" s="247">
        <f>SUM(I20:I24)</f>
        <v>0</v>
      </c>
      <c r="J25" s="247">
        <f t="shared" ref="J25:K25" si="5">SUM(J20:J24)</f>
        <v>0</v>
      </c>
      <c r="K25" s="247">
        <f t="shared" si="5"/>
        <v>0</v>
      </c>
      <c r="L25" s="248">
        <f>I25+J25-K25</f>
        <v>0</v>
      </c>
      <c r="M25" s="282">
        <f>SUM(M20:M24)</f>
        <v>0</v>
      </c>
      <c r="N25" s="286"/>
      <c r="O25" s="284">
        <f>SUM(O20:O24)</f>
        <v>0</v>
      </c>
      <c r="P25" s="285">
        <f>SUM(P20:P24)</f>
        <v>0</v>
      </c>
    </row>
    <row r="26" spans="1:16" s="258" customFormat="1" ht="24.9" customHeight="1" thickTop="1" x14ac:dyDescent="0.2">
      <c r="A26" s="728" t="s">
        <v>6</v>
      </c>
      <c r="B26" s="728"/>
      <c r="C26" s="255"/>
      <c r="D26" s="735"/>
      <c r="E26" s="736"/>
      <c r="F26" s="735"/>
      <c r="G26" s="736"/>
      <c r="H26" s="256"/>
      <c r="I26" s="257">
        <f>I25+I19+I13</f>
        <v>0</v>
      </c>
      <c r="J26" s="257">
        <f>J25+J19+J13</f>
        <v>0</v>
      </c>
      <c r="K26" s="257">
        <f t="shared" ref="K26:L26" si="6">K25+K19+K13</f>
        <v>0</v>
      </c>
      <c r="L26" s="257">
        <f t="shared" si="6"/>
        <v>0</v>
      </c>
      <c r="M26" s="287">
        <f>SUM(M13,M19,M25)</f>
        <v>0</v>
      </c>
      <c r="N26" s="288"/>
      <c r="O26" s="289">
        <f>SUM(O13,O19,O25)</f>
        <v>0</v>
      </c>
      <c r="P26" s="290">
        <f>SUM(P13,P19,P25)</f>
        <v>0</v>
      </c>
    </row>
    <row r="28" spans="1:16" ht="20.100000000000001" customHeight="1" x14ac:dyDescent="0.2">
      <c r="A28" s="259" t="s">
        <v>7</v>
      </c>
      <c r="B28" s="209" t="s">
        <v>860</v>
      </c>
    </row>
    <row r="29" spans="1:16" ht="20.100000000000001" customHeight="1" x14ac:dyDescent="0.2"/>
    <row r="30" spans="1:16" ht="20.100000000000001" customHeight="1" x14ac:dyDescent="0.2"/>
    <row r="31" spans="1:16" ht="20.100000000000001" customHeight="1" x14ac:dyDescent="0.2"/>
    <row r="32" spans="1:16" ht="20.100000000000001" customHeight="1" x14ac:dyDescent="0.2"/>
    <row r="53" spans="2:8" x14ac:dyDescent="0.2">
      <c r="B53" s="209" t="s">
        <v>9</v>
      </c>
      <c r="C53" s="260"/>
      <c r="D53" s="259" t="s">
        <v>10</v>
      </c>
      <c r="E53" s="260" t="s">
        <v>11</v>
      </c>
      <c r="F53" s="259" t="s">
        <v>35</v>
      </c>
      <c r="G53" s="260" t="s">
        <v>11</v>
      </c>
      <c r="H53" s="209" t="s">
        <v>13</v>
      </c>
    </row>
    <row r="54" spans="2:8" x14ac:dyDescent="0.2">
      <c r="B54" s="209" t="s">
        <v>14</v>
      </c>
      <c r="C54" s="260"/>
      <c r="D54" s="259" t="s">
        <v>469</v>
      </c>
      <c r="E54" s="260" t="s">
        <v>15</v>
      </c>
      <c r="F54" s="259" t="s">
        <v>470</v>
      </c>
      <c r="G54" s="260" t="s">
        <v>15</v>
      </c>
      <c r="H54" s="209" t="s">
        <v>16</v>
      </c>
    </row>
    <row r="55" spans="2:8" x14ac:dyDescent="0.2">
      <c r="B55" s="209" t="s">
        <v>17</v>
      </c>
      <c r="C55" s="260"/>
      <c r="D55" s="259" t="s">
        <v>471</v>
      </c>
      <c r="E55" s="260" t="s">
        <v>18</v>
      </c>
      <c r="F55" s="259" t="s">
        <v>472</v>
      </c>
      <c r="G55" s="260" t="s">
        <v>18</v>
      </c>
      <c r="H55" s="209" t="s">
        <v>19</v>
      </c>
    </row>
    <row r="56" spans="2:8" x14ac:dyDescent="0.2">
      <c r="B56" s="209" t="s">
        <v>20</v>
      </c>
      <c r="C56" s="260"/>
      <c r="D56" s="259" t="s">
        <v>473</v>
      </c>
      <c r="E56" s="260" t="s">
        <v>21</v>
      </c>
      <c r="F56" s="259" t="s">
        <v>474</v>
      </c>
      <c r="G56" s="260" t="s">
        <v>21</v>
      </c>
      <c r="H56" s="209" t="s">
        <v>22</v>
      </c>
    </row>
    <row r="57" spans="2:8" x14ac:dyDescent="0.2">
      <c r="C57" s="260"/>
      <c r="D57" s="259" t="s">
        <v>475</v>
      </c>
      <c r="E57" s="260" t="s">
        <v>23</v>
      </c>
      <c r="F57" s="259" t="s">
        <v>476</v>
      </c>
      <c r="G57" s="260" t="s">
        <v>23</v>
      </c>
      <c r="H57" s="209" t="s">
        <v>24</v>
      </c>
    </row>
    <row r="58" spans="2:8" x14ac:dyDescent="0.2">
      <c r="C58" s="260"/>
      <c r="D58" s="259" t="s">
        <v>477</v>
      </c>
      <c r="E58" s="260" t="s">
        <v>25</v>
      </c>
      <c r="F58" s="259" t="s">
        <v>478</v>
      </c>
      <c r="G58" s="260" t="s">
        <v>25</v>
      </c>
    </row>
    <row r="59" spans="2:8" x14ac:dyDescent="0.2">
      <c r="C59" s="260"/>
      <c r="D59" s="259" t="s">
        <v>479</v>
      </c>
      <c r="E59" s="260" t="s">
        <v>26</v>
      </c>
      <c r="F59" s="259" t="s">
        <v>480</v>
      </c>
      <c r="G59" s="260" t="s">
        <v>26</v>
      </c>
    </row>
    <row r="60" spans="2:8" x14ac:dyDescent="0.2">
      <c r="C60" s="260"/>
      <c r="D60" s="259" t="s">
        <v>481</v>
      </c>
      <c r="E60" s="260" t="s">
        <v>27</v>
      </c>
      <c r="F60" s="259" t="s">
        <v>482</v>
      </c>
      <c r="G60" s="260" t="s">
        <v>27</v>
      </c>
    </row>
    <row r="61" spans="2:8" x14ac:dyDescent="0.2">
      <c r="C61" s="260"/>
      <c r="D61" s="259" t="s">
        <v>483</v>
      </c>
      <c r="E61" s="260" t="s">
        <v>28</v>
      </c>
      <c r="F61" s="259" t="s">
        <v>484</v>
      </c>
      <c r="G61" s="260" t="s">
        <v>28</v>
      </c>
    </row>
    <row r="62" spans="2:8" x14ac:dyDescent="0.2">
      <c r="C62" s="260"/>
      <c r="D62" s="259" t="s">
        <v>485</v>
      </c>
      <c r="E62" s="260" t="s">
        <v>29</v>
      </c>
      <c r="F62" s="259" t="s">
        <v>486</v>
      </c>
      <c r="G62" s="260" t="s">
        <v>29</v>
      </c>
    </row>
    <row r="63" spans="2:8" x14ac:dyDescent="0.2">
      <c r="C63" s="260"/>
      <c r="D63" s="259" t="s">
        <v>487</v>
      </c>
      <c r="E63" s="260" t="s">
        <v>30</v>
      </c>
      <c r="F63" s="259" t="s">
        <v>488</v>
      </c>
      <c r="G63" s="260" t="s">
        <v>30</v>
      </c>
    </row>
    <row r="64" spans="2:8" x14ac:dyDescent="0.2">
      <c r="C64" s="260"/>
      <c r="D64" s="259" t="s">
        <v>489</v>
      </c>
      <c r="E64" s="260" t="s">
        <v>31</v>
      </c>
      <c r="F64" s="259" t="s">
        <v>490</v>
      </c>
      <c r="G64" s="260" t="s">
        <v>31</v>
      </c>
    </row>
    <row r="65" spans="4:6" x14ac:dyDescent="0.2">
      <c r="D65" s="259" t="s">
        <v>491</v>
      </c>
      <c r="F65" s="259" t="s">
        <v>492</v>
      </c>
    </row>
    <row r="66" spans="4:6" x14ac:dyDescent="0.2">
      <c r="D66" s="259" t="s">
        <v>493</v>
      </c>
      <c r="F66" s="259" t="s">
        <v>494</v>
      </c>
    </row>
    <row r="67" spans="4:6" x14ac:dyDescent="0.2">
      <c r="D67" s="259" t="s">
        <v>495</v>
      </c>
      <c r="F67" s="259" t="s">
        <v>496</v>
      </c>
    </row>
    <row r="68" spans="4:6" x14ac:dyDescent="0.2">
      <c r="D68" s="259" t="s">
        <v>32</v>
      </c>
      <c r="F68" s="259" t="s">
        <v>497</v>
      </c>
    </row>
    <row r="69" spans="4:6" x14ac:dyDescent="0.2">
      <c r="D69" s="259" t="s">
        <v>36</v>
      </c>
      <c r="F69" s="259" t="s">
        <v>498</v>
      </c>
    </row>
    <row r="70" spans="4:6" x14ac:dyDescent="0.2">
      <c r="D70" s="259" t="s">
        <v>499</v>
      </c>
      <c r="F70" s="259" t="s">
        <v>500</v>
      </c>
    </row>
    <row r="71" spans="4:6" x14ac:dyDescent="0.2">
      <c r="D71" s="259" t="s">
        <v>501</v>
      </c>
      <c r="F71" s="259" t="s">
        <v>502</v>
      </c>
    </row>
    <row r="72" spans="4:6" x14ac:dyDescent="0.2">
      <c r="D72" s="259" t="s">
        <v>503</v>
      </c>
      <c r="F72" s="259" t="s">
        <v>504</v>
      </c>
    </row>
    <row r="73" spans="4:6" x14ac:dyDescent="0.2">
      <c r="D73" s="259" t="s">
        <v>505</v>
      </c>
      <c r="F73" s="259" t="s">
        <v>506</v>
      </c>
    </row>
    <row r="74" spans="4:6" x14ac:dyDescent="0.2">
      <c r="D74" s="259" t="s">
        <v>507</v>
      </c>
      <c r="F74" s="259" t="s">
        <v>508</v>
      </c>
    </row>
    <row r="75" spans="4:6" x14ac:dyDescent="0.2">
      <c r="D75" s="259" t="s">
        <v>509</v>
      </c>
      <c r="F75" s="259" t="s">
        <v>510</v>
      </c>
    </row>
    <row r="76" spans="4:6" x14ac:dyDescent="0.2">
      <c r="D76" s="259" t="s">
        <v>511</v>
      </c>
      <c r="F76" s="259" t="s">
        <v>512</v>
      </c>
    </row>
    <row r="77" spans="4:6" x14ac:dyDescent="0.2">
      <c r="D77" s="259" t="s">
        <v>37</v>
      </c>
      <c r="F77" s="259" t="s">
        <v>513</v>
      </c>
    </row>
    <row r="78" spans="4:6" x14ac:dyDescent="0.2">
      <c r="D78" s="259" t="s">
        <v>514</v>
      </c>
      <c r="F78" s="259" t="s">
        <v>515</v>
      </c>
    </row>
    <row r="79" spans="4:6" x14ac:dyDescent="0.2">
      <c r="D79" s="259" t="s">
        <v>516</v>
      </c>
      <c r="F79" s="259" t="s">
        <v>517</v>
      </c>
    </row>
    <row r="80" spans="4:6" x14ac:dyDescent="0.2">
      <c r="D80" s="259" t="s">
        <v>518</v>
      </c>
      <c r="F80" s="259" t="s">
        <v>519</v>
      </c>
    </row>
    <row r="81" spans="4:6" x14ac:dyDescent="0.2">
      <c r="D81" s="259" t="s">
        <v>520</v>
      </c>
      <c r="F81" s="259" t="s">
        <v>521</v>
      </c>
    </row>
    <row r="82" spans="4:6" x14ac:dyDescent="0.2">
      <c r="D82" s="259" t="s">
        <v>522</v>
      </c>
      <c r="F82" s="259" t="s">
        <v>523</v>
      </c>
    </row>
    <row r="83" spans="4:6" x14ac:dyDescent="0.2">
      <c r="D83" s="259" t="s">
        <v>524</v>
      </c>
      <c r="F83" s="259" t="s">
        <v>525</v>
      </c>
    </row>
    <row r="84" spans="4:6" x14ac:dyDescent="0.2">
      <c r="D84" s="259" t="s">
        <v>526</v>
      </c>
      <c r="F84" s="259" t="s">
        <v>527</v>
      </c>
    </row>
    <row r="85" spans="4:6" x14ac:dyDescent="0.2">
      <c r="D85" s="259" t="s">
        <v>528</v>
      </c>
      <c r="F85" s="259" t="s">
        <v>529</v>
      </c>
    </row>
    <row r="86" spans="4:6" x14ac:dyDescent="0.2">
      <c r="D86" s="259" t="s">
        <v>530</v>
      </c>
      <c r="F86" s="259" t="s">
        <v>531</v>
      </c>
    </row>
    <row r="87" spans="4:6" x14ac:dyDescent="0.2">
      <c r="D87" s="259" t="s">
        <v>532</v>
      </c>
      <c r="F87" s="259" t="s">
        <v>533</v>
      </c>
    </row>
    <row r="88" spans="4:6" x14ac:dyDescent="0.2">
      <c r="D88" s="259" t="s">
        <v>534</v>
      </c>
      <c r="F88" s="259" t="s">
        <v>535</v>
      </c>
    </row>
    <row r="89" spans="4:6" x14ac:dyDescent="0.2">
      <c r="D89" s="259" t="s">
        <v>536</v>
      </c>
      <c r="F89" s="259" t="s">
        <v>537</v>
      </c>
    </row>
    <row r="90" spans="4:6" x14ac:dyDescent="0.2">
      <c r="D90" s="259" t="s">
        <v>470</v>
      </c>
      <c r="F90" s="259" t="s">
        <v>538</v>
      </c>
    </row>
    <row r="91" spans="4:6" x14ac:dyDescent="0.2">
      <c r="F91" s="259" t="s">
        <v>539</v>
      </c>
    </row>
    <row r="92" spans="4:6" x14ac:dyDescent="0.2">
      <c r="F92" s="259" t="s">
        <v>540</v>
      </c>
    </row>
    <row r="93" spans="4:6" x14ac:dyDescent="0.2">
      <c r="F93" s="259" t="s">
        <v>541</v>
      </c>
    </row>
    <row r="94" spans="4:6" x14ac:dyDescent="0.2">
      <c r="F94" s="259" t="s">
        <v>542</v>
      </c>
    </row>
  </sheetData>
  <mergeCells count="20">
    <mergeCell ref="A26:B26"/>
    <mergeCell ref="F3:G3"/>
    <mergeCell ref="F13:G13"/>
    <mergeCell ref="F19:G19"/>
    <mergeCell ref="F25:G25"/>
    <mergeCell ref="F26:G26"/>
    <mergeCell ref="D26:E26"/>
    <mergeCell ref="A5:A13"/>
    <mergeCell ref="A14:A19"/>
    <mergeCell ref="O3:P3"/>
    <mergeCell ref="A20:A25"/>
    <mergeCell ref="A3:A4"/>
    <mergeCell ref="M3:M4"/>
    <mergeCell ref="B3:B4"/>
    <mergeCell ref="H3:H4"/>
    <mergeCell ref="C3:C4"/>
    <mergeCell ref="D3:E3"/>
    <mergeCell ref="D13:E13"/>
    <mergeCell ref="D25:E25"/>
    <mergeCell ref="D19:E19"/>
  </mergeCells>
  <phoneticPr fontId="2"/>
  <printOptions horizontalCentered="1" verticalCentered="1"/>
  <pageMargins left="0.39370078740157483" right="0.39370078740157483" top="0.59055118110236227" bottom="0.39370078740157483" header="0.51181102362204722" footer="0.51181102362204722"/>
  <pageSetup paperSize="9" scale="77"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20</vt:i4>
      </vt:variant>
    </vt:vector>
  </HeadingPairs>
  <TitlesOfParts>
    <vt:vector size="54" baseType="lpstr">
      <vt:lpstr>応募図書作成要領</vt:lpstr>
      <vt:lpstr>応募図書一覧表</vt:lpstr>
      <vt:lpstr>様式4号　応募申込書兼誓約書</vt:lpstr>
      <vt:lpstr>様式5号社会福祉法人調書 </vt:lpstr>
      <vt:lpstr>様式6号　誓約書</vt:lpstr>
      <vt:lpstr>様式７号法人事業実施状況</vt:lpstr>
      <vt:lpstr>既往借入金の状況 (令和6年度末)</vt:lpstr>
      <vt:lpstr>既往借入金の状況 (令和9年度末) </vt:lpstr>
      <vt:lpstr>既往借入金の状況 (令和12年度末) </vt:lpstr>
      <vt:lpstr>様式8号　事業概要・施設運営の基本理念・運営方針等</vt:lpstr>
      <vt:lpstr>様式 9-1号職員配置・採用計画書</vt:lpstr>
      <vt:lpstr>様式 9-2号職員配置・採用計画書</vt:lpstr>
      <vt:lpstr>様式 9-3号職員配置・採用計画書</vt:lpstr>
      <vt:lpstr>勤務状況一覧表</vt:lpstr>
      <vt:lpstr>様式 10-1号施設整備資金計画書の1</vt:lpstr>
      <vt:lpstr>様式 10-2号施設整備資金計画書の2</vt:lpstr>
      <vt:lpstr>資金収支見込計算書（令和10年度）</vt:lpstr>
      <vt:lpstr>資金収支見込計算書（令和11年度）</vt:lpstr>
      <vt:lpstr>資金収支見込計算書（令和12年度）</vt:lpstr>
      <vt:lpstr>施設利用状況表（特養他介護保険事業）（令和10年度）</vt:lpstr>
      <vt:lpstr>施設利用状況表（特養他介護保険事業）（令和11年度）</vt:lpstr>
      <vt:lpstr>施設利用状況表（特養他介護保険事業）（令和12年度）</vt:lpstr>
      <vt:lpstr>人件費（職員)内訳書　特養（令和10年度）</vt:lpstr>
      <vt:lpstr>人件費（職員)内訳書　特養（令和11年度）</vt:lpstr>
      <vt:lpstr>人件費（職員)内訳書　特養（令和12年度）</vt:lpstr>
      <vt:lpstr>人件費（職員)内訳書　ショート（令和10年度）</vt:lpstr>
      <vt:lpstr>人件費（職員)内訳書　ショート（令和11年度）</vt:lpstr>
      <vt:lpstr>人件費（職員)内訳書　ショート（令和12年度）</vt:lpstr>
      <vt:lpstr>人件費（職員)内訳書　養護（令和10年度）</vt:lpstr>
      <vt:lpstr>人件費（職員)内訳書　養護（令和11年度）</vt:lpstr>
      <vt:lpstr>人件費（職員)内訳書　養護（令和12年度）</vt:lpstr>
      <vt:lpstr>（参考様式）借入金償還計画等一覧表（機構用）</vt:lpstr>
      <vt:lpstr>様式 11号施設計画書</vt:lpstr>
      <vt:lpstr>様式 12号近隣との協議状況報告書</vt:lpstr>
      <vt:lpstr>'（参考様式）借入金償還計画等一覧表（機構用）'!Print_Area</vt:lpstr>
      <vt:lpstr>'既往借入金の状況 (令和12年度末) '!Print_Area</vt:lpstr>
      <vt:lpstr>'既往借入金の状況 (令和6年度末)'!Print_Area</vt:lpstr>
      <vt:lpstr>'既往借入金の状況 (令和9年度末) '!Print_Area</vt:lpstr>
      <vt:lpstr>勤務状況一覧表!Print_Area</vt:lpstr>
      <vt:lpstr>'施設利用状況表（特養他介護保険事業）（令和10年度）'!Print_Area</vt:lpstr>
      <vt:lpstr>'施設利用状況表（特養他介護保険事業）（令和11年度）'!Print_Area</vt:lpstr>
      <vt:lpstr>'施設利用状況表（特養他介護保険事業）（令和12年度）'!Print_Area</vt:lpstr>
      <vt:lpstr>'資金収支見込計算書（令和10年度）'!Print_Area</vt:lpstr>
      <vt:lpstr>'資金収支見込計算書（令和11年度）'!Print_Area</vt:lpstr>
      <vt:lpstr>'資金収支見込計算書（令和12年度）'!Print_Area</vt:lpstr>
      <vt:lpstr>'様式 10-2号施設整備資金計画書の2'!Print_Area</vt:lpstr>
      <vt:lpstr>'様式 11号施設計画書'!Print_Area</vt:lpstr>
      <vt:lpstr>'様式 9-1号職員配置・採用計画書'!Print_Area</vt:lpstr>
      <vt:lpstr>'様式 9-2号職員配置・採用計画書'!Print_Area</vt:lpstr>
      <vt:lpstr>'様式 9-3号職員配置・採用計画書'!Print_Area</vt:lpstr>
      <vt:lpstr>'様式5号社会福祉法人調書 '!Print_Area</vt:lpstr>
      <vt:lpstr>'様式8号　事業概要・施設運営の基本理念・運営方針等'!Print_Area</vt:lpstr>
      <vt:lpstr>'（参考様式）借入金償還計画等一覧表（機構用）'!Print_Titles</vt:lpstr>
      <vt:lpstr>'様式 11号施設計画書'!Print_Titles</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Printed>2025-04-16T11:10:24Z</cp:lastPrinted>
  <dcterms:created xsi:type="dcterms:W3CDTF">2007-06-03T23:54:02Z</dcterms:created>
  <dcterms:modified xsi:type="dcterms:W3CDTF">2025-04-23T06:05:14Z</dcterms:modified>
</cp:coreProperties>
</file>