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nms10789\Nishinomiya City Dropbox\10251020財政課_1\☆決算統計\50_決算統計担当用\R6決算統計\70_地方財政状況資料集\10_HPアップ\"/>
    </mc:Choice>
  </mc:AlternateContent>
  <xr:revisionPtr revIDLastSave="0" documentId="13_ncr:1_{F05BE0E0-B8E0-4329-BF11-FC41CBEFCD63}" xr6:coauthVersionLast="47" xr6:coauthVersionMax="47" xr10:uidLastSave="{00000000-0000-0000-0000-000000000000}"/>
  <bookViews>
    <workbookView xWindow="-120" yWindow="-120" windowWidth="29040" windowHeight="164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CO38" i="10"/>
  <c r="CO39" i="10" s="1"/>
  <c r="CO40" i="10" s="1"/>
  <c r="CO41" i="10" s="1"/>
  <c r="CO42" i="10" s="1"/>
  <c r="BW38" i="10"/>
  <c r="BE38" i="10"/>
  <c r="AM38" i="10"/>
  <c r="U38" i="10"/>
  <c r="C38" i="10"/>
  <c r="CO37" i="10"/>
  <c r="BW37" i="10"/>
  <c r="BE37" i="10"/>
  <c r="U37" i="10"/>
  <c r="C37" i="10"/>
  <c r="BE36" i="10"/>
  <c r="BE35" i="10"/>
  <c r="CO34" i="10"/>
  <c r="CO35" i="10" s="1"/>
  <c r="CO36" i="10" s="1"/>
  <c r="BW34" i="10"/>
  <c r="BW35" i="10" s="1"/>
  <c r="BW36" i="10" s="1"/>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l="1"/>
  <c r="AM36" i="10" s="1"/>
  <c r="AM37" i="10" s="1"/>
  <c r="BE34" i="10" l="1"/>
</calcChain>
</file>

<file path=xl/sharedStrings.xml><?xml version="1.0" encoding="utf-8"?>
<sst xmlns="http://schemas.openxmlformats.org/spreadsheetml/2006/main" count="1052" uniqueCount="572">
  <si>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</si>
  <si>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</si>
  <si>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</si>
  <si>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</si>
  <si>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</si>
  <si>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</si>
  <si>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</si>
  <si>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</si>
  <si>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</si>
  <si>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</si>
  <si>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</si>
  <si>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</si>
  <si>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</si>
  <si>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</si>
  <si>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</si>
  <si>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</si>
  <si>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</si>
  <si>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</si>
  <si>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</si>
  <si>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</si>
  <si>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</si>
  <si>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</si>
  <si>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</si>
  <si>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</si>
  <si>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</si>
  <si>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</si>
  <si>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</si>
  <si>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</si>
  <si>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</si>
  <si>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</si>
  <si>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</si>
  <si>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</si>
  <si>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</si>
  <si>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</si>
  <si>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</si>
  <si>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</si>
  <si>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</si>
  <si>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</si>
  <si>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</si>
  <si>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</si>
  <si>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</si>
  <si>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</si>
  <si>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</si>
  <si>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</si>
  <si>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</si>
  <si>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</si>
  <si>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</si>
  <si>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</si>
  <si>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</si>
  <si>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</si>
  <si>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</si>
  <si>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</si>
  <si>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</si>
  <si>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</si>
  <si>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</si>
  <si>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</si>
  <si>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</si>
  <si>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</si>
  <si>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</si>
  <si>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</si>
  <si>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</si>
  <si>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</si>
  <si>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</si>
  <si>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</si>
  <si>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</si>
  <si>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</si>
  <si>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</si>
  <si>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</si>
  <si>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</si>
  <si>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</si>
  <si>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</si>
  <si>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</si>
  <si>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</si>
  <si>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</si>
  <si>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</si>
  <si>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</si>
  <si>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</si>
  <si>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</si>
  <si>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</si>
  <si>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</si>
  <si>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</si>
  <si>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</si>
  <si>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</si>
  <si>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</si>
  <si>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</si>
  <si>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</si>
  <si>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</si>
  <si>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</si>
  <si>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</si>
  <si>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</si>
  <si>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</si>
  <si>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</si>
  <si>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</si>
  <si>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</si>
  <si>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西宮市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</si>
  <si>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</si>
  <si>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</si>
  <si>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</si>
  <si>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</si>
  <si>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</si>
  <si>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</si>
  <si>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</si>
  <si>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</si>
  <si>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</si>
  <si>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</si>
  <si>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</si>
  <si>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</si>
  <si>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</si>
  <si>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</si>
  <si>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</si>
  <si>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</si>
  <si>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</si>
  <si>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</si>
  <si>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</si>
  <si>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</si>
  <si>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</si>
  <si>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</si>
  <si>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</si>
  <si>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</si>
  <si>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</si>
  <si>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</si>
  <si>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</si>
  <si>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</si>
  <si>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</si>
  <si>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</si>
  <si>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</si>
  <si>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</si>
  <si>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</si>
  <si>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</si>
  <si>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</si>
  <si>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</si>
  <si>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</si>
  <si>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</si>
  <si>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</si>
  <si>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</si>
  <si>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</si>
  <si>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</si>
  <si>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</si>
  <si>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</si>
  <si>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</si>
  <si>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</si>
  <si>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</si>
  <si>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</si>
  <si>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病院事業会計</t>
    <phoneticPr fontId="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</si>
  <si>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</si>
  <si>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</si>
  <si>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</si>
  <si>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</si>
  <si>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</si>
  <si>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</si>
  <si>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</si>
  <si>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</si>
  <si>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</si>
  <si>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</si>
  <si>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</si>
  <si>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</si>
  <si>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</si>
  <si>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</si>
  <si>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</si>
  <si>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</si>
  <si>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</si>
  <si>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</si>
  <si>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</si>
  <si>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</si>
  <si>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</si>
  <si>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</si>
  <si>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</si>
  <si>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</si>
  <si>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</si>
  <si>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</si>
  <si>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</si>
  <si>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</si>
  <si>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</si>
  <si>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</si>
  <si>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</si>
  <si>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</si>
  <si>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</si>
  <si>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</si>
  <si>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</si>
  <si>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</si>
  <si>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</si>
  <si>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</si>
  <si>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</si>
  <si>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</si>
  <si>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</si>
  <si>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</si>
  <si>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</si>
  <si>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</si>
  <si>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</si>
  <si>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</si>
  <si>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</si>
  <si>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</si>
  <si>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</si>
  <si>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</si>
  <si>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</si>
  <si>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</si>
  <si>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</si>
  <si>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</si>
  <si>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</si>
  <si>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</si>
  <si>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</si>
  <si>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</si>
  <si>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</si>
  <si>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兵庫県西宮市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</si>
  <si>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</si>
  <si>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</si>
  <si>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</si>
  <si>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</si>
  <si>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</si>
  <si>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</si>
  <si>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</si>
  <si>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</si>
  <si>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</si>
  <si>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</si>
  <si>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</si>
  <si>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</si>
  <si>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</si>
  <si>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</si>
  <si>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</si>
  <si>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</si>
  <si>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</si>
  <si>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</si>
  <si>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</si>
  <si>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</si>
  <si>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</si>
  <si>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</si>
  <si>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</si>
  <si>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</si>
  <si>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</si>
  <si>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</si>
  <si>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</si>
  <si>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</si>
  <si>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</si>
  <si>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</si>
  <si>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</si>
  <si>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</si>
  <si>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</si>
  <si>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</si>
  <si>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</si>
  <si>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</si>
  <si>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</si>
  <si>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</si>
  <si>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</si>
  <si>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</si>
  <si>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</si>
  <si>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</si>
  <si>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</si>
  <si>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</si>
  <si>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</si>
  <si>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</si>
  <si>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</si>
  <si>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</si>
  <si>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</si>
  <si>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</si>
  <si>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</si>
  <si>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</si>
  <si>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</si>
  <si>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</si>
  <si>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</si>
  <si>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</si>
  <si>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</si>
  <si>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</si>
  <si>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</si>
  <si>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</si>
  <si>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</si>
  <si>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</si>
  <si>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</si>
  <si>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</si>
  <si>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</si>
  <si>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</si>
  <si>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</si>
  <si>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</si>
  <si>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</si>
  <si>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</si>
  <si>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</si>
  <si>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</si>
  <si>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</si>
  <si>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</si>
  <si>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</si>
  <si>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</si>
  <si>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</si>
  <si>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</si>
  <si>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</si>
  <si>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</si>
  <si>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</si>
  <si>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</si>
  <si>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</si>
  <si>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</si>
  <si>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</si>
  <si>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</si>
  <si>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</si>
  <si>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</si>
  <si>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</si>
  <si>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</si>
  <si>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</si>
  <si>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</si>
  <si>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</si>
  <si>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</si>
  <si>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</si>
  <si>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</si>
  <si>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</si>
  <si>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</si>
  <si>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</si>
  <si>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</si>
  <si>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</si>
  <si>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</si>
  <si>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</si>
  <si>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</si>
  <si>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</si>
  <si>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</si>
  <si>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</si>
  <si>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</si>
  <si>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</si>
  <si>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</si>
  <si>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</si>
  <si>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</si>
  <si>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</si>
  <si>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</si>
  <si>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</si>
  <si>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</si>
  <si>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</si>
  <si>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</si>
  <si>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</si>
  <si>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</si>
  <si>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</si>
  <si>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</si>
  <si>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</si>
  <si>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と畜場</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</si>
  <si>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</si>
  <si>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</si>
  <si>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</si>
  <si>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</si>
  <si>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</si>
  <si>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</si>
  <si>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</si>
  <si>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</si>
  <si>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</si>
  <si>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</si>
  <si>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</si>
  <si>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</si>
  <si>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</si>
  <si>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</si>
  <si>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</si>
  <si>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</si>
  <si>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</si>
  <si>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</si>
  <si>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</si>
  <si>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</si>
  <si>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</si>
  <si>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</si>
  <si>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</si>
  <si>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</si>
  <si>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</si>
  <si>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</si>
  <si>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兵庫県西宮市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</si>
  <si>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</si>
  <si>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</si>
  <si>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</si>
  <si>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</si>
  <si>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</si>
  <si>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</si>
  <si>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</si>
  <si>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</si>
  <si>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</si>
  <si>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</si>
  <si>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</si>
  <si>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</si>
  <si>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</si>
  <si>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</si>
  <si>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</si>
  <si>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</si>
  <si>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</si>
  <si>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</si>
  <si>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</si>
  <si>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</si>
  <si>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公共用地買収事業特別会計</t>
    <phoneticPr fontId="5"/>
  </si>
  <si>
    <t>母子父子寡婦福祉資金貸付事業特別会計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</si>
  <si>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</si>
  <si>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</si>
  <si>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</si>
  <si>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</si>
  <si>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</si>
  <si>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</si>
  <si>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</si>
  <si>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</si>
  <si>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</si>
  <si>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</si>
  <si>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</si>
  <si>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</si>
  <si>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</si>
  <si>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</si>
  <si>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</si>
  <si>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後期高齢者医療事業特別会計</t>
    <phoneticPr fontId="5"/>
  </si>
  <si>
    <t>水道事業会計</t>
    <phoneticPr fontId="5"/>
  </si>
  <si>
    <t>法適用企業</t>
    <phoneticPr fontId="5"/>
  </si>
  <si>
    <t>工業用水道事業会計</t>
    <phoneticPr fontId="5"/>
  </si>
  <si>
    <t>下水道事業会計</t>
    <phoneticPr fontId="5"/>
  </si>
  <si>
    <t>食肉センター特別会計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</si>
  <si>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</si>
  <si>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</si>
  <si>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</si>
  <si>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</si>
  <si>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</si>
  <si>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</si>
  <si>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</si>
  <si>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</si>
  <si>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</si>
  <si>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</si>
  <si>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</si>
  <si>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</si>
  <si>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</si>
  <si>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</si>
  <si>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</si>
  <si>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</si>
  <si>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</si>
  <si>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</si>
  <si>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</si>
  <si>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</si>
  <si>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</si>
  <si>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</si>
  <si>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</si>
  <si>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</si>
  <si>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</si>
  <si>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</si>
  <si>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</si>
  <si>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</si>
  <si>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</si>
  <si>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</si>
  <si>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</si>
  <si>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</si>
  <si>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</si>
  <si>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</si>
  <si>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</si>
  <si>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</si>
  <si>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</si>
  <si>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</si>
  <si>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</si>
  <si>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</si>
  <si>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</si>
  <si>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</si>
  <si>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</si>
  <si>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</si>
  <si>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</si>
  <si>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</si>
  <si>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</si>
  <si>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</si>
  <si>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</si>
  <si>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</si>
  <si>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</si>
  <si>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</si>
  <si>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</si>
  <si>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</si>
  <si>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</si>
  <si>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</si>
  <si>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</si>
  <si>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</si>
  <si>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</si>
  <si>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</si>
  <si>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</si>
  <si>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</si>
  <si>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</si>
  <si>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</si>
  <si>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</si>
  <si>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</si>
  <si>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</si>
  <si>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</si>
  <si>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</si>
  <si>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</si>
  <si>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</si>
  <si>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</si>
  <si>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</si>
  <si>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</si>
  <si>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</si>
  <si>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</si>
  <si>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</si>
  <si>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</si>
  <si>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</si>
  <si>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</si>
  <si>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</si>
  <si>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</si>
  <si>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</si>
  <si>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</si>
  <si>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</si>
  <si>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</si>
  <si>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</si>
  <si>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</si>
  <si>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</si>
  <si>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</si>
  <si>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</si>
  <si>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</si>
  <si>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</si>
  <si>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</si>
  <si>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</si>
  <si>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</si>
  <si>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</si>
  <si>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</si>
  <si>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</si>
  <si>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</si>
  <si>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</si>
  <si>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</si>
  <si>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</si>
  <si>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</si>
  <si>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</si>
  <si>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</si>
  <si>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</si>
  <si>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</si>
  <si>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</si>
  <si>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</si>
  <si>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</si>
  <si>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</si>
  <si>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</si>
  <si>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</si>
  <si>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</si>
  <si>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</si>
  <si>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</si>
  <si>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</si>
  <si>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</si>
  <si>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</si>
  <si>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</si>
  <si>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</si>
  <si>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</si>
  <si>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</si>
  <si>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</si>
  <si>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</si>
  <si>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</si>
  <si>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</si>
  <si>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</si>
  <si>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</si>
  <si>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</si>
  <si>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</si>
  <si>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</si>
  <si>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</si>
  <si>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</si>
  <si>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</si>
  <si>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4.17</t>
  </si>
  <si>
    <t>▲ 3.77</t>
  </si>
  <si>
    <t>▲ 1.40</t>
  </si>
  <si>
    <t>病院事業会計</t>
  </si>
  <si>
    <t>▲ 0.00</t>
  </si>
  <si>
    <t>水道事業会計</t>
  </si>
  <si>
    <t>工業用水道事業会計</t>
  </si>
  <si>
    <t>下水道事業会計</t>
  </si>
  <si>
    <t>一般会計</t>
  </si>
  <si>
    <t>介護保険特別会計</t>
  </si>
  <si>
    <t>後期高齢者医療事業特別会計</t>
  </si>
  <si>
    <t>国民健康保険特別会計</t>
  </si>
  <si>
    <t>その他会計（赤字）</t>
  </si>
  <si>
    <t>その他会計（黒字）</t>
  </si>
  <si>
    <t>R02</t>
    <phoneticPr fontId="5"/>
  </si>
  <si>
    <t>R03</t>
    <phoneticPr fontId="5"/>
  </si>
  <si>
    <t>R04</t>
    <phoneticPr fontId="5"/>
  </si>
  <si>
    <t>R05</t>
    <phoneticPr fontId="5"/>
  </si>
  <si>
    <t>R06</t>
    <phoneticPr fontId="5"/>
  </si>
  <si>
    <t>-</t>
    <phoneticPr fontId="2"/>
  </si>
  <si>
    <t>阪神水道企業団</t>
    <rPh sb="0" eb="7">
      <t>ハンシンスイドウキギョウダン</t>
    </rPh>
    <phoneticPr fontId="2"/>
  </si>
  <si>
    <t>兵庫県後期高齢者医療広域連合（一般会計）</t>
    <rPh sb="0" eb="8">
      <t>ヒョウゴケンコウキコウレイシャ</t>
    </rPh>
    <rPh sb="8" eb="10">
      <t>イリョウ</t>
    </rPh>
    <rPh sb="10" eb="12">
      <t>コウイキ</t>
    </rPh>
    <rPh sb="12" eb="14">
      <t>レンゴウ</t>
    </rPh>
    <rPh sb="15" eb="19">
      <t>イッパンカイケイ</t>
    </rPh>
    <phoneticPr fontId="2"/>
  </si>
  <si>
    <t>兵庫県後期高齢者医療広域連合（特別会計）</t>
    <rPh sb="0" eb="8">
      <t>ヒョウゴケンコウキコウレイシャ</t>
    </rPh>
    <rPh sb="8" eb="10">
      <t>イリョウ</t>
    </rPh>
    <rPh sb="10" eb="12">
      <t>コウイキ</t>
    </rPh>
    <rPh sb="12" eb="14">
      <t>レンゴウ</t>
    </rPh>
    <rPh sb="15" eb="17">
      <t>トクベツ</t>
    </rPh>
    <rPh sb="17" eb="19">
      <t>カイケイ</t>
    </rPh>
    <phoneticPr fontId="2"/>
  </si>
  <si>
    <t>○</t>
  </si>
  <si>
    <t>社会福祉法人 阪神福祉事業団</t>
    <rPh sb="0" eb="6">
      <t>シャカイフクシホウジン</t>
    </rPh>
    <rPh sb="7" eb="14">
      <t>ハンシンフクシジギョウダン</t>
    </rPh>
    <phoneticPr fontId="2"/>
  </si>
  <si>
    <t>兵庫県信用保証協会</t>
    <rPh sb="0" eb="3">
      <t>ヒョウゴケン</t>
    </rPh>
    <rPh sb="3" eb="5">
      <t>シンヨウ</t>
    </rPh>
    <rPh sb="5" eb="7">
      <t>ホショウ</t>
    </rPh>
    <rPh sb="7" eb="9">
      <t>キョウカイ</t>
    </rPh>
    <phoneticPr fontId="2"/>
  </si>
  <si>
    <t>西宮市住宅整備資金等融資</t>
    <rPh sb="0" eb="3">
      <t>ニシノミヤシ</t>
    </rPh>
    <rPh sb="3" eb="7">
      <t>ジュウタクセイビ</t>
    </rPh>
    <rPh sb="7" eb="10">
      <t>シキントウ</t>
    </rPh>
    <rPh sb="10" eb="12">
      <t>ユウシ</t>
    </rPh>
    <phoneticPr fontId="2"/>
  </si>
  <si>
    <t>公益財団法人　西宮市文化振興財団</t>
    <rPh sb="0" eb="2">
      <t>コウエキ</t>
    </rPh>
    <rPh sb="2" eb="4">
      <t>ザイダン</t>
    </rPh>
    <rPh sb="4" eb="6">
      <t>ホウジン</t>
    </rPh>
    <rPh sb="7" eb="10">
      <t>ニシノミヤシ</t>
    </rPh>
    <rPh sb="10" eb="12">
      <t>ブンカ</t>
    </rPh>
    <rPh sb="12" eb="14">
      <t>シンコウ</t>
    </rPh>
    <rPh sb="14" eb="16">
      <t>ザイダン</t>
    </rPh>
    <phoneticPr fontId="2"/>
  </si>
  <si>
    <t>公益財団法人　西宮スポーツセンター</t>
    <rPh sb="0" eb="2">
      <t>コウエキ</t>
    </rPh>
    <rPh sb="2" eb="4">
      <t>ザイダン</t>
    </rPh>
    <rPh sb="4" eb="6">
      <t>ホウジン</t>
    </rPh>
    <rPh sb="7" eb="9">
      <t>ニシノミヤ</t>
    </rPh>
    <phoneticPr fontId="2"/>
  </si>
  <si>
    <t>公益財団法人　西宮市国際交流協会</t>
    <rPh sb="0" eb="2">
      <t>コウエキ</t>
    </rPh>
    <rPh sb="2" eb="4">
      <t>ザイダン</t>
    </rPh>
    <rPh sb="4" eb="6">
      <t>ホウジン</t>
    </rPh>
    <rPh sb="7" eb="10">
      <t>ニシノミヤシ</t>
    </rPh>
    <rPh sb="10" eb="12">
      <t>コクサイ</t>
    </rPh>
    <rPh sb="12" eb="14">
      <t>コウリュウ</t>
    </rPh>
    <rPh sb="14" eb="16">
      <t>キョウカイ</t>
    </rPh>
    <phoneticPr fontId="2"/>
  </si>
  <si>
    <t>西宮市都市管理株式会社</t>
    <rPh sb="0" eb="3">
      <t>ニシノミヤシ</t>
    </rPh>
    <rPh sb="3" eb="5">
      <t>トシ</t>
    </rPh>
    <rPh sb="5" eb="7">
      <t>カンリ</t>
    </rPh>
    <rPh sb="7" eb="9">
      <t>カブシキ</t>
    </rPh>
    <rPh sb="9" eb="11">
      <t>カイシャ</t>
    </rPh>
    <phoneticPr fontId="2"/>
  </si>
  <si>
    <t>一般財団法人　西宮市都市整備公社</t>
    <rPh sb="0" eb="2">
      <t>イッパン</t>
    </rPh>
    <rPh sb="2" eb="4">
      <t>ザイダン</t>
    </rPh>
    <rPh sb="4" eb="6">
      <t>ホウジン</t>
    </rPh>
    <rPh sb="7" eb="10">
      <t>ニシノミヤシ</t>
    </rPh>
    <rPh sb="10" eb="12">
      <t>トシ</t>
    </rPh>
    <rPh sb="12" eb="14">
      <t>セイビ</t>
    </rPh>
    <rPh sb="14" eb="16">
      <t>コウシャ</t>
    </rPh>
    <phoneticPr fontId="2"/>
  </si>
  <si>
    <t>西宮市土地開発公社</t>
    <rPh sb="0" eb="3">
      <t>ニシノミヤシ</t>
    </rPh>
    <rPh sb="3" eb="5">
      <t>トチ</t>
    </rPh>
    <rPh sb="5" eb="7">
      <t>カイハツ</t>
    </rPh>
    <rPh sb="7" eb="9">
      <t>コウシャ</t>
    </rPh>
    <phoneticPr fontId="2"/>
  </si>
  <si>
    <t>西宮市都市計画事業基金</t>
    <rPh sb="0" eb="3">
      <t>ニシノミヤシ</t>
    </rPh>
    <rPh sb="3" eb="7">
      <t>トシケイカク</t>
    </rPh>
    <rPh sb="7" eb="11">
      <t>ジギョウキキン</t>
    </rPh>
    <phoneticPr fontId="5"/>
  </si>
  <si>
    <t>西宮市公共施設保全積立基金</t>
    <rPh sb="0" eb="3">
      <t>ニシノミヤシ</t>
    </rPh>
    <rPh sb="3" eb="7">
      <t>コウキョウシセツ</t>
    </rPh>
    <rPh sb="7" eb="13">
      <t>ホゼンツミタテキキン</t>
    </rPh>
    <phoneticPr fontId="5"/>
  </si>
  <si>
    <t>西宮市奨学基金</t>
    <rPh sb="0" eb="3">
      <t>ニシノミヤシ</t>
    </rPh>
    <rPh sb="3" eb="7">
      <t>ショウガクキキン</t>
    </rPh>
    <phoneticPr fontId="5"/>
  </si>
  <si>
    <t>西宮市営住宅敷金等積立基金</t>
    <rPh sb="0" eb="2">
      <t>ニシノミヤ</t>
    </rPh>
    <rPh sb="2" eb="6">
      <t>シエイジュウタク</t>
    </rPh>
    <rPh sb="6" eb="13">
      <t>シキキントウツミタテキキン</t>
    </rPh>
    <phoneticPr fontId="5"/>
  </si>
  <si>
    <t>西宮市耐火物件火災損害塡補積立金</t>
    <rPh sb="0" eb="3">
      <t>ニシノミヤシ</t>
    </rPh>
    <rPh sb="3" eb="4">
      <t>タ</t>
    </rPh>
    <rPh sb="4" eb="5">
      <t>ヒ</t>
    </rPh>
    <rPh sb="5" eb="7">
      <t>ブッケン</t>
    </rPh>
    <rPh sb="7" eb="9">
      <t>カサイ</t>
    </rPh>
    <rPh sb="9" eb="11">
      <t>ソンガイ</t>
    </rPh>
    <rPh sb="11" eb="12">
      <t>フサガル</t>
    </rPh>
    <rPh sb="12" eb="13">
      <t>ホ</t>
    </rPh>
    <rPh sb="13" eb="15">
      <t>ツミタテ</t>
    </rPh>
    <rPh sb="15" eb="16">
      <t>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</si>
</sst>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B9F9-459D-BCBD-67FE3CB706D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46514</c:v>
                </c:pt>
                <c:pt idx="1">
                  <c:v>38478</c:v>
                </c:pt>
                <c:pt idx="2">
                  <c:v>32567</c:v>
                </c:pt>
                <c:pt idx="3">
                  <c:v>28814</c:v>
                </c:pt>
                <c:pt idx="4">
                  <c:v>38174</c:v>
                </c:pt>
              </c:numCache>
            </c:numRef>
          </c:val>
          <c:smooth val="0"/>
          <c:extLst>
            <c:ext xmlns:c16="http://schemas.microsoft.com/office/drawing/2014/chart" uri="{C3380CC4-5D6E-409C-BE32-E72D297353CC}">
              <c16:uniqueId val="{00000001-B9F9-459D-BCBD-67FE3CB706D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4.8600000000000003</c:v>
                </c:pt>
                <c:pt idx="1">
                  <c:v>5.13</c:v>
                </c:pt>
                <c:pt idx="2">
                  <c:v>0.51</c:v>
                </c:pt>
                <c:pt idx="3">
                  <c:v>0.52</c:v>
                </c:pt>
                <c:pt idx="4">
                  <c:v>0.62</c:v>
                </c:pt>
              </c:numCache>
            </c:numRef>
          </c:val>
          <c:extLst>
            <c:ext xmlns:c16="http://schemas.microsoft.com/office/drawing/2014/chart" uri="{C3380CC4-5D6E-409C-BE32-E72D297353CC}">
              <c16:uniqueId val="{00000000-1C25-48D1-AAAE-FA52D6ACB84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18.27</c:v>
                </c:pt>
                <c:pt idx="1">
                  <c:v>19.739999999999998</c:v>
                </c:pt>
                <c:pt idx="2">
                  <c:v>20.41</c:v>
                </c:pt>
                <c:pt idx="3">
                  <c:v>16.350000000000001</c:v>
                </c:pt>
                <c:pt idx="4">
                  <c:v>14.32</c:v>
                </c:pt>
              </c:numCache>
            </c:numRef>
          </c:val>
          <c:extLst>
            <c:ext xmlns:c16="http://schemas.microsoft.com/office/drawing/2014/chart" uri="{C3380CC4-5D6E-409C-BE32-E72D297353CC}">
              <c16:uniqueId val="{00000001-1C25-48D1-AAAE-FA52D6ACB84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4.54</c:v>
                </c:pt>
                <c:pt idx="1">
                  <c:v>2.82</c:v>
                </c:pt>
                <c:pt idx="2">
                  <c:v>-4.17</c:v>
                </c:pt>
                <c:pt idx="3">
                  <c:v>-3.77</c:v>
                </c:pt>
                <c:pt idx="4">
                  <c:v>-1.4</c:v>
                </c:pt>
              </c:numCache>
            </c:numRef>
          </c:val>
          <c:smooth val="0"/>
          <c:extLst>
            <c:ext xmlns:c16="http://schemas.microsoft.com/office/drawing/2014/chart" uri="{C3380CC4-5D6E-409C-BE32-E72D297353CC}">
              <c16:uniqueId val="{00000002-1C25-48D1-AAAE-FA52D6ACB84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0.01</c:v>
                </c:pt>
                <c:pt idx="2">
                  <c:v>#N/A</c:v>
                </c:pt>
                <c:pt idx="3">
                  <c:v>0.06</c:v>
                </c:pt>
                <c:pt idx="4">
                  <c:v>#N/A</c:v>
                </c:pt>
                <c:pt idx="5">
                  <c:v>0.11</c:v>
                </c:pt>
                <c:pt idx="6">
                  <c:v>#N/A</c:v>
                </c:pt>
                <c:pt idx="7">
                  <c:v>0</c:v>
                </c:pt>
                <c:pt idx="8">
                  <c:v>#N/A</c:v>
                </c:pt>
                <c:pt idx="9">
                  <c:v>0</c:v>
                </c:pt>
              </c:numCache>
            </c:numRef>
          </c:val>
          <c:extLst>
            <c:ext xmlns:c16="http://schemas.microsoft.com/office/drawing/2014/chart" uri="{C3380CC4-5D6E-409C-BE32-E72D297353CC}">
              <c16:uniqueId val="{00000000-CC2A-4889-A13F-5A2B7A44AC3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C2A-4889-A13F-5A2B7A44AC39}"/>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0.55000000000000004</c:v>
                </c:pt>
                <c:pt idx="2">
                  <c:v>#N/A</c:v>
                </c:pt>
                <c:pt idx="3">
                  <c:v>0.53</c:v>
                </c:pt>
                <c:pt idx="4">
                  <c:v>#N/A</c:v>
                </c:pt>
                <c:pt idx="5">
                  <c:v>0.47</c:v>
                </c:pt>
                <c:pt idx="6">
                  <c:v>#N/A</c:v>
                </c:pt>
                <c:pt idx="7">
                  <c:v>0.26</c:v>
                </c:pt>
                <c:pt idx="8">
                  <c:v>#N/A</c:v>
                </c:pt>
                <c:pt idx="9">
                  <c:v>0.24</c:v>
                </c:pt>
              </c:numCache>
            </c:numRef>
          </c:val>
          <c:extLst>
            <c:ext xmlns:c16="http://schemas.microsoft.com/office/drawing/2014/chart" uri="{C3380CC4-5D6E-409C-BE32-E72D297353CC}">
              <c16:uniqueId val="{00000002-CC2A-4889-A13F-5A2B7A44AC39}"/>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0.26</c:v>
                </c:pt>
                <c:pt idx="2">
                  <c:v>#N/A</c:v>
                </c:pt>
                <c:pt idx="3">
                  <c:v>0.25</c:v>
                </c:pt>
                <c:pt idx="4">
                  <c:v>#N/A</c:v>
                </c:pt>
                <c:pt idx="5">
                  <c:v>0.27</c:v>
                </c:pt>
                <c:pt idx="6">
                  <c:v>#N/A</c:v>
                </c:pt>
                <c:pt idx="7">
                  <c:v>0.28000000000000003</c:v>
                </c:pt>
                <c:pt idx="8">
                  <c:v>#N/A</c:v>
                </c:pt>
                <c:pt idx="9">
                  <c:v>0.32</c:v>
                </c:pt>
              </c:numCache>
            </c:numRef>
          </c:val>
          <c:extLst>
            <c:ext xmlns:c16="http://schemas.microsoft.com/office/drawing/2014/chart" uri="{C3380CC4-5D6E-409C-BE32-E72D297353CC}">
              <c16:uniqueId val="{00000003-CC2A-4889-A13F-5A2B7A44AC39}"/>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0.72</c:v>
                </c:pt>
                <c:pt idx="2">
                  <c:v>#N/A</c:v>
                </c:pt>
                <c:pt idx="3">
                  <c:v>0.55000000000000004</c:v>
                </c:pt>
                <c:pt idx="4">
                  <c:v>#N/A</c:v>
                </c:pt>
                <c:pt idx="5">
                  <c:v>0.79</c:v>
                </c:pt>
                <c:pt idx="6">
                  <c:v>#N/A</c:v>
                </c:pt>
                <c:pt idx="7">
                  <c:v>0.68</c:v>
                </c:pt>
                <c:pt idx="8">
                  <c:v>#N/A</c:v>
                </c:pt>
                <c:pt idx="9">
                  <c:v>0.54</c:v>
                </c:pt>
              </c:numCache>
            </c:numRef>
          </c:val>
          <c:extLst>
            <c:ext xmlns:c16="http://schemas.microsoft.com/office/drawing/2014/chart" uri="{C3380CC4-5D6E-409C-BE32-E72D297353CC}">
              <c16:uniqueId val="{00000004-CC2A-4889-A13F-5A2B7A44AC39}"/>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4.83</c:v>
                </c:pt>
                <c:pt idx="2">
                  <c:v>#N/A</c:v>
                </c:pt>
                <c:pt idx="3">
                  <c:v>5.0599999999999996</c:v>
                </c:pt>
                <c:pt idx="4">
                  <c:v>#N/A</c:v>
                </c:pt>
                <c:pt idx="5">
                  <c:v>0.39</c:v>
                </c:pt>
                <c:pt idx="6">
                  <c:v>#N/A</c:v>
                </c:pt>
                <c:pt idx="7">
                  <c:v>0.5</c:v>
                </c:pt>
                <c:pt idx="8">
                  <c:v>#N/A</c:v>
                </c:pt>
                <c:pt idx="9">
                  <c:v>0.6</c:v>
                </c:pt>
              </c:numCache>
            </c:numRef>
          </c:val>
          <c:extLst>
            <c:ext xmlns:c16="http://schemas.microsoft.com/office/drawing/2014/chart" uri="{C3380CC4-5D6E-409C-BE32-E72D297353CC}">
              <c16:uniqueId val="{00000005-CC2A-4889-A13F-5A2B7A44AC39}"/>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2.37</c:v>
                </c:pt>
                <c:pt idx="2">
                  <c:v>#N/A</c:v>
                </c:pt>
                <c:pt idx="3">
                  <c:v>2.1</c:v>
                </c:pt>
                <c:pt idx="4">
                  <c:v>#N/A</c:v>
                </c:pt>
                <c:pt idx="5">
                  <c:v>1.88</c:v>
                </c:pt>
                <c:pt idx="6">
                  <c:v>#N/A</c:v>
                </c:pt>
                <c:pt idx="7">
                  <c:v>1.93</c:v>
                </c:pt>
                <c:pt idx="8">
                  <c:v>#N/A</c:v>
                </c:pt>
                <c:pt idx="9">
                  <c:v>2.14</c:v>
                </c:pt>
              </c:numCache>
            </c:numRef>
          </c:val>
          <c:extLst>
            <c:ext xmlns:c16="http://schemas.microsoft.com/office/drawing/2014/chart" uri="{C3380CC4-5D6E-409C-BE32-E72D297353CC}">
              <c16:uniqueId val="{00000006-CC2A-4889-A13F-5A2B7A44AC39}"/>
            </c:ext>
          </c:extLst>
        </c:ser>
        <c:ser>
          <c:idx val="7"/>
          <c:order val="7"/>
          <c:tx>
            <c:strRef>
              <c:f>データシート!$A$34</c:f>
              <c:strCache>
                <c:ptCount val="1"/>
                <c:pt idx="0">
                  <c:v>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3.06</c:v>
                </c:pt>
                <c:pt idx="2">
                  <c:v>#N/A</c:v>
                </c:pt>
                <c:pt idx="3">
                  <c:v>2.96</c:v>
                </c:pt>
                <c:pt idx="4">
                  <c:v>#N/A</c:v>
                </c:pt>
                <c:pt idx="5">
                  <c:v>2.95</c:v>
                </c:pt>
                <c:pt idx="6">
                  <c:v>#N/A</c:v>
                </c:pt>
                <c:pt idx="7">
                  <c:v>2.82</c:v>
                </c:pt>
                <c:pt idx="8">
                  <c:v>#N/A</c:v>
                </c:pt>
                <c:pt idx="9">
                  <c:v>2.79</c:v>
                </c:pt>
              </c:numCache>
            </c:numRef>
          </c:val>
          <c:extLst>
            <c:ext xmlns:c16="http://schemas.microsoft.com/office/drawing/2014/chart" uri="{C3380CC4-5D6E-409C-BE32-E72D297353CC}">
              <c16:uniqueId val="{00000007-CC2A-4889-A13F-5A2B7A44AC3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4.32</c:v>
                </c:pt>
                <c:pt idx="2">
                  <c:v>#N/A</c:v>
                </c:pt>
                <c:pt idx="3">
                  <c:v>4.4400000000000004</c:v>
                </c:pt>
                <c:pt idx="4">
                  <c:v>#N/A</c:v>
                </c:pt>
                <c:pt idx="5">
                  <c:v>4.2</c:v>
                </c:pt>
                <c:pt idx="6">
                  <c:v>#N/A</c:v>
                </c:pt>
                <c:pt idx="7">
                  <c:v>4.25</c:v>
                </c:pt>
                <c:pt idx="8">
                  <c:v>#N/A</c:v>
                </c:pt>
                <c:pt idx="9">
                  <c:v>4.28</c:v>
                </c:pt>
              </c:numCache>
            </c:numRef>
          </c:val>
          <c:extLst>
            <c:ext xmlns:c16="http://schemas.microsoft.com/office/drawing/2014/chart" uri="{C3380CC4-5D6E-409C-BE32-E72D297353CC}">
              <c16:uniqueId val="{00000008-CC2A-4889-A13F-5A2B7A44AC39}"/>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0.08</c:v>
                </c:pt>
                <c:pt idx="2">
                  <c:v>#N/A</c:v>
                </c:pt>
                <c:pt idx="3">
                  <c:v>0.96</c:v>
                </c:pt>
                <c:pt idx="4">
                  <c:v>#N/A</c:v>
                </c:pt>
                <c:pt idx="5">
                  <c:v>1.1399999999999999</c:v>
                </c:pt>
                <c:pt idx="6">
                  <c:v>#N/A</c:v>
                </c:pt>
                <c:pt idx="7">
                  <c:v>0.55000000000000004</c:v>
                </c:pt>
                <c:pt idx="8">
                  <c:v>#N/A</c:v>
                </c:pt>
                <c:pt idx="9">
                  <c:v>0</c:v>
                </c:pt>
              </c:numCache>
            </c:numRef>
          </c:val>
          <c:extLst>
            <c:ext xmlns:c16="http://schemas.microsoft.com/office/drawing/2014/chart" uri="{C3380CC4-5D6E-409C-BE32-E72D297353CC}">
              <c16:uniqueId val="{00000009-CC2A-4889-A13F-5A2B7A44AC3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15302</c:v>
                </c:pt>
                <c:pt idx="5">
                  <c:v>14775</c:v>
                </c:pt>
                <c:pt idx="8">
                  <c:v>14287</c:v>
                </c:pt>
                <c:pt idx="11">
                  <c:v>13651</c:v>
                </c:pt>
                <c:pt idx="14">
                  <c:v>13066</c:v>
                </c:pt>
              </c:numCache>
            </c:numRef>
          </c:val>
          <c:extLst>
            <c:ext xmlns:c16="http://schemas.microsoft.com/office/drawing/2014/chart" uri="{C3380CC4-5D6E-409C-BE32-E72D297353CC}">
              <c16:uniqueId val="{00000000-1805-4BB1-9E97-44B78F12E9B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805-4BB1-9E97-44B78F12E9B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1031</c:v>
                </c:pt>
                <c:pt idx="3">
                  <c:v>1012</c:v>
                </c:pt>
                <c:pt idx="6">
                  <c:v>959</c:v>
                </c:pt>
                <c:pt idx="9">
                  <c:v>948</c:v>
                </c:pt>
                <c:pt idx="12">
                  <c:v>937</c:v>
                </c:pt>
              </c:numCache>
            </c:numRef>
          </c:val>
          <c:extLst>
            <c:ext xmlns:c16="http://schemas.microsoft.com/office/drawing/2014/chart" uri="{C3380CC4-5D6E-409C-BE32-E72D297353CC}">
              <c16:uniqueId val="{00000002-1805-4BB1-9E97-44B78F12E9B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65</c:v>
                </c:pt>
                <c:pt idx="3">
                  <c:v>11</c:v>
                </c:pt>
                <c:pt idx="6">
                  <c:v>9</c:v>
                </c:pt>
                <c:pt idx="9">
                  <c:v>12</c:v>
                </c:pt>
                <c:pt idx="12">
                  <c:v>4</c:v>
                </c:pt>
              </c:numCache>
            </c:numRef>
          </c:val>
          <c:extLst>
            <c:ext xmlns:c16="http://schemas.microsoft.com/office/drawing/2014/chart" uri="{C3380CC4-5D6E-409C-BE32-E72D297353CC}">
              <c16:uniqueId val="{00000003-1805-4BB1-9E97-44B78F12E9B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3615</c:v>
                </c:pt>
                <c:pt idx="3">
                  <c:v>3276</c:v>
                </c:pt>
                <c:pt idx="6">
                  <c:v>2991</c:v>
                </c:pt>
                <c:pt idx="9">
                  <c:v>2963</c:v>
                </c:pt>
                <c:pt idx="12">
                  <c:v>2812</c:v>
                </c:pt>
              </c:numCache>
            </c:numRef>
          </c:val>
          <c:extLst>
            <c:ext xmlns:c16="http://schemas.microsoft.com/office/drawing/2014/chart" uri="{C3380CC4-5D6E-409C-BE32-E72D297353CC}">
              <c16:uniqueId val="{00000004-1805-4BB1-9E97-44B78F12E9B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805-4BB1-9E97-44B78F12E9B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805-4BB1-9E97-44B78F12E9B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14688</c:v>
                </c:pt>
                <c:pt idx="3">
                  <c:v>14471</c:v>
                </c:pt>
                <c:pt idx="6">
                  <c:v>14683</c:v>
                </c:pt>
                <c:pt idx="9">
                  <c:v>14577</c:v>
                </c:pt>
                <c:pt idx="12">
                  <c:v>14236</c:v>
                </c:pt>
              </c:numCache>
            </c:numRef>
          </c:val>
          <c:extLst>
            <c:ext xmlns:c16="http://schemas.microsoft.com/office/drawing/2014/chart" uri="{C3380CC4-5D6E-409C-BE32-E72D297353CC}">
              <c16:uniqueId val="{00000007-1805-4BB1-9E97-44B78F12E9B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4097</c:v>
                </c:pt>
                <c:pt idx="2">
                  <c:v>#N/A</c:v>
                </c:pt>
                <c:pt idx="3">
                  <c:v>#N/A</c:v>
                </c:pt>
                <c:pt idx="4">
                  <c:v>3995</c:v>
                </c:pt>
                <c:pt idx="5">
                  <c:v>#N/A</c:v>
                </c:pt>
                <c:pt idx="6">
                  <c:v>#N/A</c:v>
                </c:pt>
                <c:pt idx="7">
                  <c:v>4355</c:v>
                </c:pt>
                <c:pt idx="8">
                  <c:v>#N/A</c:v>
                </c:pt>
                <c:pt idx="9">
                  <c:v>#N/A</c:v>
                </c:pt>
                <c:pt idx="10">
                  <c:v>4849</c:v>
                </c:pt>
                <c:pt idx="11">
                  <c:v>#N/A</c:v>
                </c:pt>
                <c:pt idx="12">
                  <c:v>#N/A</c:v>
                </c:pt>
                <c:pt idx="13">
                  <c:v>4923</c:v>
                </c:pt>
                <c:pt idx="14">
                  <c:v>#N/A</c:v>
                </c:pt>
              </c:numCache>
            </c:numRef>
          </c:val>
          <c:smooth val="0"/>
          <c:extLst>
            <c:ext xmlns:c16="http://schemas.microsoft.com/office/drawing/2014/chart" uri="{C3380CC4-5D6E-409C-BE32-E72D297353CC}">
              <c16:uniqueId val="{00000008-1805-4BB1-9E97-44B78F12E9B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115957</c:v>
                </c:pt>
                <c:pt idx="5">
                  <c:v>115297</c:v>
                </c:pt>
                <c:pt idx="8">
                  <c:v>110056</c:v>
                </c:pt>
                <c:pt idx="11">
                  <c:v>105335</c:v>
                </c:pt>
                <c:pt idx="14">
                  <c:v>100613</c:v>
                </c:pt>
              </c:numCache>
            </c:numRef>
          </c:val>
          <c:extLst>
            <c:ext xmlns:c16="http://schemas.microsoft.com/office/drawing/2014/chart" uri="{C3380CC4-5D6E-409C-BE32-E72D297353CC}">
              <c16:uniqueId val="{00000000-92D4-4D9E-9C53-3A8000660CA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43446</c:v>
                </c:pt>
                <c:pt idx="5">
                  <c:v>41317</c:v>
                </c:pt>
                <c:pt idx="8">
                  <c:v>39010</c:v>
                </c:pt>
                <c:pt idx="11">
                  <c:v>40468</c:v>
                </c:pt>
                <c:pt idx="14">
                  <c:v>43661</c:v>
                </c:pt>
              </c:numCache>
            </c:numRef>
          </c:val>
          <c:extLst>
            <c:ext xmlns:c16="http://schemas.microsoft.com/office/drawing/2014/chart" uri="{C3380CC4-5D6E-409C-BE32-E72D297353CC}">
              <c16:uniqueId val="{00000001-92D4-4D9E-9C53-3A8000660CA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34015</c:v>
                </c:pt>
                <c:pt idx="5">
                  <c:v>39523</c:v>
                </c:pt>
                <c:pt idx="8">
                  <c:v>43806</c:v>
                </c:pt>
                <c:pt idx="11">
                  <c:v>41893</c:v>
                </c:pt>
                <c:pt idx="14">
                  <c:v>41549</c:v>
                </c:pt>
              </c:numCache>
            </c:numRef>
          </c:val>
          <c:extLst>
            <c:ext xmlns:c16="http://schemas.microsoft.com/office/drawing/2014/chart" uri="{C3380CC4-5D6E-409C-BE32-E72D297353CC}">
              <c16:uniqueId val="{00000002-92D4-4D9E-9C53-3A8000660CA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2D4-4D9E-9C53-3A8000660CA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2D4-4D9E-9C53-3A8000660CA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207</c:v>
                </c:pt>
                <c:pt idx="3">
                  <c:v>191</c:v>
                </c:pt>
                <c:pt idx="6">
                  <c:v>179</c:v>
                </c:pt>
                <c:pt idx="9">
                  <c:v>168</c:v>
                </c:pt>
                <c:pt idx="12">
                  <c:v>282</c:v>
                </c:pt>
              </c:numCache>
            </c:numRef>
          </c:val>
          <c:extLst>
            <c:ext xmlns:c16="http://schemas.microsoft.com/office/drawing/2014/chart" uri="{C3380CC4-5D6E-409C-BE32-E72D297353CC}">
              <c16:uniqueId val="{00000005-92D4-4D9E-9C53-3A8000660CA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21290</c:v>
                </c:pt>
                <c:pt idx="3">
                  <c:v>22097</c:v>
                </c:pt>
                <c:pt idx="6">
                  <c:v>22163</c:v>
                </c:pt>
                <c:pt idx="9">
                  <c:v>23012</c:v>
                </c:pt>
                <c:pt idx="12">
                  <c:v>23085</c:v>
                </c:pt>
              </c:numCache>
            </c:numRef>
          </c:val>
          <c:extLst>
            <c:ext xmlns:c16="http://schemas.microsoft.com/office/drawing/2014/chart" uri="{C3380CC4-5D6E-409C-BE32-E72D297353CC}">
              <c16:uniqueId val="{00000006-92D4-4D9E-9C53-3A8000660CA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82</c:v>
                </c:pt>
                <c:pt idx="3">
                  <c:v>72</c:v>
                </c:pt>
                <c:pt idx="6">
                  <c:v>65</c:v>
                </c:pt>
                <c:pt idx="9">
                  <c:v>53</c:v>
                </c:pt>
                <c:pt idx="12">
                  <c:v>50</c:v>
                </c:pt>
              </c:numCache>
            </c:numRef>
          </c:val>
          <c:extLst>
            <c:ext xmlns:c16="http://schemas.microsoft.com/office/drawing/2014/chart" uri="{C3380CC4-5D6E-409C-BE32-E72D297353CC}">
              <c16:uniqueId val="{00000007-92D4-4D9E-9C53-3A8000660CA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33443</c:v>
                </c:pt>
                <c:pt idx="3">
                  <c:v>31716</c:v>
                </c:pt>
                <c:pt idx="6">
                  <c:v>29197</c:v>
                </c:pt>
                <c:pt idx="9">
                  <c:v>29882</c:v>
                </c:pt>
                <c:pt idx="12">
                  <c:v>30313</c:v>
                </c:pt>
              </c:numCache>
            </c:numRef>
          </c:val>
          <c:extLst>
            <c:ext xmlns:c16="http://schemas.microsoft.com/office/drawing/2014/chart" uri="{C3380CC4-5D6E-409C-BE32-E72D297353CC}">
              <c16:uniqueId val="{00000008-92D4-4D9E-9C53-3A8000660CA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5290</c:v>
                </c:pt>
                <c:pt idx="3">
                  <c:v>7892</c:v>
                </c:pt>
                <c:pt idx="6">
                  <c:v>6846</c:v>
                </c:pt>
                <c:pt idx="9">
                  <c:v>6333</c:v>
                </c:pt>
                <c:pt idx="12">
                  <c:v>5109</c:v>
                </c:pt>
              </c:numCache>
            </c:numRef>
          </c:val>
          <c:extLst>
            <c:ext xmlns:c16="http://schemas.microsoft.com/office/drawing/2014/chart" uri="{C3380CC4-5D6E-409C-BE32-E72D297353CC}">
              <c16:uniqueId val="{00000009-92D4-4D9E-9C53-3A8000660CA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138666</c:v>
                </c:pt>
                <c:pt idx="3">
                  <c:v>138519</c:v>
                </c:pt>
                <c:pt idx="6">
                  <c:v>133801</c:v>
                </c:pt>
                <c:pt idx="9">
                  <c:v>127248</c:v>
                </c:pt>
                <c:pt idx="12">
                  <c:v>122741</c:v>
                </c:pt>
              </c:numCache>
            </c:numRef>
          </c:val>
          <c:extLst>
            <c:ext xmlns:c16="http://schemas.microsoft.com/office/drawing/2014/chart" uri="{C3380CC4-5D6E-409C-BE32-E72D297353CC}">
              <c16:uniqueId val="{0000000A-92D4-4D9E-9C53-3A8000660CA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5559</c:v>
                </c:pt>
                <c:pt idx="2">
                  <c:v>#N/A</c:v>
                </c:pt>
                <c:pt idx="3">
                  <c:v>#N/A</c:v>
                </c:pt>
                <c:pt idx="4">
                  <c:v>4351</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2D4-4D9E-9C53-3A8000660CA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20738</c:v>
                </c:pt>
                <c:pt idx="1">
                  <c:v>16847</c:v>
                </c:pt>
                <c:pt idx="2">
                  <c:v>15228</c:v>
                </c:pt>
              </c:numCache>
            </c:numRef>
          </c:val>
          <c:extLst>
            <c:ext xmlns:c16="http://schemas.microsoft.com/office/drawing/2014/chart" uri="{C3380CC4-5D6E-409C-BE32-E72D297353CC}">
              <c16:uniqueId val="{00000000-83AA-427E-80DD-48A0F6411AC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3494</c:v>
                </c:pt>
                <c:pt idx="1">
                  <c:v>3494</c:v>
                </c:pt>
                <c:pt idx="2">
                  <c:v>3501</c:v>
                </c:pt>
              </c:numCache>
            </c:numRef>
          </c:val>
          <c:extLst>
            <c:ext xmlns:c16="http://schemas.microsoft.com/office/drawing/2014/chart" uri="{C3380CC4-5D6E-409C-BE32-E72D297353CC}">
              <c16:uniqueId val="{00000001-83AA-427E-80DD-48A0F6411AC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15475</c:v>
                </c:pt>
                <c:pt idx="1">
                  <c:v>18371</c:v>
                </c:pt>
                <c:pt idx="2">
                  <c:v>19719</c:v>
                </c:pt>
              </c:numCache>
            </c:numRef>
          </c:val>
          <c:extLst>
            <c:ext xmlns:c16="http://schemas.microsoft.com/office/drawing/2014/chart" uri="{C3380CC4-5D6E-409C-BE32-E72D297353CC}">
              <c16:uniqueId val="{00000002-83AA-427E-80DD-48A0F6411AC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兵庫県西宮市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実質公債費比率の分子の額は増加傾向にある。主な要因としては災害復旧費等に係る基準財政需要額の減少や公営住宅使用料の減少により特定財源の充当額が減少したことがあげられる。</a:t>
          </a:r>
        </a:p>
        <a:p>
          <a:r>
            <a:rPr kumimoji="1" lang="ja-JP" altLang="en-US" sz="1300">
              <a:latin typeface="ＭＳ ゴシック" pitchFamily="49" charset="-128"/>
              <a:ea typeface="ＭＳ ゴシック" pitchFamily="49" charset="-128"/>
            </a:rPr>
            <a:t>　今後は、公共施設の老朽化対策などの投資的経費の増大によって多額の市債発行が見込まれており、公債費が増加傾向で推移することが予測され、それに伴い実質公債費比率が悪化することが考えられる。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満期一括償還地方債の借入は行っていない。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兵庫県西宮市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の額は減少傾向である。これは、震災復興事業に係る市債の償還が進んでいる一方で、投資的事業が十分に行えていなかったことで市債発行額が抑制されていたことにより、地方債現在高が減となっているためである。令和６年度においては、充当可能基金や基準財政需要額算入見込額の減はあるものの、一般会計等の地方債現在高が減となったことなどにより、将来負担比率の分子は減となった。</a:t>
          </a:r>
        </a:p>
        <a:p>
          <a:r>
            <a:rPr kumimoji="1" lang="ja-JP" altLang="en-US" sz="1400">
              <a:latin typeface="ＭＳ ゴシック" pitchFamily="49" charset="-128"/>
              <a:ea typeface="ＭＳ ゴシック" pitchFamily="49" charset="-128"/>
            </a:rPr>
            <a:t>　今後の推移については、公共施設の老朽化対策などによる投資的経費の増大によって、多額の市債発行が見込まれるため、地方債残高は増加に転じることも想定される。それに伴い、将来負担比率も現状より悪化することも考えら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兵庫県西宮市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・令和５年度の都市計画税の歳入額と充当額の差額等を西宮市都市計画事業基金に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億４千万円を積み立てたものの、一般会計の財源不足に充当するために財政基金から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億円を取り崩したこと等により前年度に比べ２億６千万円の減となった。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・西宮市財政基金等を活用して、公共施設の老朽化対策や社会保障関連経費の伸びなどに対応していくため、基金残高の減少を予測している。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・西宮市都市計画事業基金：都市計画事業又は土地区画整理事業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・西宮市公共施設保全積立基金：公共施設の修繕又は改修</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・西宮市都市計画事業基金：令和５年度における歳入決算額と都市計画税充当額との差額である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億４千万円を積立てたことによる増加。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・西宮市公共施設保全積立基金：６億１千万円を積立てた一方で、公共施設の計画的な修繕・改修による財源として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億９千万円を取崩したこと等による減少。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・西宮市都市計画事業基金：令和６年度における歳入決算額と都市計画税充当額との差額である８億４千万円を令和７年度に積立てる。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・西宮市公共施設保全積立基金：公共施設の計画的な修繕・改修のための財源確保と、事業費の年度間の平準化を図るため、前年度決算剰余金の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％又は６億円のうち、高いほうの金額を毎年積立て、取崩については運用基準に基づき充当を行っていく。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なお、西宮市耐火物件火災損害填補積立金を廃止し、基金残高は西宮市公共施設保全積立基金へ積立てる。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・令和５年度決算における一般会計の実質収支額の２分の１の積立て等により２億８千万円を積立てたものの、資金不足に対応するため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億２千万円の減少となった。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・公共施設の老朽化対策や、社会保障関連経費の伸びなどにより収支不足が見込まれていることから、今後も基金残高の減少を予測しているが、財政の健全化を損ねないよう基金残高の維持に努める。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・基金の運用により債券運用益が発生したため微増となった。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・繰上償還等に備えて、一定の基金残高を維持するよう努めていく。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480,818
471,931
99.95
205,304,722
204,343,509
656,439
106,365,663
122,495,270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分母となる基準財政需要額が、こども子育て費及び給与改定費の創設などにより増となったことから、令和６年度の単年度指数は前年度に比べ</a:t>
          </a:r>
          <a:r>
            <a:rPr kumimoji="1" lang="en-US" altLang="ja-JP" sz="1300">
              <a:latin typeface="ＭＳ Ｐゴシック" panose="020B0600070205080204" pitchFamily="50" charset="-128"/>
              <a:ea typeface="ＭＳ Ｐゴシック" panose="020B0600070205080204" pitchFamily="50" charset="-128"/>
            </a:rPr>
            <a:t>0.026</a:t>
          </a:r>
          <a:r>
            <a:rPr kumimoji="1" lang="ja-JP" altLang="en-US" sz="1300">
              <a:latin typeface="ＭＳ Ｐゴシック" panose="020B0600070205080204" pitchFamily="50" charset="-128"/>
              <a:ea typeface="ＭＳ Ｐゴシック" panose="020B0600070205080204" pitchFamily="50" charset="-128"/>
            </a:rPr>
            <a:t>ポイント悪化した。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なお、本市においては市民一人当たりの市税収入が他市より多いことから、比較的強い数値を維持しており、依然として、類似団体平均と比較しても高くなっている。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75293</xdr:rowOff>
    </xdr:from>
    <xdr:to>
      <xdr:col>23</xdr:col>
      <xdr:colOff>133350</xdr:colOff>
      <xdr:row>40</xdr:row>
      <xdr:rowOff>75293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3329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58057</xdr:rowOff>
    </xdr:from>
    <xdr:to>
      <xdr:col>19</xdr:col>
      <xdr:colOff>133350</xdr:colOff>
      <xdr:row>40</xdr:row>
      <xdr:rowOff>75293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58057</xdr:rowOff>
    </xdr:from>
    <xdr:to>
      <xdr:col>15</xdr:col>
      <xdr:colOff>82550</xdr:colOff>
      <xdr:row>40</xdr:row>
      <xdr:rowOff>58057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1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23585</xdr:rowOff>
    </xdr:from>
    <xdr:to>
      <xdr:col>11</xdr:col>
      <xdr:colOff>31750</xdr:colOff>
      <xdr:row>40</xdr:row>
      <xdr:rowOff>58057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815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24493</xdr:rowOff>
    </xdr:from>
    <xdr:to>
      <xdr:col>23</xdr:col>
      <xdr:colOff>184150</xdr:colOff>
      <xdr:row>40</xdr:row>
      <xdr:rowOff>126093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41020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2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24493</xdr:rowOff>
    </xdr:from>
    <xdr:to>
      <xdr:col>19</xdr:col>
      <xdr:colOff>184150</xdr:colOff>
      <xdr:row>40</xdr:row>
      <xdr:rowOff>126093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136270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5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7257</xdr:rowOff>
    </xdr:from>
    <xdr:to>
      <xdr:col>15</xdr:col>
      <xdr:colOff>133350</xdr:colOff>
      <xdr:row>40</xdr:row>
      <xdr:rowOff>108857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119034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7257</xdr:rowOff>
    </xdr:from>
    <xdr:to>
      <xdr:col>11</xdr:col>
      <xdr:colOff>82550</xdr:colOff>
      <xdr:row>40</xdr:row>
      <xdr:rowOff>108857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119034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144235</xdr:rowOff>
    </xdr:from>
    <xdr:to>
      <xdr:col>7</xdr:col>
      <xdr:colOff>31750</xdr:colOff>
      <xdr:row>40</xdr:row>
      <xdr:rowOff>74385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84562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扶助費や人件費などの経常的な経費に要する一般財源が増となったが、それ以上に地方交付税や地方特例交付金などの経常一般財源が増となったことにより、令和５年度と比べ</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依然、人件費が高い水準にあることから、類似団体に比べ硬直化した財政構造となっている。引き続き内部管理経費及び事業・施策の見直し等により歳出の抑制を図るとともに、歳入の確保に努め、一層の改善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150919</xdr:rowOff>
    </xdr:from>
    <xdr:to>
      <xdr:col>23</xdr:col>
      <xdr:colOff>133350</xdr:colOff>
      <xdr:row>67</xdr:row>
      <xdr:rowOff>43815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466619"/>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147337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12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146896</xdr:rowOff>
    </xdr:from>
    <xdr:to>
      <xdr:col>19</xdr:col>
      <xdr:colOff>133350</xdr:colOff>
      <xdr:row>67</xdr:row>
      <xdr:rowOff>43815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462596"/>
          <a:ext cx="889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63094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35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30269</xdr:rowOff>
    </xdr:from>
    <xdr:to>
      <xdr:col>15</xdr:col>
      <xdr:colOff>82550</xdr:colOff>
      <xdr:row>66</xdr:row>
      <xdr:rowOff>146896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345969"/>
          <a:ext cx="889000" cy="116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30269</xdr:rowOff>
    </xdr:from>
    <xdr:to>
      <xdr:col>11</xdr:col>
      <xdr:colOff>31750</xdr:colOff>
      <xdr:row>67</xdr:row>
      <xdr:rowOff>3598</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345969"/>
          <a:ext cx="889000" cy="14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51029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100119</xdr:rowOff>
    </xdr:from>
    <xdr:to>
      <xdr:col>23</xdr:col>
      <xdr:colOff>184150</xdr:colOff>
      <xdr:row>67</xdr:row>
      <xdr:rowOff>30269</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41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72196</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387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164465</xdr:rowOff>
    </xdr:from>
    <xdr:to>
      <xdr:col>19</xdr:col>
      <xdr:colOff>184150</xdr:colOff>
      <xdr:row>67</xdr:row>
      <xdr:rowOff>94615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48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79392</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566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96096</xdr:rowOff>
    </xdr:from>
    <xdr:to>
      <xdr:col>15</xdr:col>
      <xdr:colOff>133350</xdr:colOff>
      <xdr:row>67</xdr:row>
      <xdr:rowOff>26246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41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11023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49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150919</xdr:rowOff>
    </xdr:from>
    <xdr:to>
      <xdr:col>11</xdr:col>
      <xdr:colOff>82550</xdr:colOff>
      <xdr:row>66</xdr:row>
      <xdr:rowOff>81069</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29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65846</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381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124248</xdr:rowOff>
    </xdr:from>
    <xdr:to>
      <xdr:col>7</xdr:col>
      <xdr:colOff>31750</xdr:colOff>
      <xdr:row>67</xdr:row>
      <xdr:rowOff>54398</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43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39175</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52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[144,767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退職手当を除いた人件費は、人事院勧告に基づく給与改定及び会計年度任用職員の報酬改定などにより、前年度と比べ増となった。物件費等は西部総合処理センターの老朽化による修繕料の増などにより、前年度と比べ増となった。人件費が類似団体平均を上回っている要因としては、市立高等学校を有していることや学校給食事業を直営で行っていることなどにより人件費総額が高いことが考えられる。物件費等においては、市営住宅等の維持管理経費や、学校給食の公金化の影響などにより物件費等の総額が高いことが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今後も類似団体平均を上回る経費については適正な運営となっているか分析を進める。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100943</xdr:rowOff>
    </xdr:from>
    <xdr:to>
      <xdr:col>23</xdr:col>
      <xdr:colOff>133350</xdr:colOff>
      <xdr:row>85</xdr:row>
      <xdr:rowOff>127606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674193"/>
          <a:ext cx="838200" cy="2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75685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06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100943</xdr:rowOff>
    </xdr:from>
    <xdr:to>
      <xdr:col>19</xdr:col>
      <xdr:colOff>133350</xdr:colOff>
      <xdr:row>85</xdr:row>
      <xdr:rowOff>119924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674193"/>
          <a:ext cx="889000" cy="1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25450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84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98751</xdr:rowOff>
    </xdr:from>
    <xdr:to>
      <xdr:col>15</xdr:col>
      <xdr:colOff>82550</xdr:colOff>
      <xdr:row>85</xdr:row>
      <xdr:rowOff>119924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672001"/>
          <a:ext cx="889000" cy="2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104336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163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5173</xdr:rowOff>
    </xdr:from>
    <xdr:to>
      <xdr:col>11</xdr:col>
      <xdr:colOff>31750</xdr:colOff>
      <xdr:row>85</xdr:row>
      <xdr:rowOff>98751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406973"/>
          <a:ext cx="889000" cy="265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10551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6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21114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0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76806</xdr:rowOff>
    </xdr:from>
    <xdr:to>
      <xdr:col>23</xdr:col>
      <xdr:colOff>184150</xdr:colOff>
      <xdr:row>86</xdr:row>
      <xdr:rowOff>6956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65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48883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62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50143</xdr:rowOff>
    </xdr:from>
    <xdr:to>
      <xdr:col>19</xdr:col>
      <xdr:colOff>184150</xdr:colOff>
      <xdr:row>85</xdr:row>
      <xdr:rowOff>151743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62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136520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709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69124</xdr:rowOff>
    </xdr:from>
    <xdr:to>
      <xdr:col>15</xdr:col>
      <xdr:colOff>133350</xdr:colOff>
      <xdr:row>85</xdr:row>
      <xdr:rowOff>170724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64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155501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728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47951</xdr:rowOff>
    </xdr:from>
    <xdr:to>
      <xdr:col>11</xdr:col>
      <xdr:colOff>82550</xdr:colOff>
      <xdr:row>85</xdr:row>
      <xdr:rowOff>149551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62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134328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707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125823</xdr:rowOff>
    </xdr:from>
    <xdr:to>
      <xdr:col>7</xdr:col>
      <xdr:colOff>31750</xdr:colOff>
      <xdr:row>84</xdr:row>
      <xdr:rowOff>55973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5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40750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42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令和５年度に水準抑制効果のある給料表の導入や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歳超職員の昇給を停止を実施し、令和６年度には高位号給の削減を行った。これらの効果により給与水準は今後逓減していくものと見込んでいる。今後も市民に理解される給与水準となるよう努めていく。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141288</xdr:rowOff>
    </xdr:from>
    <xdr:to>
      <xdr:col>81</xdr:col>
      <xdr:colOff>44450</xdr:colOff>
      <xdr:row>88</xdr:row>
      <xdr:rowOff>45244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5057438"/>
          <a:ext cx="8382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58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45244</xdr:rowOff>
    </xdr:from>
    <xdr:to>
      <xdr:col>77</xdr:col>
      <xdr:colOff>44450</xdr:colOff>
      <xdr:row>88</xdr:row>
      <xdr:rowOff>45244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5290800" y="151328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102252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0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45244</xdr:rowOff>
    </xdr:from>
    <xdr:to>
      <xdr:col>72</xdr:col>
      <xdr:colOff>203200</xdr:colOff>
      <xdr:row>88</xdr:row>
      <xdr:rowOff>45244</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4401800" y="151328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132415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30163</xdr:rowOff>
    </xdr:from>
    <xdr:to>
      <xdr:col>68</xdr:col>
      <xdr:colOff>152400</xdr:colOff>
      <xdr:row>88</xdr:row>
      <xdr:rowOff>45244</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a:off x="13512800" y="15117763"/>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36371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60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90488</xdr:rowOff>
    </xdr:from>
    <xdr:to>
      <xdr:col>81</xdr:col>
      <xdr:colOff>95250</xdr:colOff>
      <xdr:row>88</xdr:row>
      <xdr:rowOff>20638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500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62565</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978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165894</xdr:rowOff>
    </xdr:from>
    <xdr:to>
      <xdr:col>77</xdr:col>
      <xdr:colOff>95250</xdr:colOff>
      <xdr:row>88</xdr:row>
      <xdr:rowOff>96044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508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80821</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5168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165894</xdr:rowOff>
    </xdr:from>
    <xdr:to>
      <xdr:col>73</xdr:col>
      <xdr:colOff>44450</xdr:colOff>
      <xdr:row>88</xdr:row>
      <xdr:rowOff>96044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508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80821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5168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165894</xdr:rowOff>
    </xdr:from>
    <xdr:to>
      <xdr:col>68</xdr:col>
      <xdr:colOff>203200</xdr:colOff>
      <xdr:row>88</xdr:row>
      <xdr:rowOff>96044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508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80821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5168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150813</xdr:rowOff>
    </xdr:from>
    <xdr:to>
      <xdr:col>64</xdr:col>
      <xdr:colOff>152400</xdr:colOff>
      <xdr:row>88</xdr:row>
      <xdr:rowOff>80963</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506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65740</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515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年度以降、行財政改善実施計画などにより職員数の抑制に取り組んだ結果、平成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年４月１日の職員数</a:t>
          </a:r>
          <a:r>
            <a:rPr kumimoji="1" lang="en-US" altLang="ja-JP" sz="1300">
              <a:latin typeface="ＭＳ Ｐゴシック" panose="020B0600070205080204" pitchFamily="50" charset="-128"/>
              <a:ea typeface="ＭＳ Ｐゴシック" panose="020B0600070205080204" pitchFamily="50" charset="-128"/>
            </a:rPr>
            <a:t>(3,522</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年４月１日</a:t>
          </a:r>
          <a:r>
            <a:rPr kumimoji="1" lang="en-US" altLang="ja-JP" sz="1300">
              <a:latin typeface="ＭＳ Ｐゴシック" panose="020B0600070205080204" pitchFamily="50" charset="-128"/>
              <a:ea typeface="ＭＳ Ｐゴシック" panose="020B0600070205080204" pitchFamily="50" charset="-128"/>
            </a:rPr>
            <a:t>(4,140</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618</a:t>
          </a:r>
          <a:r>
            <a:rPr kumimoji="1" lang="ja-JP" altLang="en-US" sz="1300">
              <a:latin typeface="ＭＳ Ｐゴシック" panose="020B0600070205080204" pitchFamily="50" charset="-128"/>
              <a:ea typeface="ＭＳ Ｐゴシック" panose="020B0600070205080204" pitchFamily="50" charset="-128"/>
            </a:rPr>
            <a:t>人減少した。その後、行政需要の多様化等により職員数は増加傾向に転じた。</a:t>
          </a:r>
        </a:p>
        <a:p>
          <a:r>
            <a:rPr kumimoji="1" lang="ja-JP" altLang="en-US" sz="1300">
              <a:latin typeface="ＭＳ Ｐゴシック" panose="020B0600070205080204" pitchFamily="50" charset="-128"/>
              <a:ea typeface="ＭＳ Ｐゴシック" panose="020B0600070205080204" pitchFamily="50" charset="-128"/>
            </a:rPr>
            <a:t>　市では、赤字基調の財政体質を改善するため財政構造改善に取り組んでおり、定員管理計画に基づく職員数の抑制を進めているところで、令和６年４月１日の職員数</a:t>
          </a:r>
          <a:r>
            <a:rPr kumimoji="1" lang="en-US" altLang="ja-JP" sz="1300">
              <a:latin typeface="ＭＳ Ｐゴシック" panose="020B0600070205080204" pitchFamily="50" charset="-128"/>
              <a:ea typeface="ＭＳ Ｐゴシック" panose="020B0600070205080204" pitchFamily="50" charset="-128"/>
            </a:rPr>
            <a:t>(3,813</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は、令和５年４月１日</a:t>
          </a:r>
          <a:r>
            <a:rPr kumimoji="1" lang="en-US" altLang="ja-JP" sz="1300">
              <a:latin typeface="ＭＳ Ｐゴシック" panose="020B0600070205080204" pitchFamily="50" charset="-128"/>
              <a:ea typeface="ＭＳ Ｐゴシック" panose="020B0600070205080204" pitchFamily="50" charset="-128"/>
            </a:rPr>
            <a:t>(3,857</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人削減となった。</a:t>
          </a:r>
        </a:p>
        <a:p>
          <a:r>
            <a:rPr kumimoji="1" lang="ja-JP" altLang="en-US" sz="1300">
              <a:latin typeface="ＭＳ Ｐゴシック" panose="020B0600070205080204" pitchFamily="50" charset="-128"/>
              <a:ea typeface="ＭＳ Ｐゴシック" panose="020B0600070205080204" pitchFamily="50" charset="-128"/>
            </a:rPr>
            <a:t>　今後も事務事業や執行体制の見直しを通じ、適正な定員管理に努める。</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84909</xdr:rowOff>
    </xdr:from>
    <xdr:to>
      <xdr:col>81</xdr:col>
      <xdr:colOff>44450</xdr:colOff>
      <xdr:row>61</xdr:row>
      <xdr:rowOff>98697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6179800" y="10543359"/>
          <a:ext cx="8382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160037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98697</xdr:rowOff>
    </xdr:from>
    <xdr:to>
      <xdr:col>77</xdr:col>
      <xdr:colOff>44450</xdr:colOff>
      <xdr:row>61</xdr:row>
      <xdr:rowOff>98697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5571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95250</xdr:rowOff>
    </xdr:from>
    <xdr:to>
      <xdr:col>72</xdr:col>
      <xdr:colOff>203200</xdr:colOff>
      <xdr:row>61</xdr:row>
      <xdr:rowOff>98697</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55370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91803</xdr:rowOff>
    </xdr:from>
    <xdr:to>
      <xdr:col>68</xdr:col>
      <xdr:colOff>152400</xdr:colOff>
      <xdr:row>61</xdr:row>
      <xdr:rowOff>95250</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550253"/>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21789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8000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34109</xdr:rowOff>
    </xdr:from>
    <xdr:to>
      <xdr:col>81</xdr:col>
      <xdr:colOff>95250</xdr:colOff>
      <xdr:row>61</xdr:row>
      <xdr:rowOff>135709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6186</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464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47897</xdr:rowOff>
    </xdr:from>
    <xdr:to>
      <xdr:col>77</xdr:col>
      <xdr:colOff>95250</xdr:colOff>
      <xdr:row>61</xdr:row>
      <xdr:rowOff>149497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50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134274</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10592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47897</xdr:rowOff>
    </xdr:from>
    <xdr:to>
      <xdr:col>73</xdr:col>
      <xdr:colOff>44450</xdr:colOff>
      <xdr:row>61</xdr:row>
      <xdr:rowOff>149497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50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134274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1059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44450</xdr:rowOff>
    </xdr:from>
    <xdr:to>
      <xdr:col>68</xdr:col>
      <xdr:colOff>203200</xdr:colOff>
      <xdr:row>61</xdr:row>
      <xdr:rowOff>146050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130827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41003</xdr:rowOff>
    </xdr:from>
    <xdr:to>
      <xdr:col>64</xdr:col>
      <xdr:colOff>152400</xdr:colOff>
      <xdr:row>61</xdr:row>
      <xdr:rowOff>142603</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4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127380</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震災復興事業に係る市債の償還が順次終了し、公債費負担が減少傾向にあったことから、類似団体平均を下回っているが、令和元年度以降は上昇傾向にある。今後は、公共施設の老朽化対策など投資的経費の増大によって多額の市債発行が見込まれるため、公債費は増加傾向で推移することが予測され、それに伴い比率が悪化することが考えられる。</a:t>
          </a: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40</xdr:row>
      <xdr:rowOff>127000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179800" y="696087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86783</xdr:rowOff>
    </xdr:from>
    <xdr:to>
      <xdr:col>77</xdr:col>
      <xdr:colOff>44450</xdr:colOff>
      <xdr:row>40</xdr:row>
      <xdr:rowOff>102870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5290800" y="694478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86783</xdr:rowOff>
    </xdr:from>
    <xdr:to>
      <xdr:col>72</xdr:col>
      <xdr:colOff>203200</xdr:colOff>
      <xdr:row>40</xdr:row>
      <xdr:rowOff>86783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4401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54610</xdr:rowOff>
    </xdr:from>
    <xdr:to>
      <xdr:col>68</xdr:col>
      <xdr:colOff>152400</xdr:colOff>
      <xdr:row>40</xdr:row>
      <xdr:rowOff>86783</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a:off x="13512800" y="691261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92727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52070</xdr:rowOff>
    </xdr:from>
    <xdr:to>
      <xdr:col>77</xdr:col>
      <xdr:colOff>95250</xdr:colOff>
      <xdr:row>40</xdr:row>
      <xdr:rowOff>153670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163847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35983</xdr:rowOff>
    </xdr:from>
    <xdr:to>
      <xdr:col>73</xdr:col>
      <xdr:colOff>44450</xdr:colOff>
      <xdr:row>40</xdr:row>
      <xdr:rowOff>137583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147760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35983</xdr:rowOff>
    </xdr:from>
    <xdr:to>
      <xdr:col>68</xdr:col>
      <xdr:colOff>203200</xdr:colOff>
      <xdr:row>40</xdr:row>
      <xdr:rowOff>137583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147760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115587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震災復興事業に係る市債の償還が進んでいる一方で、十分な投資的事業が行えていなかったことで市債発行額が抑制されていたことなどから、将来負担額はこれまで減少傾向で推移してきた。</a:t>
          </a:r>
        </a:p>
        <a:p>
          <a:r>
            <a:rPr kumimoji="1" lang="ja-JP" altLang="en-US" sz="1300">
              <a:latin typeface="ＭＳ Ｐゴシック" panose="020B0600070205080204" pitchFamily="50" charset="-128"/>
              <a:ea typeface="ＭＳ Ｐゴシック" panose="020B0600070205080204" pitchFamily="50" charset="-128"/>
            </a:rPr>
            <a:t>　今後は、公共施設の老朽化対策などによる投資的経費の増大により多額の市債発行が見込まれるため、地方債残高は増加に転じることも想定される。それに伴い、将来負担比率は現状より悪化することも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96164</xdr:rowOff>
    </xdr:from>
    <xdr:to>
      <xdr:col>68</xdr:col>
      <xdr:colOff>152400</xdr:colOff>
      <xdr:row>14</xdr:row>
      <xdr:rowOff>111608</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2496464"/>
          <a:ext cx="889000" cy="15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140784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71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47515</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79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45364</xdr:rowOff>
    </xdr:from>
    <xdr:to>
      <xdr:col>68</xdr:col>
      <xdr:colOff>203200</xdr:colOff>
      <xdr:row>14</xdr:row>
      <xdr:rowOff>146964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4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157141</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21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60808</xdr:rowOff>
    </xdr:from>
    <xdr:to>
      <xdr:col>64</xdr:col>
      <xdr:colOff>152400</xdr:colOff>
      <xdr:row>14</xdr:row>
      <xdr:rowOff>162408</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46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1135</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22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480,818
471,931
99.95
205,304,722
204,343,509
656,439
106,365,663
122,495,270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経常的な経費としての人件費の額は、近年は人事院勧告に準じた給与改定に伴う給料や期末勤勉手当の増、共済費の増などにより、増加傾向にある。</a:t>
          </a:r>
        </a:p>
        <a:p>
          <a:r>
            <a:rPr kumimoji="1" lang="ja-JP" altLang="en-US" sz="1200">
              <a:latin typeface="ＭＳ Ｐゴシック" panose="020B0600070205080204" pitchFamily="50" charset="-128"/>
              <a:ea typeface="ＭＳ Ｐゴシック" panose="020B0600070205080204" pitchFamily="50" charset="-128"/>
            </a:rPr>
            <a:t>　類似団体平均と比べて高い比率で推移しているが、令和５年度に水準抑制効果のある給料表の導入等を実施し、令和６年度には高位号給の削減を行ったほか、各種手当についても見直しを実施しており、今後も引き続き給与水準の適正化に努めるとともに、事務の効率化や適正な定員管理を進めながら総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35560</xdr:rowOff>
    </xdr:from>
    <xdr:to>
      <xdr:col>24</xdr:col>
      <xdr:colOff>25400</xdr:colOff>
      <xdr:row>40</xdr:row>
      <xdr:rowOff>58420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8935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58420</xdr:rowOff>
    </xdr:from>
    <xdr:to>
      <xdr:col>19</xdr:col>
      <xdr:colOff>187325</xdr:colOff>
      <xdr:row>40</xdr:row>
      <xdr:rowOff>127000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9164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73660</xdr:rowOff>
    </xdr:from>
    <xdr:to>
      <xdr:col>15</xdr:col>
      <xdr:colOff>98425</xdr:colOff>
      <xdr:row>40</xdr:row>
      <xdr:rowOff>127000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9316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73660</xdr:rowOff>
    </xdr:from>
    <xdr:to>
      <xdr:col>11</xdr:col>
      <xdr:colOff>9525</xdr:colOff>
      <xdr:row>41</xdr:row>
      <xdr:rowOff>31750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9316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156210</xdr:rowOff>
    </xdr:from>
    <xdr:to>
      <xdr:col>24</xdr:col>
      <xdr:colOff>76200</xdr:colOff>
      <xdr:row>40</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64787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7620</xdr:rowOff>
    </xdr:from>
    <xdr:to>
      <xdr:col>20</xdr:col>
      <xdr:colOff>38100</xdr:colOff>
      <xdr:row>40</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8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93997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95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76200</xdr:rowOff>
    </xdr:from>
    <xdr:to>
      <xdr:col>15</xdr:col>
      <xdr:colOff>149225</xdr:colOff>
      <xdr:row>41</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162577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22860</xdr:rowOff>
    </xdr:from>
    <xdr:to>
      <xdr:col>11</xdr:col>
      <xdr:colOff>60325</xdr:colOff>
      <xdr:row>40</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88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109237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96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152400</xdr:rowOff>
    </xdr:from>
    <xdr:to>
      <xdr:col>6</xdr:col>
      <xdr:colOff>171450</xdr:colOff>
      <xdr:row>41</xdr:row>
      <xdr:rowOff>82550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701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67327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9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行政需要の増大に伴って増加傾向で推移しているが、比率は類似団体平均と比較してやや低くなっている。これは他団体より直営部門が多く、委託料が少なくなっているためと考えられる。今後も引き続き事業の見直しに取り組み、経費の節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127000</xdr:rowOff>
    </xdr:from>
    <xdr:to>
      <xdr:col>82</xdr:col>
      <xdr:colOff>107950</xdr:colOff>
      <xdr:row>17</xdr:row>
      <xdr:rowOff>16510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8702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xdr:rowOff>
    </xdr:from>
    <xdr:to>
      <xdr:col>78</xdr:col>
      <xdr:colOff>69850</xdr:colOff>
      <xdr:row>17</xdr:row>
      <xdr:rowOff>16510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159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96520</xdr:rowOff>
    </xdr:from>
    <xdr:to>
      <xdr:col>73</xdr:col>
      <xdr:colOff>180975</xdr:colOff>
      <xdr:row>17</xdr:row>
      <xdr:rowOff>1270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397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96520</xdr:rowOff>
    </xdr:from>
    <xdr:to>
      <xdr:col>69</xdr:col>
      <xdr:colOff>92075</xdr:colOff>
      <xdr:row>16</xdr:row>
      <xdr:rowOff>104140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839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92727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137160</xdr:rowOff>
    </xdr:from>
    <xdr:to>
      <xdr:col>78</xdr:col>
      <xdr:colOff>120650</xdr:colOff>
      <xdr:row>17</xdr:row>
      <xdr:rowOff>67310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77487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64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121920</xdr:rowOff>
    </xdr:from>
    <xdr:to>
      <xdr:col>74</xdr:col>
      <xdr:colOff>31750</xdr:colOff>
      <xdr:row>17</xdr:row>
      <xdr:rowOff>52070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45720</xdr:rowOff>
    </xdr:from>
    <xdr:to>
      <xdr:col>69</xdr:col>
      <xdr:colOff>142875</xdr:colOff>
      <xdr:row>16</xdr:row>
      <xdr:rowOff>147320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157497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165117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障害者介護給付費等の増や、施設数の増及び単価改定等による施設型給付費の増の影響により、比率は前年度に引き続き類似団体平均を上回っており、今後も比率は上昇傾向で推移するものと考えられる。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59</xdr:row>
      <xdr:rowOff>146050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1854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114300</xdr:rowOff>
    </xdr:from>
    <xdr:to>
      <xdr:col>19</xdr:col>
      <xdr:colOff>187325</xdr:colOff>
      <xdr:row>59</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0584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133350</xdr:rowOff>
    </xdr:from>
    <xdr:to>
      <xdr:col>15</xdr:col>
      <xdr:colOff>98425</xdr:colOff>
      <xdr:row>58</xdr:row>
      <xdr:rowOff>114300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9060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95250</xdr:rowOff>
    </xdr:from>
    <xdr:to>
      <xdr:col>11</xdr:col>
      <xdr:colOff>9525</xdr:colOff>
      <xdr:row>57</xdr:row>
      <xdr:rowOff>133350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867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95250</xdr:rowOff>
    </xdr:from>
    <xdr:to>
      <xdr:col>24</xdr:col>
      <xdr:colOff>76200</xdr:colOff>
      <xdr:row>60</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67327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19050</xdr:rowOff>
    </xdr:from>
    <xdr:to>
      <xdr:col>20</xdr:col>
      <xdr:colOff>38100</xdr:colOff>
      <xdr:row>59</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105427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63500</xdr:rowOff>
    </xdr:from>
    <xdr:to>
      <xdr:col>15</xdr:col>
      <xdr:colOff>149225</xdr:colOff>
      <xdr:row>58</xdr:row>
      <xdr:rowOff>165100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149877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82550</xdr:rowOff>
    </xdr:from>
    <xdr:to>
      <xdr:col>11</xdr:col>
      <xdr:colOff>60325</xdr:colOff>
      <xdr:row>58</xdr:row>
      <xdr:rowOff>12700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168927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44450</xdr:rowOff>
    </xdr:from>
    <xdr:to>
      <xdr:col>6</xdr:col>
      <xdr:colOff>171450</xdr:colOff>
      <xdr:row>57</xdr:row>
      <xdr:rowOff>146050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主に高齢化の進展により、介護保険・後期高齢者医療事業への繰出金が増加傾向にある。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xdr:rowOff>
    </xdr:from>
    <xdr:to>
      <xdr:col>82</xdr:col>
      <xdr:colOff>107950</xdr:colOff>
      <xdr:row>60</xdr:row>
      <xdr:rowOff>38100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2997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19050</xdr:rowOff>
    </xdr:from>
    <xdr:to>
      <xdr:col>78</xdr:col>
      <xdr:colOff>69850</xdr:colOff>
      <xdr:row>60</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346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19050</xdr:rowOff>
    </xdr:from>
    <xdr:to>
      <xdr:col>73</xdr:col>
      <xdr:colOff>180975</xdr:colOff>
      <xdr:row>59</xdr:row>
      <xdr:rowOff>31750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134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59</xdr:row>
      <xdr:rowOff>120650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147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158750</xdr:rowOff>
    </xdr:from>
    <xdr:to>
      <xdr:col>82</xdr:col>
      <xdr:colOff>158750</xdr:colOff>
      <xdr:row>60</xdr:row>
      <xdr:rowOff>88900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130827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24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133350</xdr:rowOff>
    </xdr:from>
    <xdr:to>
      <xdr:col>78</xdr:col>
      <xdr:colOff>120650</xdr:colOff>
      <xdr:row>60</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48277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139700</xdr:rowOff>
    </xdr:from>
    <xdr:to>
      <xdr:col>74</xdr:col>
      <xdr:colOff>31750</xdr:colOff>
      <xdr:row>59</xdr:row>
      <xdr:rowOff>69850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54627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令和６年度においては下水道事業会計補助金の減などにより、比率は前年度に比べ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ポイント低下した。</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133858</xdr:rowOff>
    </xdr:from>
    <xdr:to>
      <xdr:col>82</xdr:col>
      <xdr:colOff>107950</xdr:colOff>
      <xdr:row>33</xdr:row>
      <xdr:rowOff>170434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579170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152146</xdr:rowOff>
    </xdr:from>
    <xdr:to>
      <xdr:col>78</xdr:col>
      <xdr:colOff>69850</xdr:colOff>
      <xdr:row>33</xdr:row>
      <xdr:rowOff>170434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8099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152146</xdr:rowOff>
    </xdr:from>
    <xdr:to>
      <xdr:col>73</xdr:col>
      <xdr:colOff>180975</xdr:colOff>
      <xdr:row>33</xdr:row>
      <xdr:rowOff>170434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58099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170434</xdr:rowOff>
    </xdr:from>
    <xdr:to>
      <xdr:col>69</xdr:col>
      <xdr:colOff>92075</xdr:colOff>
      <xdr:row>34</xdr:row>
      <xdr:rowOff>35560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82828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83058</xdr:rowOff>
    </xdr:from>
    <xdr:to>
      <xdr:col>82</xdr:col>
      <xdr:colOff>158750</xdr:colOff>
      <xdr:row>34</xdr:row>
      <xdr:rowOff>13208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74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163085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119634</xdr:rowOff>
    </xdr:from>
    <xdr:to>
      <xdr:col>78</xdr:col>
      <xdr:colOff>120650</xdr:colOff>
      <xdr:row>34</xdr:row>
      <xdr:rowOff>49784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77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59961</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546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101346</xdr:rowOff>
    </xdr:from>
    <xdr:to>
      <xdr:col>74</xdr:col>
      <xdr:colOff>31750</xdr:colOff>
      <xdr:row>34</xdr:row>
      <xdr:rowOff>31496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41673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2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119634</xdr:rowOff>
    </xdr:from>
    <xdr:to>
      <xdr:col>69</xdr:col>
      <xdr:colOff>142875</xdr:colOff>
      <xdr:row>34</xdr:row>
      <xdr:rowOff>49784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77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59961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54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震災復興に伴い多額の市債を発行したため、類似団体平均と比べて高くなっていたが、平成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年度に負担のピークを迎えてからは減少傾向で推移しており、平成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年度から類似団体平均を下回る値となっている。令和６年度においては、平成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年度に発行した臨時財政対策債と減税補てん債が令和５年度に返済を終了したことにより償還額が減となり、前年度に比べ</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今後は、公共施設の老朽化対策などの投資的経費の増大により、多額の市債発行が見込まれており、公債費が増加していくと予測している。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88900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0505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88900</xdr:rowOff>
    </xdr:from>
    <xdr:to>
      <xdr:col>19</xdr:col>
      <xdr:colOff>187325</xdr:colOff>
      <xdr:row>76</xdr:row>
      <xdr:rowOff>96520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3119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73661</xdr:rowOff>
    </xdr:from>
    <xdr:to>
      <xdr:col>15</xdr:col>
      <xdr:colOff>98425</xdr:colOff>
      <xdr:row>76</xdr:row>
      <xdr:rowOff>96520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31038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73661</xdr:rowOff>
    </xdr:from>
    <xdr:to>
      <xdr:col>11</xdr:col>
      <xdr:colOff>9525</xdr:colOff>
      <xdr:row>76</xdr:row>
      <xdr:rowOff>149861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10386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38100</xdr:rowOff>
    </xdr:from>
    <xdr:to>
      <xdr:col>20</xdr:col>
      <xdr:colOff>38100</xdr:colOff>
      <xdr:row>76</xdr:row>
      <xdr:rowOff>139700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149877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45720</xdr:rowOff>
    </xdr:from>
    <xdr:to>
      <xdr:col>15</xdr:col>
      <xdr:colOff>149225</xdr:colOff>
      <xdr:row>76</xdr:row>
      <xdr:rowOff>147320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157497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22861</xdr:rowOff>
    </xdr:from>
    <xdr:to>
      <xdr:col>11</xdr:col>
      <xdr:colOff>60325</xdr:colOff>
      <xdr:row>76</xdr:row>
      <xdr:rowOff>124461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134637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99061</xdr:rowOff>
    </xdr:from>
    <xdr:to>
      <xdr:col>6</xdr:col>
      <xdr:colOff>171450</xdr:colOff>
      <xdr:row>77</xdr:row>
      <xdr:rowOff>29211</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39387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類似団体平均と比較し高くなっているのは人件費に係る経常収支比率が高いためであるので、今後も引き続き給与水準の適正化に努めるとともに、職員数の適正管理により、総人件費の抑制に努める。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73661</xdr:rowOff>
    </xdr:from>
    <xdr:to>
      <xdr:col>82</xdr:col>
      <xdr:colOff>107950</xdr:colOff>
      <xdr:row>78</xdr:row>
      <xdr:rowOff>100330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5671800" y="13446761"/>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31750</xdr:rowOff>
    </xdr:from>
    <xdr:to>
      <xdr:col>78</xdr:col>
      <xdr:colOff>69850</xdr:colOff>
      <xdr:row>78</xdr:row>
      <xdr:rowOff>100330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4048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104139</xdr:rowOff>
    </xdr:from>
    <xdr:to>
      <xdr:col>73</xdr:col>
      <xdr:colOff>180975</xdr:colOff>
      <xdr:row>78</xdr:row>
      <xdr:rowOff>31750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30578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104139</xdr:rowOff>
    </xdr:from>
    <xdr:to>
      <xdr:col>69</xdr:col>
      <xdr:colOff>92075</xdr:colOff>
      <xdr:row>78</xdr:row>
      <xdr:rowOff>31750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30578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22861</xdr:rowOff>
    </xdr:from>
    <xdr:to>
      <xdr:col>82</xdr:col>
      <xdr:colOff>158750</xdr:colOff>
      <xdr:row>78</xdr:row>
      <xdr:rowOff>124461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166388</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49530</xdr:rowOff>
    </xdr:from>
    <xdr:to>
      <xdr:col>78</xdr:col>
      <xdr:colOff>120650</xdr:colOff>
      <xdr:row>78</xdr:row>
      <xdr:rowOff>151130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42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135907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509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152400</xdr:rowOff>
    </xdr:from>
    <xdr:to>
      <xdr:col>74</xdr:col>
      <xdr:colOff>31750</xdr:colOff>
      <xdr:row>78</xdr:row>
      <xdr:rowOff>82550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67327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53339</xdr:rowOff>
    </xdr:from>
    <xdr:to>
      <xdr:col>69</xdr:col>
      <xdr:colOff>142875</xdr:colOff>
      <xdr:row>77</xdr:row>
      <xdr:rowOff>154939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139716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152400</xdr:rowOff>
    </xdr:from>
    <xdr:to>
      <xdr:col>65</xdr:col>
      <xdr:colOff>53975</xdr:colOff>
      <xdr:row>78</xdr:row>
      <xdr:rowOff>82550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67327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150660</xdr:rowOff>
    </xdr:from>
    <xdr:to>
      <xdr:col>29</xdr:col>
      <xdr:colOff>127000</xdr:colOff>
      <xdr:row>14</xdr:row>
      <xdr:rowOff>17196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427135"/>
          <a:ext cx="647700" cy="37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48391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7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17196</xdr:rowOff>
    </xdr:from>
    <xdr:to>
      <xdr:col>26</xdr:col>
      <xdr:colOff>50800</xdr:colOff>
      <xdr:row>14</xdr:row>
      <xdr:rowOff>74651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465121"/>
          <a:ext cx="698500" cy="57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160596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51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74651</xdr:rowOff>
    </xdr:from>
    <xdr:to>
      <xdr:col>22</xdr:col>
      <xdr:colOff>114300</xdr:colOff>
      <xdr:row>14</xdr:row>
      <xdr:rowOff>93777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22576"/>
          <a:ext cx="698500" cy="191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93777</xdr:rowOff>
    </xdr:from>
    <xdr:to>
      <xdr:col>18</xdr:col>
      <xdr:colOff>177800</xdr:colOff>
      <xdr:row>14</xdr:row>
      <xdr:rowOff>146812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541702"/>
          <a:ext cx="698500" cy="530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91711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99860</xdr:rowOff>
    </xdr:from>
    <xdr:to>
      <xdr:col>29</xdr:col>
      <xdr:colOff>177800</xdr:colOff>
      <xdr:row>14</xdr:row>
      <xdr:rowOff>30010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376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116387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221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137846</xdr:rowOff>
    </xdr:from>
    <xdr:to>
      <xdr:col>26</xdr:col>
      <xdr:colOff>101600</xdr:colOff>
      <xdr:row>14</xdr:row>
      <xdr:rowOff>67996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14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78173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183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23851</xdr:rowOff>
    </xdr:from>
    <xdr:to>
      <xdr:col>22</xdr:col>
      <xdr:colOff>165100</xdr:colOff>
      <xdr:row>14</xdr:row>
      <xdr:rowOff>125451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71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135628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40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42977</xdr:rowOff>
    </xdr:from>
    <xdr:to>
      <xdr:col>19</xdr:col>
      <xdr:colOff>38100</xdr:colOff>
      <xdr:row>14</xdr:row>
      <xdr:rowOff>144577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490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154754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59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96012</xdr:rowOff>
    </xdr:from>
    <xdr:to>
      <xdr:col>15</xdr:col>
      <xdr:colOff>101600</xdr:colOff>
      <xdr:row>15</xdr:row>
      <xdr:rowOff>26162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43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36339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12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175082</xdr:rowOff>
    </xdr:from>
    <xdr:to>
      <xdr:col>29</xdr:col>
      <xdr:colOff>127000</xdr:colOff>
      <xdr:row>35</xdr:row>
      <xdr:rowOff>182245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785432"/>
          <a:ext cx="647700" cy="7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182245</xdr:rowOff>
    </xdr:from>
    <xdr:to>
      <xdr:col>26</xdr:col>
      <xdr:colOff>50800</xdr:colOff>
      <xdr:row>35</xdr:row>
      <xdr:rowOff>221335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792595"/>
          <a:ext cx="698500" cy="39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221335</xdr:rowOff>
    </xdr:from>
    <xdr:to>
      <xdr:col>22</xdr:col>
      <xdr:colOff>114300</xdr:colOff>
      <xdr:row>35</xdr:row>
      <xdr:rowOff>250101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31685"/>
          <a:ext cx="698500" cy="28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242786</xdr:rowOff>
    </xdr:from>
    <xdr:to>
      <xdr:col>18</xdr:col>
      <xdr:colOff>177800</xdr:colOff>
      <xdr:row>35</xdr:row>
      <xdr:rowOff>250101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53136"/>
          <a:ext cx="698500" cy="73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124282</xdr:rowOff>
    </xdr:from>
    <xdr:to>
      <xdr:col>29</xdr:col>
      <xdr:colOff>177800</xdr:colOff>
      <xdr:row>35</xdr:row>
      <xdr:rowOff>225882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34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96359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06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131445</xdr:rowOff>
    </xdr:from>
    <xdr:to>
      <xdr:col>26</xdr:col>
      <xdr:colOff>101600</xdr:colOff>
      <xdr:row>35</xdr:row>
      <xdr:rowOff>233045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41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217822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28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170535</xdr:rowOff>
    </xdr:from>
    <xdr:to>
      <xdr:col>22</xdr:col>
      <xdr:colOff>165100</xdr:colOff>
      <xdr:row>35</xdr:row>
      <xdr:rowOff>272135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808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256912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6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199301</xdr:rowOff>
    </xdr:from>
    <xdr:to>
      <xdr:col>19</xdr:col>
      <xdr:colOff>38100</xdr:colOff>
      <xdr:row>35</xdr:row>
      <xdr:rowOff>300901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09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285678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896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191986</xdr:rowOff>
    </xdr:from>
    <xdr:to>
      <xdr:col>15</xdr:col>
      <xdr:colOff>101600</xdr:colOff>
      <xdr:row>35</xdr:row>
      <xdr:rowOff>293586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02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278363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88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480,818
471,931
99.95
205,304,722
204,343,509
656,439
106,365,663
122,495,270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143554</xdr:rowOff>
    </xdr:from>
    <xdr:to>
      <xdr:col>24</xdr:col>
      <xdr:colOff>63500</xdr:colOff>
      <xdr:row>34</xdr:row>
      <xdr:rowOff>87481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01404"/>
          <a:ext cx="838200" cy="11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63380</xdr:rowOff>
    </xdr:from>
    <xdr:to>
      <xdr:col>19</xdr:col>
      <xdr:colOff>177800</xdr:colOff>
      <xdr:row>34</xdr:row>
      <xdr:rowOff>87481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5892680"/>
          <a:ext cx="889000" cy="2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63380</xdr:rowOff>
    </xdr:from>
    <xdr:to>
      <xdr:col>15</xdr:col>
      <xdr:colOff>50800</xdr:colOff>
      <xdr:row>34</xdr:row>
      <xdr:rowOff>102798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892680"/>
          <a:ext cx="889000" cy="39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102798</xdr:rowOff>
    </xdr:from>
    <xdr:to>
      <xdr:col>10</xdr:col>
      <xdr:colOff>114300</xdr:colOff>
      <xdr:row>34</xdr:row>
      <xdr:rowOff>145643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32098"/>
          <a:ext cx="889000" cy="4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92754</xdr:rowOff>
    </xdr:from>
    <xdr:to>
      <xdr:col>24</xdr:col>
      <xdr:colOff>114300</xdr:colOff>
      <xdr:row>34</xdr:row>
      <xdr:rowOff>22904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5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115631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36681</xdr:rowOff>
    </xdr:from>
    <xdr:to>
      <xdr:col>20</xdr:col>
      <xdr:colOff>38100</xdr:colOff>
      <xdr:row>34</xdr:row>
      <xdr:rowOff>138281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865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154808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64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12580</xdr:rowOff>
    </xdr:from>
    <xdr:to>
      <xdr:col>15</xdr:col>
      <xdr:colOff>101600</xdr:colOff>
      <xdr:row>34</xdr:row>
      <xdr:rowOff>114180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84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130707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617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51998</xdr:rowOff>
    </xdr:from>
    <xdr:to>
      <xdr:col>10</xdr:col>
      <xdr:colOff>165100</xdr:colOff>
      <xdr:row>34</xdr:row>
      <xdr:rowOff>153598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88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170125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65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94843</xdr:rowOff>
    </xdr:from>
    <xdr:to>
      <xdr:col>6</xdr:col>
      <xdr:colOff>38100</xdr:colOff>
      <xdr:row>35</xdr:row>
      <xdr:rowOff>24993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2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41520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69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131870</xdr:rowOff>
    </xdr:from>
    <xdr:to>
      <xdr:col>24</xdr:col>
      <xdr:colOff>63500</xdr:colOff>
      <xdr:row>56</xdr:row>
      <xdr:rowOff>148215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3797300" y="9733070"/>
          <a:ext cx="838200" cy="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43945</xdr:rowOff>
    </xdr:from>
    <xdr:to>
      <xdr:col>19</xdr:col>
      <xdr:colOff>177800</xdr:colOff>
      <xdr:row>56</xdr:row>
      <xdr:rowOff>131870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645145"/>
          <a:ext cx="889000" cy="8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43945</xdr:rowOff>
    </xdr:from>
    <xdr:to>
      <xdr:col>15</xdr:col>
      <xdr:colOff>50800</xdr:colOff>
      <xdr:row>56</xdr:row>
      <xdr:rowOff>79149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645145"/>
          <a:ext cx="8890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79149</xdr:rowOff>
    </xdr:from>
    <xdr:to>
      <xdr:col>10</xdr:col>
      <xdr:colOff>114300</xdr:colOff>
      <xdr:row>58</xdr:row>
      <xdr:rowOff>70262</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680349"/>
          <a:ext cx="889000" cy="33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97415</xdr:rowOff>
    </xdr:from>
    <xdr:to>
      <xdr:col>24</xdr:col>
      <xdr:colOff>114300</xdr:colOff>
      <xdr:row>57</xdr:row>
      <xdr:rowOff>27565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69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75842</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67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81070</xdr:rowOff>
    </xdr:from>
    <xdr:to>
      <xdr:col>20</xdr:col>
      <xdr:colOff>38100</xdr:colOff>
      <xdr:row>57</xdr:row>
      <xdr:rowOff>11220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68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2347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77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164595</xdr:rowOff>
    </xdr:from>
    <xdr:to>
      <xdr:col>15</xdr:col>
      <xdr:colOff>101600</xdr:colOff>
      <xdr:row>56</xdr:row>
      <xdr:rowOff>94745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59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85872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68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28349</xdr:rowOff>
    </xdr:from>
    <xdr:to>
      <xdr:col>10</xdr:col>
      <xdr:colOff>165100</xdr:colOff>
      <xdr:row>56</xdr:row>
      <xdr:rowOff>129949</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62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121076</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72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19462</xdr:rowOff>
    </xdr:from>
    <xdr:to>
      <xdr:col>6</xdr:col>
      <xdr:colOff>38100</xdr:colOff>
      <xdr:row>58</xdr:row>
      <xdr:rowOff>121062</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96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112189</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1005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167086</xdr:rowOff>
    </xdr:from>
    <xdr:to>
      <xdr:col>24</xdr:col>
      <xdr:colOff>63500</xdr:colOff>
      <xdr:row>76</xdr:row>
      <xdr:rowOff>35961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025836"/>
          <a:ext cx="838200" cy="4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96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35961</xdr:rowOff>
    </xdr:from>
    <xdr:to>
      <xdr:col>19</xdr:col>
      <xdr:colOff>177800</xdr:colOff>
      <xdr:row>76</xdr:row>
      <xdr:rowOff>71760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066161"/>
          <a:ext cx="889000" cy="3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131472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3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42270</xdr:rowOff>
    </xdr:from>
    <xdr:to>
      <xdr:col>15</xdr:col>
      <xdr:colOff>50800</xdr:colOff>
      <xdr:row>76</xdr:row>
      <xdr:rowOff>71760</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072470"/>
          <a:ext cx="889000" cy="2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127632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32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40442</xdr:rowOff>
    </xdr:from>
    <xdr:to>
      <xdr:col>10</xdr:col>
      <xdr:colOff>114300</xdr:colOff>
      <xdr:row>76</xdr:row>
      <xdr:rowOff>42270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070642"/>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120820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32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128638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33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116286</xdr:rowOff>
    </xdr:from>
    <xdr:to>
      <xdr:col>24</xdr:col>
      <xdr:colOff>114300</xdr:colOff>
      <xdr:row>76</xdr:row>
      <xdr:rowOff>46436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2975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139163</xdr:rowOff>
    </xdr:from>
    <xdr:ext cx="534377"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82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156611</xdr:rowOff>
    </xdr:from>
    <xdr:to>
      <xdr:col>20</xdr:col>
      <xdr:colOff>38100</xdr:colOff>
      <xdr:row>76</xdr:row>
      <xdr:rowOff>86761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01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103288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790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20960</xdr:rowOff>
    </xdr:from>
    <xdr:to>
      <xdr:col>15</xdr:col>
      <xdr:colOff>101600</xdr:colOff>
      <xdr:row>76</xdr:row>
      <xdr:rowOff>122560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0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139087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28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162920</xdr:rowOff>
    </xdr:from>
    <xdr:to>
      <xdr:col>10</xdr:col>
      <xdr:colOff>165100</xdr:colOff>
      <xdr:row>76</xdr:row>
      <xdr:rowOff>93070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02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109598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2796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161092</xdr:rowOff>
    </xdr:from>
    <xdr:to>
      <xdr:col>6</xdr:col>
      <xdr:colOff>38100</xdr:colOff>
      <xdr:row>76</xdr:row>
      <xdr:rowOff>91242</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01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107769</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2795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42653</xdr:rowOff>
    </xdr:from>
    <xdr:to>
      <xdr:col>24</xdr:col>
      <xdr:colOff>63500</xdr:colOff>
      <xdr:row>96</xdr:row>
      <xdr:rowOff>118614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501853"/>
          <a:ext cx="838200" cy="7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122531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38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118614</xdr:rowOff>
    </xdr:from>
    <xdr:to>
      <xdr:col>19</xdr:col>
      <xdr:colOff>177800</xdr:colOff>
      <xdr:row>97</xdr:row>
      <xdr:rowOff>25846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577814"/>
          <a:ext cx="889000" cy="7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123457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94785</xdr:rowOff>
    </xdr:from>
    <xdr:to>
      <xdr:col>15</xdr:col>
      <xdr:colOff>50800</xdr:colOff>
      <xdr:row>97</xdr:row>
      <xdr:rowOff>25846</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553985"/>
          <a:ext cx="889000" cy="102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94785</xdr:rowOff>
    </xdr:from>
    <xdr:to>
      <xdr:col>10</xdr:col>
      <xdr:colOff>114300</xdr:colOff>
      <xdr:row>98</xdr:row>
      <xdr:rowOff>46726</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553985"/>
          <a:ext cx="889000" cy="29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100227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163303</xdr:rowOff>
    </xdr:from>
    <xdr:to>
      <xdr:col>24</xdr:col>
      <xdr:colOff>114300</xdr:colOff>
      <xdr:row>96</xdr:row>
      <xdr:rowOff>93453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45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141730</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429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67814</xdr:rowOff>
    </xdr:from>
    <xdr:to>
      <xdr:col>20</xdr:col>
      <xdr:colOff>38100</xdr:colOff>
      <xdr:row>96</xdr:row>
      <xdr:rowOff>169414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52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160541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619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146496</xdr:rowOff>
    </xdr:from>
    <xdr:to>
      <xdr:col>15</xdr:col>
      <xdr:colOff>101600</xdr:colOff>
      <xdr:row>97</xdr:row>
      <xdr:rowOff>76646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60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67773</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698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43985</xdr:rowOff>
    </xdr:from>
    <xdr:to>
      <xdr:col>10</xdr:col>
      <xdr:colOff>165100</xdr:colOff>
      <xdr:row>96</xdr:row>
      <xdr:rowOff>145585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50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136712</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595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167376</xdr:rowOff>
    </xdr:from>
    <xdr:to>
      <xdr:col>6</xdr:col>
      <xdr:colOff>38100</xdr:colOff>
      <xdr:row>98</xdr:row>
      <xdr:rowOff>97526</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79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88653</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890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6731</xdr:rowOff>
    </xdr:from>
    <xdr:to>
      <xdr:col>55</xdr:col>
      <xdr:colOff>0</xdr:colOff>
      <xdr:row>38</xdr:row>
      <xdr:rowOff>35262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9639300" y="6521831"/>
          <a:ext cx="838200" cy="28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167611</xdr:rowOff>
    </xdr:from>
    <xdr:to>
      <xdr:col>50</xdr:col>
      <xdr:colOff>114300</xdr:colOff>
      <xdr:row>38</xdr:row>
      <xdr:rowOff>6731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511261"/>
          <a:ext cx="889000" cy="1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167611</xdr:rowOff>
    </xdr:from>
    <xdr:to>
      <xdr:col>45</xdr:col>
      <xdr:colOff>177800</xdr:colOff>
      <xdr:row>38</xdr:row>
      <xdr:rowOff>10487</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511261"/>
          <a:ext cx="889000" cy="1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127094</xdr:rowOff>
    </xdr:from>
    <xdr:to>
      <xdr:col>41</xdr:col>
      <xdr:colOff>50800</xdr:colOff>
      <xdr:row>38</xdr:row>
      <xdr:rowOff>10487</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442044"/>
          <a:ext cx="889000" cy="108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155913</xdr:rowOff>
    </xdr:from>
    <xdr:to>
      <xdr:col>55</xdr:col>
      <xdr:colOff>50800</xdr:colOff>
      <xdr:row>38</xdr:row>
      <xdr:rowOff>86063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49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70840</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41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127381</xdr:rowOff>
    </xdr:from>
    <xdr:to>
      <xdr:col>50</xdr:col>
      <xdr:colOff>165100</xdr:colOff>
      <xdr:row>38</xdr:row>
      <xdr:rowOff>57531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47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48658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56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116811</xdr:rowOff>
    </xdr:from>
    <xdr:to>
      <xdr:col>46</xdr:col>
      <xdr:colOff>38100</xdr:colOff>
      <xdr:row>38</xdr:row>
      <xdr:rowOff>46961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46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38088</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55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131137</xdr:rowOff>
    </xdr:from>
    <xdr:to>
      <xdr:col>41</xdr:col>
      <xdr:colOff>101600</xdr:colOff>
      <xdr:row>38</xdr:row>
      <xdr:rowOff>61286</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47478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52414</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56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76294</xdr:rowOff>
    </xdr:from>
    <xdr:to>
      <xdr:col>36</xdr:col>
      <xdr:colOff>165100</xdr:colOff>
      <xdr:row>32</xdr:row>
      <xdr:rowOff>6444</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39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169021</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483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41135</xdr:rowOff>
    </xdr:from>
    <xdr:to>
      <xdr:col>55</xdr:col>
      <xdr:colOff>0</xdr:colOff>
      <xdr:row>58</xdr:row>
      <xdr:rowOff>47993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813785"/>
          <a:ext cx="8382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147948</xdr:rowOff>
    </xdr:from>
    <xdr:to>
      <xdr:col>50</xdr:col>
      <xdr:colOff>114300</xdr:colOff>
      <xdr:row>58</xdr:row>
      <xdr:rowOff>47993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920598"/>
          <a:ext cx="889000" cy="7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35344</xdr:rowOff>
    </xdr:from>
    <xdr:to>
      <xdr:col>45</xdr:col>
      <xdr:colOff>177800</xdr:colOff>
      <xdr:row>57</xdr:row>
      <xdr:rowOff>147948</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807994"/>
          <a:ext cx="889000" cy="112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53708</xdr:rowOff>
    </xdr:from>
    <xdr:to>
      <xdr:col>41</xdr:col>
      <xdr:colOff>50800</xdr:colOff>
      <xdr:row>57</xdr:row>
      <xdr:rowOff>35344</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654908"/>
          <a:ext cx="889000" cy="1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161785</xdr:rowOff>
    </xdr:from>
    <xdr:to>
      <xdr:col>55</xdr:col>
      <xdr:colOff>50800</xdr:colOff>
      <xdr:row>57</xdr:row>
      <xdr:rowOff>91935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6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140212</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4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168643</xdr:rowOff>
    </xdr:from>
    <xdr:to>
      <xdr:col>50</xdr:col>
      <xdr:colOff>165100</xdr:colOff>
      <xdr:row>58</xdr:row>
      <xdr:rowOff>98793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94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89920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1003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97148</xdr:rowOff>
    </xdr:from>
    <xdr:to>
      <xdr:col>46</xdr:col>
      <xdr:colOff>38100</xdr:colOff>
      <xdr:row>58</xdr:row>
      <xdr:rowOff>27298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86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18425</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96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155994</xdr:rowOff>
    </xdr:from>
    <xdr:to>
      <xdr:col>41</xdr:col>
      <xdr:colOff>101600</xdr:colOff>
      <xdr:row>57</xdr:row>
      <xdr:rowOff>86144</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75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77271</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84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2908</xdr:rowOff>
    </xdr:from>
    <xdr:to>
      <xdr:col>36</xdr:col>
      <xdr:colOff>165100</xdr:colOff>
      <xdr:row>56</xdr:row>
      <xdr:rowOff>104508</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60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95635</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69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162370</xdr:rowOff>
    </xdr:from>
    <xdr:to>
      <xdr:col>55</xdr:col>
      <xdr:colOff>0</xdr:colOff>
      <xdr:row>78</xdr:row>
      <xdr:rowOff>169190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535470"/>
          <a:ext cx="838200" cy="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103887</xdr:rowOff>
    </xdr:from>
    <xdr:to>
      <xdr:col>50</xdr:col>
      <xdr:colOff>114300</xdr:colOff>
      <xdr:row>78</xdr:row>
      <xdr:rowOff>169190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476987"/>
          <a:ext cx="889000" cy="6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152388</xdr:rowOff>
    </xdr:from>
    <xdr:to>
      <xdr:col>45</xdr:col>
      <xdr:colOff>177800</xdr:colOff>
      <xdr:row>78</xdr:row>
      <xdr:rowOff>103887</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3354038"/>
          <a:ext cx="889000" cy="122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41897</xdr:rowOff>
    </xdr:from>
    <xdr:to>
      <xdr:col>41</xdr:col>
      <xdr:colOff>50800</xdr:colOff>
      <xdr:row>77</xdr:row>
      <xdr:rowOff>152388</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3072097"/>
          <a:ext cx="889000" cy="28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111570</xdr:rowOff>
    </xdr:from>
    <xdr:to>
      <xdr:col>55</xdr:col>
      <xdr:colOff>50800</xdr:colOff>
      <xdr:row>79</xdr:row>
      <xdr:rowOff>41720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48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26497</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39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118390</xdr:rowOff>
    </xdr:from>
    <xdr:to>
      <xdr:col>50</xdr:col>
      <xdr:colOff>165100</xdr:colOff>
      <xdr:row>79</xdr:row>
      <xdr:rowOff>48540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49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39667</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58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53087</xdr:rowOff>
    </xdr:from>
    <xdr:to>
      <xdr:col>46</xdr:col>
      <xdr:colOff>38100</xdr:colOff>
      <xdr:row>78</xdr:row>
      <xdr:rowOff>154687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42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145814</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518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101588</xdr:rowOff>
    </xdr:from>
    <xdr:to>
      <xdr:col>41</xdr:col>
      <xdr:colOff>101600</xdr:colOff>
      <xdr:row>78</xdr:row>
      <xdr:rowOff>31738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30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22865</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26428" y="13395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162547</xdr:rowOff>
    </xdr:from>
    <xdr:to>
      <xdr:col>36</xdr:col>
      <xdr:colOff>165100</xdr:colOff>
      <xdr:row>76</xdr:row>
      <xdr:rowOff>92697</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02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83824</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05111" y="1311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87903</xdr:rowOff>
    </xdr:from>
    <xdr:to>
      <xdr:col>55</xdr:col>
      <xdr:colOff>0</xdr:colOff>
      <xdr:row>96</xdr:row>
      <xdr:rowOff>107714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375653"/>
          <a:ext cx="838200" cy="19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51821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39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36925</xdr:rowOff>
    </xdr:from>
    <xdr:to>
      <xdr:col>50</xdr:col>
      <xdr:colOff>114300</xdr:colOff>
      <xdr:row>96</xdr:row>
      <xdr:rowOff>107714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496125"/>
          <a:ext cx="889000" cy="70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36925</xdr:rowOff>
    </xdr:from>
    <xdr:to>
      <xdr:col>45</xdr:col>
      <xdr:colOff>177800</xdr:colOff>
      <xdr:row>96</xdr:row>
      <xdr:rowOff>43211</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496125"/>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97178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55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40450</xdr:rowOff>
    </xdr:from>
    <xdr:to>
      <xdr:col>41</xdr:col>
      <xdr:colOff>50800</xdr:colOff>
      <xdr:row>96</xdr:row>
      <xdr:rowOff>43211</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499650"/>
          <a:ext cx="889000" cy="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111562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37103</xdr:rowOff>
    </xdr:from>
    <xdr:to>
      <xdr:col>55</xdr:col>
      <xdr:colOff>50800</xdr:colOff>
      <xdr:row>95</xdr:row>
      <xdr:rowOff>138703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32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59980</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17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56914</xdr:rowOff>
    </xdr:from>
    <xdr:to>
      <xdr:col>50</xdr:col>
      <xdr:colOff>165100</xdr:colOff>
      <xdr:row>96</xdr:row>
      <xdr:rowOff>158514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1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149641</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60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157575</xdr:rowOff>
    </xdr:from>
    <xdr:to>
      <xdr:col>46</xdr:col>
      <xdr:colOff>38100</xdr:colOff>
      <xdr:row>96</xdr:row>
      <xdr:rowOff>87725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44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104252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22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163861</xdr:rowOff>
    </xdr:from>
    <xdr:to>
      <xdr:col>41</xdr:col>
      <xdr:colOff>101600</xdr:colOff>
      <xdr:row>96</xdr:row>
      <xdr:rowOff>94011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45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110538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22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161100</xdr:rowOff>
    </xdr:from>
    <xdr:to>
      <xdr:col>36</xdr:col>
      <xdr:colOff>165100</xdr:colOff>
      <xdr:row>96</xdr:row>
      <xdr:rowOff>91250</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4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82377</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541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98552</xdr:rowOff>
    </xdr:from>
    <xdr:to>
      <xdr:col>85</xdr:col>
      <xdr:colOff>127000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5481300" y="6785102"/>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94742</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1292"/>
          <a:ext cx="889000" cy="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94742</xdr:rowOff>
    </xdr:from>
    <xdr:to>
      <xdr:col>71</xdr:col>
      <xdr:colOff>177800</xdr:colOff>
      <xdr:row>39</xdr:row>
      <xdr:rowOff>95613</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flipV="1">
          <a:off x="12814300" y="6781292"/>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47752</xdr:rowOff>
    </xdr:from>
    <xdr:to>
      <xdr:col>85</xdr:col>
      <xdr:colOff>177800</xdr:colOff>
      <xdr:row>39</xdr:row>
      <xdr:rowOff>149352</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134129</xdr:rowOff>
    </xdr:from>
    <xdr:ext cx="249299"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92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43942</xdr:rowOff>
    </xdr:from>
    <xdr:to>
      <xdr:col>72</xdr:col>
      <xdr:colOff>38100</xdr:colOff>
      <xdr:row>39</xdr:row>
      <xdr:rowOff>145542</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136669</xdr:rowOff>
    </xdr:from>
    <xdr:ext cx="313932"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46333" y="6823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44813</xdr:rowOff>
    </xdr:from>
    <xdr:to>
      <xdr:col>67</xdr:col>
      <xdr:colOff>101600</xdr:colOff>
      <xdr:row>39</xdr:row>
      <xdr:rowOff>146413</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137540</xdr:rowOff>
    </xdr:from>
    <xdr:ext cx="313932"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57333" y="68240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91236</xdr:rowOff>
    </xdr:from>
    <xdr:to>
      <xdr:col>85</xdr:col>
      <xdr:colOff>127000</xdr:colOff>
      <xdr:row>77</xdr:row>
      <xdr:rowOff>103673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292886"/>
          <a:ext cx="838200" cy="1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86596</xdr:rowOff>
    </xdr:from>
    <xdr:to>
      <xdr:col>81</xdr:col>
      <xdr:colOff>50800</xdr:colOff>
      <xdr:row>77</xdr:row>
      <xdr:rowOff>91236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288246"/>
          <a:ext cx="889000" cy="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86596</xdr:rowOff>
    </xdr:from>
    <xdr:to>
      <xdr:col>76</xdr:col>
      <xdr:colOff>114300</xdr:colOff>
      <xdr:row>77</xdr:row>
      <xdr:rowOff>97478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288246"/>
          <a:ext cx="8890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88883</xdr:rowOff>
    </xdr:from>
    <xdr:to>
      <xdr:col>71</xdr:col>
      <xdr:colOff>177800</xdr:colOff>
      <xdr:row>77</xdr:row>
      <xdr:rowOff>97478</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290533"/>
          <a:ext cx="8890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150929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52873</xdr:rowOff>
    </xdr:from>
    <xdr:to>
      <xdr:col>85</xdr:col>
      <xdr:colOff>177800</xdr:colOff>
      <xdr:row>77</xdr:row>
      <xdr:rowOff>154473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25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31300</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23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40436</xdr:rowOff>
    </xdr:from>
    <xdr:to>
      <xdr:col>81</xdr:col>
      <xdr:colOff>101600</xdr:colOff>
      <xdr:row>77</xdr:row>
      <xdr:rowOff>142036</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24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133163</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33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35796</xdr:rowOff>
    </xdr:from>
    <xdr:to>
      <xdr:col>76</xdr:col>
      <xdr:colOff>165100</xdr:colOff>
      <xdr:row>77</xdr:row>
      <xdr:rowOff>137396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23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128523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33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46678</xdr:rowOff>
    </xdr:from>
    <xdr:to>
      <xdr:col>72</xdr:col>
      <xdr:colOff>38100</xdr:colOff>
      <xdr:row>77</xdr:row>
      <xdr:rowOff>148278</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24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139405</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34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38083</xdr:rowOff>
    </xdr:from>
    <xdr:to>
      <xdr:col>67</xdr:col>
      <xdr:colOff>101600</xdr:colOff>
      <xdr:row>77</xdr:row>
      <xdr:rowOff>139683</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23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130810</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33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43250</xdr:rowOff>
    </xdr:from>
    <xdr:to>
      <xdr:col>85</xdr:col>
      <xdr:colOff>127000</xdr:colOff>
      <xdr:row>98</xdr:row>
      <xdr:rowOff>98495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5481300" y="1684535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121893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58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92323</xdr:rowOff>
    </xdr:from>
    <xdr:to>
      <xdr:col>81</xdr:col>
      <xdr:colOff>50800</xdr:colOff>
      <xdr:row>98</xdr:row>
      <xdr:rowOff>43250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722973"/>
          <a:ext cx="889000" cy="12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92323</xdr:rowOff>
    </xdr:from>
    <xdr:to>
      <xdr:col>76</xdr:col>
      <xdr:colOff>114300</xdr:colOff>
      <xdr:row>97</xdr:row>
      <xdr:rowOff>153969</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722973"/>
          <a:ext cx="889000" cy="6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153969</xdr:rowOff>
    </xdr:from>
    <xdr:to>
      <xdr:col>71</xdr:col>
      <xdr:colOff>177800</xdr:colOff>
      <xdr:row>98</xdr:row>
      <xdr:rowOff>145111</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784619"/>
          <a:ext cx="889000" cy="16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138580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59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47695</xdr:rowOff>
    </xdr:from>
    <xdr:to>
      <xdr:col>85</xdr:col>
      <xdr:colOff>177800</xdr:colOff>
      <xdr:row>98</xdr:row>
      <xdr:rowOff>149295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84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134072</xdr:rowOff>
    </xdr:from>
    <xdr:ext cx="469744"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64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163900</xdr:rowOff>
    </xdr:from>
    <xdr:to>
      <xdr:col>81</xdr:col>
      <xdr:colOff>101600</xdr:colOff>
      <xdr:row>98</xdr:row>
      <xdr:rowOff>94050</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7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85177</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68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41523</xdr:rowOff>
    </xdr:from>
    <xdr:to>
      <xdr:col>76</xdr:col>
      <xdr:colOff>165100</xdr:colOff>
      <xdr:row>97</xdr:row>
      <xdr:rowOff>143123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67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159650</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44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103169</xdr:rowOff>
    </xdr:from>
    <xdr:to>
      <xdr:col>72</xdr:col>
      <xdr:colOff>38100</xdr:colOff>
      <xdr:row>98</xdr:row>
      <xdr:rowOff>33319</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73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24446</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82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94311</xdr:rowOff>
    </xdr:from>
    <xdr:to>
      <xdr:col>67</xdr:col>
      <xdr:colOff>101600</xdr:colOff>
      <xdr:row>99</xdr:row>
      <xdr:rowOff>24461</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89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15588</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698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29287</xdr:rowOff>
    </xdr:from>
    <xdr:to>
      <xdr:col>116</xdr:col>
      <xdr:colOff>63500</xdr:colOff>
      <xdr:row>38</xdr:row>
      <xdr:rowOff>35916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544387"/>
          <a:ext cx="8382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29287</xdr:rowOff>
    </xdr:from>
    <xdr:to>
      <xdr:col>111</xdr:col>
      <xdr:colOff>177800</xdr:colOff>
      <xdr:row>38</xdr:row>
      <xdr:rowOff>38888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544387"/>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152273</xdr:rowOff>
    </xdr:from>
    <xdr:to>
      <xdr:col>107</xdr:col>
      <xdr:colOff>50800</xdr:colOff>
      <xdr:row>38</xdr:row>
      <xdr:rowOff>38888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495923"/>
          <a:ext cx="889000" cy="5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156845</xdr:rowOff>
    </xdr:from>
    <xdr:to>
      <xdr:col>102</xdr:col>
      <xdr:colOff>114300</xdr:colOff>
      <xdr:row>37</xdr:row>
      <xdr:rowOff>152273</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329045"/>
          <a:ext cx="889000" cy="16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156566</xdr:rowOff>
    </xdr:from>
    <xdr:to>
      <xdr:col>116</xdr:col>
      <xdr:colOff>114300</xdr:colOff>
      <xdr:row>38</xdr:row>
      <xdr:rowOff>86716</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50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71493</xdr:rowOff>
    </xdr:from>
    <xdr:ext cx="378565"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415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149936</xdr:rowOff>
    </xdr:from>
    <xdr:to>
      <xdr:col>112</xdr:col>
      <xdr:colOff>38100</xdr:colOff>
      <xdr:row>38</xdr:row>
      <xdr:rowOff>80087</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4935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71214</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34017" y="6586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159538</xdr:rowOff>
    </xdr:from>
    <xdr:to>
      <xdr:col>107</xdr:col>
      <xdr:colOff>101600</xdr:colOff>
      <xdr:row>38</xdr:row>
      <xdr:rowOff>89688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50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80815</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5017" y="6595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101473</xdr:rowOff>
    </xdr:from>
    <xdr:to>
      <xdr:col>102</xdr:col>
      <xdr:colOff>165100</xdr:colOff>
      <xdr:row>38</xdr:row>
      <xdr:rowOff>31623</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44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22750</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6017" y="65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106045</xdr:rowOff>
    </xdr:from>
    <xdr:to>
      <xdr:col>98</xdr:col>
      <xdr:colOff>38100</xdr:colOff>
      <xdr:row>37</xdr:row>
      <xdr:rowOff>36195</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27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27322</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37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42545</xdr:rowOff>
    </xdr:from>
    <xdr:to>
      <xdr:col>116</xdr:col>
      <xdr:colOff>63500</xdr:colOff>
      <xdr:row>59</xdr:row>
      <xdr:rowOff>42907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158095"/>
          <a:ext cx="8382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42088</xdr:rowOff>
    </xdr:from>
    <xdr:to>
      <xdr:col>111</xdr:col>
      <xdr:colOff>177800</xdr:colOff>
      <xdr:row>59</xdr:row>
      <xdr:rowOff>42545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15763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41402</xdr:rowOff>
    </xdr:from>
    <xdr:to>
      <xdr:col>107</xdr:col>
      <xdr:colOff>50800</xdr:colOff>
      <xdr:row>59</xdr:row>
      <xdr:rowOff>42088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56952"/>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8998</xdr:rowOff>
    </xdr:from>
    <xdr:to>
      <xdr:col>102</xdr:col>
      <xdr:colOff>114300</xdr:colOff>
      <xdr:row>59</xdr:row>
      <xdr:rowOff>41402</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124548"/>
          <a:ext cx="889000" cy="32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163557</xdr:rowOff>
    </xdr:from>
    <xdr:to>
      <xdr:col>116</xdr:col>
      <xdr:colOff>114300</xdr:colOff>
      <xdr:row>59</xdr:row>
      <xdr:rowOff>93707</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10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78484</xdr:rowOff>
    </xdr:from>
    <xdr:ext cx="313932"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22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163195</xdr:rowOff>
    </xdr:from>
    <xdr:to>
      <xdr:col>112</xdr:col>
      <xdr:colOff>38100</xdr:colOff>
      <xdr:row>59</xdr:row>
      <xdr:rowOff>93345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10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84472</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4017" y="10200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162738</xdr:rowOff>
    </xdr:from>
    <xdr:to>
      <xdr:col>107</xdr:col>
      <xdr:colOff>101600</xdr:colOff>
      <xdr:row>59</xdr:row>
      <xdr:rowOff>92888</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10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84015</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5017" y="10199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162052</xdr:rowOff>
    </xdr:from>
    <xdr:to>
      <xdr:col>102</xdr:col>
      <xdr:colOff>165100</xdr:colOff>
      <xdr:row>59</xdr:row>
      <xdr:rowOff>92202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10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83329</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56017" y="10198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129648</xdr:rowOff>
    </xdr:from>
    <xdr:to>
      <xdr:col>98</xdr:col>
      <xdr:colOff>38100</xdr:colOff>
      <xdr:row>59</xdr:row>
      <xdr:rowOff>59798</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07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50925</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0166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23609</xdr:rowOff>
    </xdr:from>
    <xdr:to>
      <xdr:col>116</xdr:col>
      <xdr:colOff>63500</xdr:colOff>
      <xdr:row>75</xdr:row>
      <xdr:rowOff>101143</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882359"/>
          <a:ext cx="838200" cy="7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108576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624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101143</xdr:rowOff>
    </xdr:from>
    <xdr:to>
      <xdr:col>111</xdr:col>
      <xdr:colOff>177800</xdr:colOff>
      <xdr:row>75</xdr:row>
      <xdr:rowOff>156693</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959893"/>
          <a:ext cx="889000" cy="55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73106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58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154254</xdr:rowOff>
    </xdr:from>
    <xdr:to>
      <xdr:col>107</xdr:col>
      <xdr:colOff>50800</xdr:colOff>
      <xdr:row>75</xdr:row>
      <xdr:rowOff>156693</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9545300" y="13013004"/>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132732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154254</xdr:rowOff>
    </xdr:from>
    <xdr:to>
      <xdr:col>102</xdr:col>
      <xdr:colOff>114300</xdr:colOff>
      <xdr:row>76</xdr:row>
      <xdr:rowOff>36640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3013004"/>
          <a:ext cx="889000" cy="5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144259</xdr:rowOff>
    </xdr:from>
    <xdr:to>
      <xdr:col>116</xdr:col>
      <xdr:colOff>114300</xdr:colOff>
      <xdr:row>75</xdr:row>
      <xdr:rowOff>74409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83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122686</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80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50343</xdr:rowOff>
    </xdr:from>
    <xdr:to>
      <xdr:col>112</xdr:col>
      <xdr:colOff>38100</xdr:colOff>
      <xdr:row>75</xdr:row>
      <xdr:rowOff>151943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90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143070</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300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105893</xdr:rowOff>
    </xdr:from>
    <xdr:to>
      <xdr:col>107</xdr:col>
      <xdr:colOff>101600</xdr:colOff>
      <xdr:row>76</xdr:row>
      <xdr:rowOff>36043</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96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27170</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305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103454</xdr:rowOff>
    </xdr:from>
    <xdr:to>
      <xdr:col>102</xdr:col>
      <xdr:colOff>165100</xdr:colOff>
      <xdr:row>76</xdr:row>
      <xdr:rowOff>33604</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96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24731</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05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157290</xdr:rowOff>
    </xdr:from>
    <xdr:to>
      <xdr:col>98</xdr:col>
      <xdr:colOff>38100</xdr:colOff>
      <xdr:row>76</xdr:row>
      <xdr:rowOff>87440</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30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78567</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10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性質別歳出においては、類似団体と比較して人件費が高い水準となっている。人件費総額は、人事院勧告に準じた給与改定に伴う給料や期末勤勉手当の増、共済費の増などにより、近年は増加傾向にある。令和５年度に、職務給の原則をより一層徹底した給料表を導入し、</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歳超職員の昇給を停止する等、給与制度の見直しを実施しており、今後も事務の効率化や適正な定員管理も合わせて総人件費の抑制に努める。</a:t>
          </a:r>
        </a:p>
        <a:p>
          <a:r>
            <a:rPr kumimoji="1" lang="ja-JP" altLang="en-US" sz="1300">
              <a:latin typeface="ＭＳ Ｐゴシック" panose="020B0600070205080204" pitchFamily="50" charset="-128"/>
              <a:ea typeface="ＭＳ Ｐゴシック" panose="020B0600070205080204" pitchFamily="50" charset="-128"/>
            </a:rPr>
            <a:t>　普通建設事業費は類似団体と比較して低い水準となっているが、令和６年度においては、東部総合処理センターの破砕選別施設整備工事や中学校の校舎改築工事の実施などにより前年度と比べて増となっている。今後も施設の老朽化対策などの対応のため増加が見込まれる。</a:t>
          </a:r>
        </a:p>
        <a:p>
          <a:r>
            <a:rPr kumimoji="1" lang="ja-JP" altLang="en-US" sz="1300">
              <a:latin typeface="ＭＳ Ｐゴシック" panose="020B0600070205080204" pitchFamily="50" charset="-128"/>
              <a:ea typeface="ＭＳ Ｐゴシック" panose="020B0600070205080204" pitchFamily="50" charset="-128"/>
            </a:rPr>
            <a:t>　公債費は震災復興事業のために借り入れた市債のうち、一部の償還が平成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年度で終了したことや、平成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に発行した臨時財政対策債等が令和５年度に返済を終了したことにより、類似団体と比較して低い水準となっているが、今後は投資的経費の増大によって多額の市債発行が見込まれており、増加傾向で推移することが予測される。</a:t>
          </a:r>
        </a:p>
        <a:p>
          <a:r>
            <a:rPr kumimoji="1" lang="ja-JP" altLang="en-US" sz="1300">
              <a:latin typeface="ＭＳ Ｐゴシック" panose="020B0600070205080204" pitchFamily="50" charset="-128"/>
              <a:ea typeface="ＭＳ Ｐゴシック" panose="020B0600070205080204" pitchFamily="50" charset="-128"/>
            </a:rPr>
            <a:t>　また、令和６年度においては、非課税世帯臨時特別給付金（令和６年度実施分）の増などにより、扶助費が前年度と比べ類似団体と同様に増となっている。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兵庫県西宮市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480,818
471,931
99.95
205,304,722
204,343,509
656,439
106,365,663
122,495,270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10160</xdr:rowOff>
    </xdr:from>
    <xdr:to>
      <xdr:col>24</xdr:col>
      <xdr:colOff>63500</xdr:colOff>
      <xdr:row>36</xdr:row>
      <xdr:rowOff>37592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8236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7112</xdr:rowOff>
    </xdr:from>
    <xdr:to>
      <xdr:col>19</xdr:col>
      <xdr:colOff>177800</xdr:colOff>
      <xdr:row>36</xdr:row>
      <xdr:rowOff>37592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79312"/>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7112</xdr:rowOff>
    </xdr:from>
    <xdr:to>
      <xdr:col>15</xdr:col>
      <xdr:colOff>50800</xdr:colOff>
      <xdr:row>36</xdr:row>
      <xdr:rowOff>34544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793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34544</xdr:rowOff>
    </xdr:from>
    <xdr:to>
      <xdr:col>10</xdr:col>
      <xdr:colOff>114300</xdr:colOff>
      <xdr:row>36</xdr:row>
      <xdr:rowOff>96266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06744"/>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130810</xdr:rowOff>
    </xdr:from>
    <xdr:to>
      <xdr:col>24</xdr:col>
      <xdr:colOff>114300</xdr:colOff>
      <xdr:row>36</xdr:row>
      <xdr:rowOff>60960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3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109237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0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158242</xdr:rowOff>
    </xdr:from>
    <xdr:to>
      <xdr:col>20</xdr:col>
      <xdr:colOff>38100</xdr:colOff>
      <xdr:row>36</xdr:row>
      <xdr:rowOff>88392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5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79519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51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127762</xdr:rowOff>
    </xdr:from>
    <xdr:to>
      <xdr:col>15</xdr:col>
      <xdr:colOff>101600</xdr:colOff>
      <xdr:row>36</xdr:row>
      <xdr:rowOff>57912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2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49039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2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155194</xdr:rowOff>
    </xdr:from>
    <xdr:to>
      <xdr:col>10</xdr:col>
      <xdr:colOff>165100</xdr:colOff>
      <xdr:row>36</xdr:row>
      <xdr:rowOff>85344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5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76471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48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45466</xdr:rowOff>
    </xdr:from>
    <xdr:to>
      <xdr:col>6</xdr:col>
      <xdr:colOff>38100</xdr:colOff>
      <xdr:row>36</xdr:row>
      <xdr:rowOff>147066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1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138193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1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79489</xdr:rowOff>
    </xdr:from>
    <xdr:to>
      <xdr:col>24</xdr:col>
      <xdr:colOff>63500</xdr:colOff>
      <xdr:row>58</xdr:row>
      <xdr:rowOff>85878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10023589"/>
          <a:ext cx="838200" cy="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17475</xdr:rowOff>
    </xdr:from>
    <xdr:to>
      <xdr:col>19</xdr:col>
      <xdr:colOff>177800</xdr:colOff>
      <xdr:row>58</xdr:row>
      <xdr:rowOff>85878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61575"/>
          <a:ext cx="889000" cy="6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15037</xdr:rowOff>
    </xdr:from>
    <xdr:to>
      <xdr:col>15</xdr:col>
      <xdr:colOff>50800</xdr:colOff>
      <xdr:row>58</xdr:row>
      <xdr:rowOff>17475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959137"/>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67149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157353</xdr:rowOff>
    </xdr:from>
    <xdr:to>
      <xdr:col>10</xdr:col>
      <xdr:colOff>114300</xdr:colOff>
      <xdr:row>58</xdr:row>
      <xdr:rowOff>15037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729853"/>
          <a:ext cx="889000" cy="122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68063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28689</xdr:rowOff>
    </xdr:from>
    <xdr:to>
      <xdr:col>24</xdr:col>
      <xdr:colOff>114300</xdr:colOff>
      <xdr:row>58</xdr:row>
      <xdr:rowOff>130289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7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7116</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5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35078</xdr:rowOff>
    </xdr:from>
    <xdr:to>
      <xdr:col>20</xdr:col>
      <xdr:colOff>38100</xdr:colOff>
      <xdr:row>58</xdr:row>
      <xdr:rowOff>136678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79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127805</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71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138125</xdr:rowOff>
    </xdr:from>
    <xdr:to>
      <xdr:col>15</xdr:col>
      <xdr:colOff>101600</xdr:colOff>
      <xdr:row>58</xdr:row>
      <xdr:rowOff>68275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1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84802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8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135687</xdr:rowOff>
    </xdr:from>
    <xdr:to>
      <xdr:col>10</xdr:col>
      <xdr:colOff>165100</xdr:colOff>
      <xdr:row>58</xdr:row>
      <xdr:rowOff>65837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0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82364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68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106553</xdr:rowOff>
    </xdr:from>
    <xdr:to>
      <xdr:col>6</xdr:col>
      <xdr:colOff>38100</xdr:colOff>
      <xdr:row>51</xdr:row>
      <xdr:rowOff>36703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7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53230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45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128949</xdr:rowOff>
    </xdr:from>
    <xdr:to>
      <xdr:col>24</xdr:col>
      <xdr:colOff>63500</xdr:colOff>
      <xdr:row>77</xdr:row>
      <xdr:rowOff>2929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159149"/>
          <a:ext cx="838200" cy="4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49986</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08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2929</xdr:rowOff>
    </xdr:from>
    <xdr:to>
      <xdr:col>19</xdr:col>
      <xdr:colOff>177800</xdr:colOff>
      <xdr:row>77</xdr:row>
      <xdr:rowOff>73025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04579"/>
          <a:ext cx="889000" cy="7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45086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90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2746</xdr:rowOff>
    </xdr:from>
    <xdr:to>
      <xdr:col>15</xdr:col>
      <xdr:colOff>50800</xdr:colOff>
      <xdr:row>77</xdr:row>
      <xdr:rowOff>73025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04396"/>
          <a:ext cx="889000" cy="7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121790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8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2746</xdr:rowOff>
    </xdr:from>
    <xdr:to>
      <xdr:col>10</xdr:col>
      <xdr:colOff>114300</xdr:colOff>
      <xdr:row>78</xdr:row>
      <xdr:rowOff>64826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04396"/>
          <a:ext cx="889000" cy="23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93916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78149</xdr:rowOff>
    </xdr:from>
    <xdr:to>
      <xdr:col>24</xdr:col>
      <xdr:colOff>114300</xdr:colOff>
      <xdr:row>77</xdr:row>
      <xdr:rowOff>8299</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08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56576</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086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123579</xdr:rowOff>
    </xdr:from>
    <xdr:to>
      <xdr:col>20</xdr:col>
      <xdr:colOff>38100</xdr:colOff>
      <xdr:row>77</xdr:row>
      <xdr:rowOff>53729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5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44856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24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22225</xdr:rowOff>
    </xdr:from>
    <xdr:to>
      <xdr:col>15</xdr:col>
      <xdr:colOff>101600</xdr:colOff>
      <xdr:row>77</xdr:row>
      <xdr:rowOff>123825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2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114952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316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123396</xdr:rowOff>
    </xdr:from>
    <xdr:to>
      <xdr:col>10</xdr:col>
      <xdr:colOff>165100</xdr:colOff>
      <xdr:row>77</xdr:row>
      <xdr:rowOff>53546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5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70073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92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14026</xdr:rowOff>
    </xdr:from>
    <xdr:to>
      <xdr:col>6</xdr:col>
      <xdr:colOff>38100</xdr:colOff>
      <xdr:row>78</xdr:row>
      <xdr:rowOff>115626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8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106753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479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66091</xdr:rowOff>
    </xdr:from>
    <xdr:to>
      <xdr:col>24</xdr:col>
      <xdr:colOff>63500</xdr:colOff>
      <xdr:row>96</xdr:row>
      <xdr:rowOff>95625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525291"/>
          <a:ext cx="838200" cy="2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140249</xdr:rowOff>
    </xdr:from>
    <xdr:to>
      <xdr:col>19</xdr:col>
      <xdr:colOff>177800</xdr:colOff>
      <xdr:row>96</xdr:row>
      <xdr:rowOff>95625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427999"/>
          <a:ext cx="889000" cy="12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140249</xdr:rowOff>
    </xdr:from>
    <xdr:to>
      <xdr:col>15</xdr:col>
      <xdr:colOff>50800</xdr:colOff>
      <xdr:row>95</xdr:row>
      <xdr:rowOff>166195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427999"/>
          <a:ext cx="889000" cy="2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166195</xdr:rowOff>
    </xdr:from>
    <xdr:to>
      <xdr:col>10</xdr:col>
      <xdr:colOff>114300</xdr:colOff>
      <xdr:row>97</xdr:row>
      <xdr:rowOff>5717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453945"/>
          <a:ext cx="889000" cy="18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15291</xdr:rowOff>
    </xdr:from>
    <xdr:to>
      <xdr:col>24</xdr:col>
      <xdr:colOff>114300</xdr:colOff>
      <xdr:row>96</xdr:row>
      <xdr:rowOff>116891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47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165168</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45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44825</xdr:rowOff>
    </xdr:from>
    <xdr:to>
      <xdr:col>20</xdr:col>
      <xdr:colOff>38100</xdr:colOff>
      <xdr:row>96</xdr:row>
      <xdr:rowOff>146425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0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137552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5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89449</xdr:rowOff>
    </xdr:from>
    <xdr:to>
      <xdr:col>15</xdr:col>
      <xdr:colOff>101600</xdr:colOff>
      <xdr:row>96</xdr:row>
      <xdr:rowOff>19599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10726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46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115395</xdr:rowOff>
    </xdr:from>
    <xdr:to>
      <xdr:col>10</xdr:col>
      <xdr:colOff>165100</xdr:colOff>
      <xdr:row>96</xdr:row>
      <xdr:rowOff>45545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40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36672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49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126367</xdr:rowOff>
    </xdr:from>
    <xdr:to>
      <xdr:col>6</xdr:col>
      <xdr:colOff>38100</xdr:colOff>
      <xdr:row>97</xdr:row>
      <xdr:rowOff>56517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58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47644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67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154331</xdr:rowOff>
    </xdr:from>
    <xdr:to>
      <xdr:col>55</xdr:col>
      <xdr:colOff>0</xdr:colOff>
      <xdr:row>37</xdr:row>
      <xdr:rowOff>77978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326531"/>
          <a:ext cx="838200" cy="9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88493</xdr:rowOff>
    </xdr:from>
    <xdr:to>
      <xdr:col>50</xdr:col>
      <xdr:colOff>114300</xdr:colOff>
      <xdr:row>37</xdr:row>
      <xdr:rowOff>77978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260693"/>
          <a:ext cx="889000" cy="160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113182</xdr:rowOff>
    </xdr:from>
    <xdr:to>
      <xdr:col>45</xdr:col>
      <xdr:colOff>177800</xdr:colOff>
      <xdr:row>36</xdr:row>
      <xdr:rowOff>88493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113932"/>
          <a:ext cx="889000" cy="14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36237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79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113182</xdr:rowOff>
    </xdr:from>
    <xdr:to>
      <xdr:col>41</xdr:col>
      <xdr:colOff>50800</xdr:colOff>
      <xdr:row>36</xdr:row>
      <xdr:rowOff>120955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113932"/>
          <a:ext cx="889000" cy="17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21150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64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17949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6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103531</xdr:rowOff>
    </xdr:from>
    <xdr:to>
      <xdr:col>55</xdr:col>
      <xdr:colOff>50800</xdr:colOff>
      <xdr:row>37</xdr:row>
      <xdr:rowOff>33681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27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81958</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2541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27178</xdr:rowOff>
    </xdr:from>
    <xdr:to>
      <xdr:col>50</xdr:col>
      <xdr:colOff>165100</xdr:colOff>
      <xdr:row>37</xdr:row>
      <xdr:rowOff>128778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37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119905</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37693</xdr:rowOff>
    </xdr:from>
    <xdr:to>
      <xdr:col>46</xdr:col>
      <xdr:colOff>38100</xdr:colOff>
      <xdr:row>36</xdr:row>
      <xdr:rowOff>139293</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2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155820</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5985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62382</xdr:rowOff>
    </xdr:from>
    <xdr:to>
      <xdr:col>41</xdr:col>
      <xdr:colOff>101600</xdr:colOff>
      <xdr:row>35</xdr:row>
      <xdr:rowOff>163982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06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9059</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838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70155</xdr:rowOff>
    </xdr:from>
    <xdr:to>
      <xdr:col>36</xdr:col>
      <xdr:colOff>165100</xdr:colOff>
      <xdr:row>37</xdr:row>
      <xdr:rowOff>305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24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16832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017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19685</xdr:rowOff>
    </xdr:from>
    <xdr:to>
      <xdr:col>55</xdr:col>
      <xdr:colOff>0</xdr:colOff>
      <xdr:row>59</xdr:row>
      <xdr:rowOff>19914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35235"/>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19228</xdr:rowOff>
    </xdr:from>
    <xdr:to>
      <xdr:col>50</xdr:col>
      <xdr:colOff>114300</xdr:colOff>
      <xdr:row>59</xdr:row>
      <xdr:rowOff>19685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3477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17780</xdr:rowOff>
    </xdr:from>
    <xdr:to>
      <xdr:col>45</xdr:col>
      <xdr:colOff>177800</xdr:colOff>
      <xdr:row>59</xdr:row>
      <xdr:rowOff>19228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33330"/>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15951</xdr:rowOff>
    </xdr:from>
    <xdr:to>
      <xdr:col>41</xdr:col>
      <xdr:colOff>50800</xdr:colOff>
      <xdr:row>59</xdr:row>
      <xdr:rowOff>17780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31501"/>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140564</xdr:rowOff>
    </xdr:from>
    <xdr:to>
      <xdr:col>55</xdr:col>
      <xdr:colOff>50800</xdr:colOff>
      <xdr:row>59</xdr:row>
      <xdr:rowOff>70714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8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55491</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99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140335</xdr:rowOff>
    </xdr:from>
    <xdr:to>
      <xdr:col>50</xdr:col>
      <xdr:colOff>165100</xdr:colOff>
      <xdr:row>59</xdr:row>
      <xdr:rowOff>70485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8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61612</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771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139878</xdr:rowOff>
    </xdr:from>
    <xdr:to>
      <xdr:col>46</xdr:col>
      <xdr:colOff>38100</xdr:colOff>
      <xdr:row>59</xdr:row>
      <xdr:rowOff>70028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8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61155</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767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138430</xdr:rowOff>
    </xdr:from>
    <xdr:to>
      <xdr:col>41</xdr:col>
      <xdr:colOff>101600</xdr:colOff>
      <xdr:row>59</xdr:row>
      <xdr:rowOff>68580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8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59707</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75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136601</xdr:rowOff>
    </xdr:from>
    <xdr:to>
      <xdr:col>36</xdr:col>
      <xdr:colOff>165100</xdr:colOff>
      <xdr:row>59</xdr:row>
      <xdr:rowOff>66751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8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57878</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73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158693</xdr:rowOff>
    </xdr:from>
    <xdr:to>
      <xdr:col>55</xdr:col>
      <xdr:colOff>0</xdr:colOff>
      <xdr:row>79</xdr:row>
      <xdr:rowOff>21476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31793"/>
          <a:ext cx="838200" cy="34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158693</xdr:rowOff>
    </xdr:from>
    <xdr:to>
      <xdr:col>50</xdr:col>
      <xdr:colOff>114300</xdr:colOff>
      <xdr:row>79</xdr:row>
      <xdr:rowOff>12903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531793"/>
          <a:ext cx="889000" cy="2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133852</xdr:rowOff>
    </xdr:from>
    <xdr:to>
      <xdr:col>45</xdr:col>
      <xdr:colOff>177800</xdr:colOff>
      <xdr:row>79</xdr:row>
      <xdr:rowOff>12903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506952"/>
          <a:ext cx="889000" cy="50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133852</xdr:rowOff>
    </xdr:from>
    <xdr:to>
      <xdr:col>41</xdr:col>
      <xdr:colOff>50800</xdr:colOff>
      <xdr:row>78</xdr:row>
      <xdr:rowOff>155493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506952"/>
          <a:ext cx="889000" cy="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142126</xdr:rowOff>
    </xdr:from>
    <xdr:to>
      <xdr:col>55</xdr:col>
      <xdr:colOff>50800</xdr:colOff>
      <xdr:row>79</xdr:row>
      <xdr:rowOff>72276</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1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57053</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3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107893</xdr:rowOff>
    </xdr:from>
    <xdr:to>
      <xdr:col>50</xdr:col>
      <xdr:colOff>165100</xdr:colOff>
      <xdr:row>79</xdr:row>
      <xdr:rowOff>38043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8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29170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73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133553</xdr:rowOff>
    </xdr:from>
    <xdr:to>
      <xdr:col>46</xdr:col>
      <xdr:colOff>38100</xdr:colOff>
      <xdr:row>79</xdr:row>
      <xdr:rowOff>63703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50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54830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99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83052</xdr:rowOff>
    </xdr:from>
    <xdr:to>
      <xdr:col>41</xdr:col>
      <xdr:colOff>101600</xdr:colOff>
      <xdr:row>79</xdr:row>
      <xdr:rowOff>13202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5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4329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4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104693</xdr:rowOff>
    </xdr:from>
    <xdr:to>
      <xdr:col>36</xdr:col>
      <xdr:colOff>165100</xdr:colOff>
      <xdr:row>79</xdr:row>
      <xdr:rowOff>34843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7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25970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570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156769</xdr:rowOff>
    </xdr:from>
    <xdr:to>
      <xdr:col>55</xdr:col>
      <xdr:colOff>0</xdr:colOff>
      <xdr:row>98</xdr:row>
      <xdr:rowOff>39382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87419"/>
          <a:ext cx="838200" cy="54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39382</xdr:rowOff>
    </xdr:from>
    <xdr:to>
      <xdr:col>50</xdr:col>
      <xdr:colOff>114300</xdr:colOff>
      <xdr:row>98</xdr:row>
      <xdr:rowOff>52412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41482"/>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26276</xdr:rowOff>
    </xdr:from>
    <xdr:to>
      <xdr:col>45</xdr:col>
      <xdr:colOff>177800</xdr:colOff>
      <xdr:row>98</xdr:row>
      <xdr:rowOff>52412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828376"/>
          <a:ext cx="889000" cy="2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10065</xdr:rowOff>
    </xdr:from>
    <xdr:to>
      <xdr:col>41</xdr:col>
      <xdr:colOff>50800</xdr:colOff>
      <xdr:row>98</xdr:row>
      <xdr:rowOff>26276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12165"/>
          <a:ext cx="889000" cy="1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105969</xdr:rowOff>
    </xdr:from>
    <xdr:to>
      <xdr:col>55</xdr:col>
      <xdr:colOff>50800</xdr:colOff>
      <xdr:row>98</xdr:row>
      <xdr:rowOff>36119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3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84396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1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160032</xdr:rowOff>
    </xdr:from>
    <xdr:to>
      <xdr:col>50</xdr:col>
      <xdr:colOff>165100</xdr:colOff>
      <xdr:row>98</xdr:row>
      <xdr:rowOff>90182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81309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8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1612</xdr:rowOff>
    </xdr:from>
    <xdr:to>
      <xdr:col>46</xdr:col>
      <xdr:colOff>38100</xdr:colOff>
      <xdr:row>98</xdr:row>
      <xdr:rowOff>103212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0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94339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9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146926</xdr:rowOff>
    </xdr:from>
    <xdr:to>
      <xdr:col>41</xdr:col>
      <xdr:colOff>101600</xdr:colOff>
      <xdr:row>98</xdr:row>
      <xdr:rowOff>77076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7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68203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7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130715</xdr:rowOff>
    </xdr:from>
    <xdr:to>
      <xdr:col>36</xdr:col>
      <xdr:colOff>165100</xdr:colOff>
      <xdr:row>98</xdr:row>
      <xdr:rowOff>60865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6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51992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54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31387</xdr:rowOff>
    </xdr:from>
    <xdr:to>
      <xdr:col>85</xdr:col>
      <xdr:colOff>127000</xdr:colOff>
      <xdr:row>37</xdr:row>
      <xdr:rowOff>1996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203587"/>
          <a:ext cx="838200" cy="14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69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9725</xdr:rowOff>
    </xdr:from>
    <xdr:to>
      <xdr:col>81</xdr:col>
      <xdr:colOff>50800</xdr:colOff>
      <xdr:row>37</xdr:row>
      <xdr:rowOff>1996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181925"/>
          <a:ext cx="889000" cy="16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45011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38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162342</xdr:rowOff>
    </xdr:from>
    <xdr:to>
      <xdr:col>76</xdr:col>
      <xdr:colOff>114300</xdr:colOff>
      <xdr:row>36</xdr:row>
      <xdr:rowOff>9725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5991642"/>
          <a:ext cx="889000" cy="19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118055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162342</xdr:rowOff>
    </xdr:from>
    <xdr:to>
      <xdr:col>71</xdr:col>
      <xdr:colOff>177800</xdr:colOff>
      <xdr:row>36</xdr:row>
      <xdr:rowOff>15276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5991642"/>
          <a:ext cx="889000" cy="19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154304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49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109128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45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152037</xdr:rowOff>
    </xdr:from>
    <xdr:to>
      <xdr:col>85</xdr:col>
      <xdr:colOff>177800</xdr:colOff>
      <xdr:row>36</xdr:row>
      <xdr:rowOff>82187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15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3464</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00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122646</xdr:rowOff>
    </xdr:from>
    <xdr:to>
      <xdr:col>81</xdr:col>
      <xdr:colOff>101600</xdr:colOff>
      <xdr:row>37</xdr:row>
      <xdr:rowOff>52796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29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69323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070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130375</xdr:rowOff>
    </xdr:from>
    <xdr:to>
      <xdr:col>76</xdr:col>
      <xdr:colOff>165100</xdr:colOff>
      <xdr:row>36</xdr:row>
      <xdr:rowOff>60525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13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77052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590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111542</xdr:rowOff>
    </xdr:from>
    <xdr:to>
      <xdr:col>72</xdr:col>
      <xdr:colOff>38100</xdr:colOff>
      <xdr:row>35</xdr:row>
      <xdr:rowOff>41692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594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58219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571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135926</xdr:rowOff>
    </xdr:from>
    <xdr:to>
      <xdr:col>67</xdr:col>
      <xdr:colOff>101600</xdr:colOff>
      <xdr:row>36</xdr:row>
      <xdr:rowOff>66076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13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82603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5911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136099</xdr:rowOff>
    </xdr:from>
    <xdr:to>
      <xdr:col>85</xdr:col>
      <xdr:colOff>127000</xdr:colOff>
      <xdr:row>55</xdr:row>
      <xdr:rowOff>144700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394399"/>
          <a:ext cx="838200" cy="18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86244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51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34144</xdr:rowOff>
    </xdr:from>
    <xdr:to>
      <xdr:col>81</xdr:col>
      <xdr:colOff>50800</xdr:colOff>
      <xdr:row>55</xdr:row>
      <xdr:rowOff>144700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4592300" y="9463894"/>
          <a:ext cx="889000" cy="110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139993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74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34144</xdr:rowOff>
    </xdr:from>
    <xdr:to>
      <xdr:col>76</xdr:col>
      <xdr:colOff>114300</xdr:colOff>
      <xdr:row>56</xdr:row>
      <xdr:rowOff>6141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9463894"/>
          <a:ext cx="889000" cy="14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9634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78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52518</xdr:rowOff>
    </xdr:from>
    <xdr:to>
      <xdr:col>71</xdr:col>
      <xdr:colOff>177800</xdr:colOff>
      <xdr:row>56</xdr:row>
      <xdr:rowOff>6141</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482268"/>
          <a:ext cx="889000" cy="125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53925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82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170340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7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85299</xdr:rowOff>
    </xdr:from>
    <xdr:to>
      <xdr:col>85</xdr:col>
      <xdr:colOff>177800</xdr:colOff>
      <xdr:row>55</xdr:row>
      <xdr:rowOff>15449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34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108176</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19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93900</xdr:rowOff>
    </xdr:from>
    <xdr:to>
      <xdr:col>81</xdr:col>
      <xdr:colOff>101600</xdr:colOff>
      <xdr:row>56</xdr:row>
      <xdr:rowOff>24050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52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40577</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29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154794</xdr:rowOff>
    </xdr:from>
    <xdr:to>
      <xdr:col>76</xdr:col>
      <xdr:colOff>165100</xdr:colOff>
      <xdr:row>55</xdr:row>
      <xdr:rowOff>84944</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4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101471</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18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126791</xdr:rowOff>
    </xdr:from>
    <xdr:to>
      <xdr:col>72</xdr:col>
      <xdr:colOff>38100</xdr:colOff>
      <xdr:row>56</xdr:row>
      <xdr:rowOff>56941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55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73468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33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1718</xdr:rowOff>
    </xdr:from>
    <xdr:to>
      <xdr:col>67</xdr:col>
      <xdr:colOff>101600</xdr:colOff>
      <xdr:row>55</xdr:row>
      <xdr:rowOff>103318</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43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119845</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20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98552</xdr:rowOff>
    </xdr:from>
    <xdr:to>
      <xdr:col>85</xdr:col>
      <xdr:colOff>127000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5481300" y="13643102"/>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94742</xdr:rowOff>
    </xdr:from>
    <xdr:to>
      <xdr:col>76</xdr:col>
      <xdr:colOff>114300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639292"/>
          <a:ext cx="889000" cy="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94742</xdr:rowOff>
    </xdr:from>
    <xdr:to>
      <xdr:col>71</xdr:col>
      <xdr:colOff>177800</xdr:colOff>
      <xdr:row>79</xdr:row>
      <xdr:rowOff>95613</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flipV="1">
          <a:off x="12814300" y="13639292"/>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47752</xdr:rowOff>
    </xdr:from>
    <xdr:to>
      <xdr:col>85</xdr:col>
      <xdr:colOff>177800</xdr:colOff>
      <xdr:row>79</xdr:row>
      <xdr:rowOff>149352</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9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134129</xdr:rowOff>
    </xdr:from>
    <xdr:ext cx="249299"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5072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43942</xdr:rowOff>
    </xdr:from>
    <xdr:to>
      <xdr:col>72</xdr:col>
      <xdr:colOff>38100</xdr:colOff>
      <xdr:row>79</xdr:row>
      <xdr:rowOff>145542</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8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136669</xdr:rowOff>
    </xdr:from>
    <xdr:ext cx="313932"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46333" y="13681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44813</xdr:rowOff>
    </xdr:from>
    <xdr:to>
      <xdr:col>67</xdr:col>
      <xdr:colOff>101600</xdr:colOff>
      <xdr:row>79</xdr:row>
      <xdr:rowOff>146413</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8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137540</xdr:rowOff>
    </xdr:from>
    <xdr:ext cx="313932"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57333" y="136820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91236</xdr:rowOff>
    </xdr:from>
    <xdr:to>
      <xdr:col>85</xdr:col>
      <xdr:colOff>127000</xdr:colOff>
      <xdr:row>97</xdr:row>
      <xdr:rowOff>103673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721886"/>
          <a:ext cx="838200" cy="1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86596</xdr:rowOff>
    </xdr:from>
    <xdr:to>
      <xdr:col>81</xdr:col>
      <xdr:colOff>50800</xdr:colOff>
      <xdr:row>97</xdr:row>
      <xdr:rowOff>91236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17246"/>
          <a:ext cx="889000" cy="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86596</xdr:rowOff>
    </xdr:from>
    <xdr:to>
      <xdr:col>76</xdr:col>
      <xdr:colOff>114300</xdr:colOff>
      <xdr:row>97</xdr:row>
      <xdr:rowOff>97478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17246"/>
          <a:ext cx="8890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147407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2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88883</xdr:rowOff>
    </xdr:from>
    <xdr:to>
      <xdr:col>71</xdr:col>
      <xdr:colOff>177800</xdr:colOff>
      <xdr:row>97</xdr:row>
      <xdr:rowOff>97478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719533"/>
          <a:ext cx="8890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150906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2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52873</xdr:rowOff>
    </xdr:from>
    <xdr:to>
      <xdr:col>85</xdr:col>
      <xdr:colOff>177800</xdr:colOff>
      <xdr:row>97</xdr:row>
      <xdr:rowOff>154473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8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31300</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6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40436</xdr:rowOff>
    </xdr:from>
    <xdr:to>
      <xdr:col>81</xdr:col>
      <xdr:colOff>101600</xdr:colOff>
      <xdr:row>97</xdr:row>
      <xdr:rowOff>142036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7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133163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6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35796</xdr:rowOff>
    </xdr:from>
    <xdr:to>
      <xdr:col>76</xdr:col>
      <xdr:colOff>165100</xdr:colOff>
      <xdr:row>97</xdr:row>
      <xdr:rowOff>137396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6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128523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5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46678</xdr:rowOff>
    </xdr:from>
    <xdr:to>
      <xdr:col>72</xdr:col>
      <xdr:colOff>38100</xdr:colOff>
      <xdr:row>97</xdr:row>
      <xdr:rowOff>148278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7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139405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70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38083</xdr:rowOff>
    </xdr:from>
    <xdr:to>
      <xdr:col>67</xdr:col>
      <xdr:colOff>101600</xdr:colOff>
      <xdr:row>97</xdr:row>
      <xdr:rowOff>139683</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6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130810</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6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本市の目的別歳出においては類似団体と比較して、ほとんどの費目で同等、若しくは低い水準となっており、特に農林水産業費及び商工費は低くなっている。教育費については平成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年度より学校給食が公金化されたことや、小中学校において自校調理方式で給食を実施していること、及び高等学校を２校有していることに加え、平成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については普通建設事業費が大幅に増となったことなどにより、類似団体平均よりも高い水準となっている。土木費については類似団体を下回る数値となっているが、これは普通建設事業費が低い水準となっているためである。</a:t>
          </a:r>
        </a:p>
        <a:p>
          <a:r>
            <a:rPr kumimoji="1" lang="ja-JP" altLang="en-US" sz="1300">
              <a:latin typeface="ＭＳ Ｐゴシック" panose="020B0600070205080204" pitchFamily="50" charset="-128"/>
              <a:ea typeface="ＭＳ Ｐゴシック" panose="020B0600070205080204" pitchFamily="50" charset="-128"/>
            </a:rPr>
            <a:t>　なお、令和６年度においては、民生費は　非課税世帯等臨時特別給付金事業の実施や障害者介護給付等事業の増などにより、前年度と比べ大幅な増となったほか、教育費は中学校の校舎改築工事の実施によりにより大幅な増となっている。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兵庫県西宮市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　実質単年度収支は、令和２年度・３年度においては黒字となったが、令和４年度には地方交付税の減や、物件費や扶助費の増などにより赤字となった。令和５年度においては、個人市民税等の減や、扶助費などの経常経費の増などにより赤字となった。令和６年度においては、市税収入は増となったが、扶助費などの経常経費や投資的経費の増などにより、赤字となった。財政調整基金については、収支の結果による財源不足に対応するため</a:t>
          </a:r>
          <a:r>
            <a:rPr kumimoji="1" lang="en-US" altLang="ja-JP" sz="900">
              <a:latin typeface="ＭＳ ゴシック" pitchFamily="49" charset="-128"/>
              <a:ea typeface="ＭＳ ゴシック" pitchFamily="49" charset="-128"/>
            </a:rPr>
            <a:t>19</a:t>
          </a:r>
          <a:r>
            <a:rPr kumimoji="1" lang="ja-JP" altLang="en-US" sz="900">
              <a:latin typeface="ＭＳ ゴシック" pitchFamily="49" charset="-128"/>
              <a:ea typeface="ＭＳ ゴシック" pitchFamily="49" charset="-128"/>
            </a:rPr>
            <a:t>億円取崩したが、今後とも公共施設の老朽化対策などの経費が増大していくことが想定されており、基金の活用等を見込んでいる。今後の財政運営については、社会情勢の変化に的確に対応するとともに、将来にわたって安定的な財政運営が行えるよう、「西宮市財政構造改善実施計画」の取組を進め、財政調整基金の取崩しに依存しない財政体質の確立に向け、実質単年度収支の均衡を保つことを目指し、施策・事業の一層の見直しを図り、必要な財源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兵庫県西宮市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実質赤字は発生していない。病院事業会計に対しては平成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年度に一般会計より長期貸付を行うとともに、平成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年度、令和元年度、令和２年度に補助金を交付することで資金不足を圧縮していたが、令和６年度については空床補償による国県補助金が前年度で終了したことにより、実質赤字となった。</a:t>
          </a:r>
        </a:p>
        <a:p>
          <a:r>
            <a:rPr kumimoji="1" lang="ja-JP" altLang="en-US" sz="1400">
              <a:latin typeface="ＭＳ ゴシック" pitchFamily="49" charset="-128"/>
              <a:ea typeface="ＭＳ ゴシック" pitchFamily="49" charset="-128"/>
            </a:rPr>
            <a:t>　今後の推移については、病院事業会計において資金不足額が生じることが懸念され、水道事業会計においても給水量の減少が見込まれるため、経営状況は厳しくなると想定される。さらに、一般会計においても、これまで減少傾向だった公債費は今後増加傾向で推移することが予測され、また、扶助費等の社会保障関係経費や公共施設の老朽化対策などの投資的経費の増大が見込まれることなどから、厳しい財政運営が想定され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205304722</v>
      </c>
      <c r="BO4" s="371"/>
      <c r="BP4" s="371"/>
      <c r="BQ4" s="371"/>
      <c r="BR4" s="371"/>
      <c r="BS4" s="371"/>
      <c r="BT4" s="371"/>
      <c r="BU4" s="372"/>
      <c r="BV4" s="370">
        <v>198092866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0.6</v>
      </c>
      <c r="CU4" s="377"/>
      <c r="CV4" s="377"/>
      <c r="CW4" s="377"/>
      <c r="CX4" s="377"/>
      <c r="CY4" s="377"/>
      <c r="CZ4" s="377"/>
      <c r="DA4" s="378"/>
      <c r="DB4" s="376">
        <v>0.5</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204343509</v>
      </c>
      <c r="BO5" s="408"/>
      <c r="BP5" s="408"/>
      <c r="BQ5" s="408"/>
      <c r="BR5" s="408"/>
      <c r="BS5" s="408"/>
      <c r="BT5" s="408"/>
      <c r="BU5" s="409"/>
      <c r="BV5" s="407">
        <v>197327086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96.7</v>
      </c>
      <c r="CU5" s="405"/>
      <c r="CV5" s="405"/>
      <c r="CW5" s="405"/>
      <c r="CX5" s="405"/>
      <c r="CY5" s="405"/>
      <c r="CZ5" s="405"/>
      <c r="DA5" s="406"/>
      <c r="DB5" s="404">
        <v>98.3</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961213</v>
      </c>
      <c r="BO6" s="408"/>
      <c r="BP6" s="408"/>
      <c r="BQ6" s="408"/>
      <c r="BR6" s="408"/>
      <c r="BS6" s="408"/>
      <c r="BT6" s="408"/>
      <c r="BU6" s="409"/>
      <c r="BV6" s="407">
        <v>765780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97.2</v>
      </c>
      <c r="CU6" s="445"/>
      <c r="CV6" s="445"/>
      <c r="CW6" s="445"/>
      <c r="CX6" s="445"/>
      <c r="CY6" s="445"/>
      <c r="CZ6" s="445"/>
      <c r="DA6" s="446"/>
      <c r="DB6" s="444">
        <v>99.4</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304774</v>
      </c>
      <c r="BO7" s="408"/>
      <c r="BP7" s="408"/>
      <c r="BQ7" s="408"/>
      <c r="BR7" s="408"/>
      <c r="BS7" s="408"/>
      <c r="BT7" s="408"/>
      <c r="BU7" s="409"/>
      <c r="BV7" s="407">
        <v>234730</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106365663</v>
      </c>
      <c r="CU7" s="408"/>
      <c r="CV7" s="408"/>
      <c r="CW7" s="408"/>
      <c r="CX7" s="408"/>
      <c r="CY7" s="408"/>
      <c r="CZ7" s="408"/>
      <c r="DA7" s="409"/>
      <c r="DB7" s="407">
        <v>103054608</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656439</v>
      </c>
      <c r="BO8" s="408"/>
      <c r="BP8" s="408"/>
      <c r="BQ8" s="408"/>
      <c r="BR8" s="408"/>
      <c r="BS8" s="408"/>
      <c r="BT8" s="408"/>
      <c r="BU8" s="409"/>
      <c r="BV8" s="407">
        <v>531050</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0.93</v>
      </c>
      <c r="CU8" s="448"/>
      <c r="CV8" s="448"/>
      <c r="CW8" s="448"/>
      <c r="CX8" s="448"/>
      <c r="CY8" s="448"/>
      <c r="CZ8" s="448"/>
      <c r="DA8" s="449"/>
      <c r="DB8" s="447">
        <v>0.93</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485587</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125389</v>
      </c>
      <c r="BO9" s="408"/>
      <c r="BP9" s="408"/>
      <c r="BQ9" s="408"/>
      <c r="BR9" s="408"/>
      <c r="BS9" s="408"/>
      <c r="BT9" s="408"/>
      <c r="BU9" s="409"/>
      <c r="BV9" s="407">
        <v>10937</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10.4</v>
      </c>
      <c r="CU9" s="405"/>
      <c r="CV9" s="405"/>
      <c r="CW9" s="405"/>
      <c r="CX9" s="405"/>
      <c r="CY9" s="405"/>
      <c r="CZ9" s="405"/>
      <c r="DA9" s="406"/>
      <c r="DB9" s="404">
        <v>10.8</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487850</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281146</v>
      </c>
      <c r="BO10" s="408"/>
      <c r="BP10" s="408"/>
      <c r="BQ10" s="408"/>
      <c r="BR10" s="408"/>
      <c r="BS10" s="408"/>
      <c r="BT10" s="408"/>
      <c r="BU10" s="409"/>
      <c r="BV10" s="407">
        <v>208251</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480818</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1900000</v>
      </c>
      <c r="BO12" s="408"/>
      <c r="BP12" s="408"/>
      <c r="BQ12" s="408"/>
      <c r="BR12" s="408"/>
      <c r="BS12" s="408"/>
      <c r="BT12" s="408"/>
      <c r="BU12" s="409"/>
      <c r="BV12" s="407">
        <v>4100000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471931</v>
      </c>
      <c r="S13" s="492"/>
      <c r="T13" s="492"/>
      <c r="U13" s="492"/>
      <c r="V13" s="493"/>
      <c r="W13" s="423" t="s">
        <v>131</v>
      </c>
      <c r="X13" s="424"/>
      <c r="Y13" s="424"/>
      <c r="Z13" s="424"/>
      <c r="AA13" s="424"/>
      <c r="AB13" s="414"/>
      <c r="AC13" s="458">
        <v>728</v>
      </c>
      <c r="AD13" s="459"/>
      <c r="AE13" s="459"/>
      <c r="AF13" s="459"/>
      <c r="AG13" s="501"/>
      <c r="AH13" s="458">
        <v>646</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-1493465</v>
      </c>
      <c r="BO13" s="408"/>
      <c r="BP13" s="408"/>
      <c r="BQ13" s="408"/>
      <c r="BR13" s="408"/>
      <c r="BS13" s="408"/>
      <c r="BT13" s="408"/>
      <c r="BU13" s="409"/>
      <c r="BV13" s="407">
        <v>-3880812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v>
      </c>
      <c r="CU13" s="405"/>
      <c r="CV13" s="405"/>
      <c r="CW13" s="405"/>
      <c r="CX13" s="405"/>
      <c r="CY13" s="405"/>
      <c r="CZ13" s="405"/>
      <c r="DA13" s="406"/>
      <c r="DB13" s="404">
        <v>4.7</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482594</v>
      </c>
      <c r="S14" s="492"/>
      <c r="T14" s="492"/>
      <c r="U14" s="492"/>
      <c r="V14" s="493"/>
      <c r="W14" s="397"/>
      <c r="X14" s="398"/>
      <c r="Y14" s="398"/>
      <c r="Z14" s="398"/>
      <c r="AA14" s="398"/>
      <c r="AB14" s="387"/>
      <c r="AC14" s="494">
        <v>0.4</v>
      </c>
      <c r="AD14" s="495"/>
      <c r="AE14" s="495"/>
      <c r="AF14" s="495"/>
      <c r="AG14" s="496"/>
      <c r="AH14" s="494">
        <v>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474335</v>
      </c>
      <c r="S15" s="492"/>
      <c r="T15" s="492"/>
      <c r="U15" s="492"/>
      <c r="V15" s="493"/>
      <c r="W15" s="423" t="s">
        <v>137</v>
      </c>
      <c r="X15" s="424"/>
      <c r="Y15" s="424"/>
      <c r="Z15" s="424"/>
      <c r="AA15" s="424"/>
      <c r="AB15" s="414"/>
      <c r="AC15" s="458">
        <v>36858</v>
      </c>
      <c r="AD15" s="459"/>
      <c r="AE15" s="459"/>
      <c r="AF15" s="459"/>
      <c r="AG15" s="501"/>
      <c r="AH15" s="458">
        <v>38197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75033990</v>
      </c>
      <c r="BO15" s="371"/>
      <c r="BP15" s="371"/>
      <c r="BQ15" s="371"/>
      <c r="BR15" s="371"/>
      <c r="BS15" s="371"/>
      <c r="BT15" s="371"/>
      <c r="BU15" s="372"/>
      <c r="BV15" s="370">
        <v>74057144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18.3</v>
      </c>
      <c r="AD16" s="495"/>
      <c r="AE16" s="495"/>
      <c r="AF16" s="495"/>
      <c r="AG16" s="496"/>
      <c r="AH16" s="494">
        <v>19.7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82895300</v>
      </c>
      <c r="BO16" s="408"/>
      <c r="BP16" s="408"/>
      <c r="BQ16" s="408"/>
      <c r="BR16" s="408"/>
      <c r="BS16" s="408"/>
      <c r="BT16" s="408"/>
      <c r="BU16" s="409"/>
      <c r="BV16" s="407">
        <v>79514323</v>
      </c>
      <c r="BW16" s="408"/>
      <c r="BX16" s="408"/>
      <c r="BY16" s="408"/>
      <c r="BZ16" s="408"/>
      <c r="CA16" s="408"/>
      <c r="CB16" s="408"/>
      <c r="CC16" s="409"/>
      <c r="CD16" s="182"/>
      <c r="CE16" s="521" t="s">
        <v>143</v>
      </c>
      <c r="CF16" s="521"/>
      <c r="CG16" s="521"/>
      <c r="CH16" s="521"/>
      <c r="CI16" s="521"/>
      <c r="CJ16" s="521"/>
      <c r="CK16" s="521"/>
      <c r="CL16" s="521"/>
      <c r="CM16" s="521"/>
      <c r="CN16" s="521"/>
      <c r="CO16" s="521"/>
      <c r="CP16" s="521"/>
      <c r="CQ16" s="521"/>
      <c r="CR16" s="521"/>
      <c r="CS16" s="522"/>
      <c r="CT16" s="404">
        <v>0</v>
      </c>
      <c r="CU16" s="405"/>
      <c r="CV16" s="405"/>
      <c r="CW16" s="405"/>
      <c r="CX16" s="405"/>
      <c r="CY16" s="405"/>
      <c r="CZ16" s="405"/>
      <c r="DA16" s="406"/>
      <c r="DB16" s="404" t="s">
        <v>122</v>
      </c>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144</v>
      </c>
      <c r="N17" s="519"/>
      <c r="O17" s="519"/>
      <c r="P17" s="519"/>
      <c r="Q17" s="520"/>
      <c r="R17" s="513" t="s">
        <v>118</v>
      </c>
      <c r="S17" s="514"/>
      <c r="T17" s="514"/>
      <c r="U17" s="514"/>
      <c r="V17" s="515"/>
      <c r="W17" s="423" t="s">
        <v>145</v>
      </c>
      <c r="X17" s="424"/>
      <c r="Y17" s="424"/>
      <c r="Z17" s="424"/>
      <c r="AA17" s="424"/>
      <c r="AB17" s="414"/>
      <c r="AC17" s="458">
        <v>164327</v>
      </c>
      <c r="AD17" s="459"/>
      <c r="AE17" s="459"/>
      <c r="AF17" s="459"/>
      <c r="AG17" s="501"/>
      <c r="AH17" s="458">
        <v>155543</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97827922</v>
      </c>
      <c r="BO17" s="408"/>
      <c r="BP17" s="408"/>
      <c r="BQ17" s="408"/>
      <c r="BR17" s="408"/>
      <c r="BS17" s="408"/>
      <c r="BT17" s="408"/>
      <c r="BU17" s="409"/>
      <c r="BV17" s="407">
        <v>96407145</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99.95</v>
      </c>
      <c r="M18" s="531"/>
      <c r="N18" s="531"/>
      <c r="O18" s="531"/>
      <c r="P18" s="531"/>
      <c r="Q18" s="531"/>
      <c r="R18" s="532"/>
      <c r="S18" s="532"/>
      <c r="T18" s="532"/>
      <c r="U18" s="532"/>
      <c r="V18" s="533"/>
      <c r="W18" s="425"/>
      <c r="X18" s="426"/>
      <c r="Y18" s="426"/>
      <c r="Z18" s="426"/>
      <c r="AA18" s="426"/>
      <c r="AB18" s="417"/>
      <c r="AC18" s="534">
        <v>81.400000000000006</v>
      </c>
      <c r="AD18" s="535"/>
      <c r="AE18" s="535"/>
      <c r="AF18" s="535"/>
      <c r="AG18" s="536"/>
      <c r="AH18" s="534">
        <v>80</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108678893</v>
      </c>
      <c r="BO18" s="408"/>
      <c r="BP18" s="408"/>
      <c r="BQ18" s="408"/>
      <c r="BR18" s="408"/>
      <c r="BS18" s="408"/>
      <c r="BT18" s="408"/>
      <c r="BU18" s="409"/>
      <c r="BV18" s="407">
        <v>104162308</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4858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131410993</v>
      </c>
      <c r="BO19" s="408"/>
      <c r="BP19" s="408"/>
      <c r="BQ19" s="408"/>
      <c r="BR19" s="408"/>
      <c r="BS19" s="408"/>
      <c r="BT19" s="408"/>
      <c r="BU19" s="409"/>
      <c r="BV19" s="407">
        <v>128140474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215651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122495270</v>
      </c>
      <c r="BO22" s="371"/>
      <c r="BP22" s="371"/>
      <c r="BQ22" s="371"/>
      <c r="BR22" s="371"/>
      <c r="BS22" s="371"/>
      <c r="BT22" s="371"/>
      <c r="BU22" s="372"/>
      <c r="BV22" s="370">
        <v>126732700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92753498</v>
      </c>
      <c r="BO23" s="408"/>
      <c r="BP23" s="408"/>
      <c r="BQ23" s="408"/>
      <c r="BR23" s="408"/>
      <c r="BS23" s="408"/>
      <c r="BT23" s="408"/>
      <c r="BU23" s="409"/>
      <c r="BV23" s="407">
        <v>97189004</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9648</v>
      </c>
      <c r="R24" s="459"/>
      <c r="S24" s="459"/>
      <c r="T24" s="459"/>
      <c r="U24" s="459"/>
      <c r="V24" s="501"/>
      <c r="W24" s="553"/>
      <c r="X24" s="554"/>
      <c r="Y24" s="555"/>
      <c r="Z24" s="457" t="s">
        <v>162</v>
      </c>
      <c r="AA24" s="437"/>
      <c r="AB24" s="437"/>
      <c r="AC24" s="437"/>
      <c r="AD24" s="437"/>
      <c r="AE24" s="437"/>
      <c r="AF24" s="437"/>
      <c r="AG24" s="438"/>
      <c r="AH24" s="458">
        <v>3039</v>
      </c>
      <c r="AI24" s="459"/>
      <c r="AJ24" s="459"/>
      <c r="AK24" s="459"/>
      <c r="AL24" s="501"/>
      <c r="AM24" s="458">
        <v>9779502</v>
      </c>
      <c r="AN24" s="459"/>
      <c r="AO24" s="459"/>
      <c r="AP24" s="459"/>
      <c r="AQ24" s="459"/>
      <c r="AR24" s="501"/>
      <c r="AS24" s="458">
        <v>3218</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73420864</v>
      </c>
      <c r="BO24" s="408"/>
      <c r="BP24" s="408"/>
      <c r="BQ24" s="408"/>
      <c r="BR24" s="408"/>
      <c r="BS24" s="408"/>
      <c r="BT24" s="408"/>
      <c r="BU24" s="409"/>
      <c r="BV24" s="407">
        <v>72826664</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2</v>
      </c>
      <c r="M25" s="459"/>
      <c r="N25" s="459"/>
      <c r="O25" s="459"/>
      <c r="P25" s="501"/>
      <c r="Q25" s="458">
        <v>8279</v>
      </c>
      <c r="R25" s="459"/>
      <c r="S25" s="459"/>
      <c r="T25" s="459"/>
      <c r="U25" s="459"/>
      <c r="V25" s="501"/>
      <c r="W25" s="553"/>
      <c r="X25" s="554"/>
      <c r="Y25" s="555"/>
      <c r="Z25" s="457" t="s">
        <v>165</v>
      </c>
      <c r="AA25" s="437"/>
      <c r="AB25" s="437"/>
      <c r="AC25" s="437"/>
      <c r="AD25" s="437"/>
      <c r="AE25" s="437"/>
      <c r="AF25" s="437"/>
      <c r="AG25" s="438"/>
      <c r="AH25" s="458">
        <v>503</v>
      </c>
      <c r="AI25" s="459"/>
      <c r="AJ25" s="459"/>
      <c r="AK25" s="459"/>
      <c r="AL25" s="501"/>
      <c r="AM25" s="458">
        <v>1542701</v>
      </c>
      <c r="AN25" s="459"/>
      <c r="AO25" s="459"/>
      <c r="AP25" s="459"/>
      <c r="AQ25" s="459"/>
      <c r="AR25" s="501"/>
      <c r="AS25" s="458">
        <v>3067</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105184925</v>
      </c>
      <c r="BO25" s="371"/>
      <c r="BP25" s="371"/>
      <c r="BQ25" s="371"/>
      <c r="BR25" s="371"/>
      <c r="BS25" s="371"/>
      <c r="BT25" s="371"/>
      <c r="BU25" s="372"/>
      <c r="BV25" s="370">
        <v>104992073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7857</v>
      </c>
      <c r="R26" s="459"/>
      <c r="S26" s="459"/>
      <c r="T26" s="459"/>
      <c r="U26" s="459"/>
      <c r="V26" s="501"/>
      <c r="W26" s="553"/>
      <c r="X26" s="554"/>
      <c r="Y26" s="555"/>
      <c r="Z26" s="457" t="s">
        <v>168</v>
      </c>
      <c r="AA26" s="559"/>
      <c r="AB26" s="559"/>
      <c r="AC26" s="559"/>
      <c r="AD26" s="559"/>
      <c r="AE26" s="559"/>
      <c r="AF26" s="559"/>
      <c r="AG26" s="560"/>
      <c r="AH26" s="458">
        <v>384</v>
      </c>
      <c r="AI26" s="459"/>
      <c r="AJ26" s="459"/>
      <c r="AK26" s="459"/>
      <c r="AL26" s="501"/>
      <c r="AM26" s="458">
        <v>1276032</v>
      </c>
      <c r="AN26" s="459"/>
      <c r="AO26" s="459"/>
      <c r="AP26" s="459"/>
      <c r="AQ26" s="459"/>
      <c r="AR26" s="501"/>
      <c r="AS26" s="458">
        <v>3323</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7857</v>
      </c>
      <c r="R27" s="459"/>
      <c r="S27" s="459"/>
      <c r="T27" s="459"/>
      <c r="U27" s="459"/>
      <c r="V27" s="501"/>
      <c r="W27" s="553"/>
      <c r="X27" s="554"/>
      <c r="Y27" s="555"/>
      <c r="Z27" s="457" t="s">
        <v>171</v>
      </c>
      <c r="AA27" s="437"/>
      <c r="AB27" s="437"/>
      <c r="AC27" s="437"/>
      <c r="AD27" s="437"/>
      <c r="AE27" s="437"/>
      <c r="AF27" s="437"/>
      <c r="AG27" s="438"/>
      <c r="AH27" s="458">
        <v>185</v>
      </c>
      <c r="AI27" s="459"/>
      <c r="AJ27" s="459"/>
      <c r="AK27" s="459"/>
      <c r="AL27" s="501"/>
      <c r="AM27" s="458">
        <v>728980</v>
      </c>
      <c r="AN27" s="459"/>
      <c r="AO27" s="459"/>
      <c r="AP27" s="459"/>
      <c r="AQ27" s="459"/>
      <c r="AR27" s="501"/>
      <c r="AS27" s="458">
        <v>3940</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7106</v>
      </c>
      <c r="R28" s="459"/>
      <c r="S28" s="459"/>
      <c r="T28" s="459"/>
      <c r="U28" s="459"/>
      <c r="V28" s="501"/>
      <c r="W28" s="553"/>
      <c r="X28" s="554"/>
      <c r="Y28" s="555"/>
      <c r="Z28" s="457" t="s">
        <v>174</v>
      </c>
      <c r="AA28" s="437"/>
      <c r="AB28" s="437"/>
      <c r="AC28" s="437"/>
      <c r="AD28" s="437"/>
      <c r="AE28" s="437"/>
      <c r="AF28" s="437"/>
      <c r="AG28" s="438"/>
      <c r="AH28" s="458">
        <v>30</v>
      </c>
      <c r="AI28" s="459"/>
      <c r="AJ28" s="459"/>
      <c r="AK28" s="459"/>
      <c r="AL28" s="501"/>
      <c r="AM28" s="458">
        <v>88260</v>
      </c>
      <c r="AN28" s="459"/>
      <c r="AO28" s="459"/>
      <c r="AP28" s="459"/>
      <c r="AQ28" s="459"/>
      <c r="AR28" s="501"/>
      <c r="AS28" s="458">
        <v>2942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15227770</v>
      </c>
      <c r="BO28" s="371"/>
      <c r="BP28" s="371"/>
      <c r="BQ28" s="371"/>
      <c r="BR28" s="371"/>
      <c r="BS28" s="371"/>
      <c r="BT28" s="371"/>
      <c r="BU28" s="372"/>
      <c r="BV28" s="370">
        <v>16846624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39</v>
      </c>
      <c r="M29" s="459"/>
      <c r="N29" s="459"/>
      <c r="O29" s="459"/>
      <c r="P29" s="501"/>
      <c r="Q29" s="458">
        <v>6527</v>
      </c>
      <c r="R29" s="459"/>
      <c r="S29" s="459"/>
      <c r="T29" s="459"/>
      <c r="U29" s="459"/>
      <c r="V29" s="501"/>
      <c r="W29" s="556"/>
      <c r="X29" s="557"/>
      <c r="Y29" s="558"/>
      <c r="Z29" s="457" t="s">
        <v>177</v>
      </c>
      <c r="AA29" s="437"/>
      <c r="AB29" s="437"/>
      <c r="AC29" s="437"/>
      <c r="AD29" s="437"/>
      <c r="AE29" s="437"/>
      <c r="AF29" s="437"/>
      <c r="AG29" s="438"/>
      <c r="AH29" s="458">
        <v>3254</v>
      </c>
      <c r="AI29" s="459"/>
      <c r="AJ29" s="459"/>
      <c r="AK29" s="459"/>
      <c r="AL29" s="501"/>
      <c r="AM29" s="458">
        <v>10596742</v>
      </c>
      <c r="AN29" s="459"/>
      <c r="AO29" s="459"/>
      <c r="AP29" s="459"/>
      <c r="AQ29" s="459"/>
      <c r="AR29" s="501"/>
      <c r="AS29" s="458">
        <v>3257</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3501373</v>
      </c>
      <c r="BO29" s="408"/>
      <c r="BP29" s="408"/>
      <c r="BQ29" s="408"/>
      <c r="BR29" s="408"/>
      <c r="BS29" s="408"/>
      <c r="BT29" s="408"/>
      <c r="BU29" s="409"/>
      <c r="BV29" s="407">
        <v>3494003</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19719146</v>
      </c>
      <c r="BO30" s="527"/>
      <c r="BP30" s="527"/>
      <c r="BQ30" s="527"/>
      <c r="BR30" s="527"/>
      <c r="BS30" s="527"/>
      <c r="BT30" s="527"/>
      <c r="BU30" s="528"/>
      <c r="BV30" s="526">
        <v>18371480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f>IF(BG34="","",MAX(C34:D43,U34:V43,AM34:AN43)+1)</f>
        <v>11</v>
      </c>
      <c r="BF34" s="597"/>
      <c r="BG34" s="598" t="str">
        <f>IF('各会計、関係団体の財政状況及び健全化判断比率'!B35="","",'各会計、関係団体の財政状況及び健全化判断比率'!B35)</f>
        <v>食肉センター特別会計</v>
      </c>
      <c r="BH34" s="598"/>
      <c r="BI34" s="598"/>
      <c r="BJ34" s="598"/>
      <c r="BK34" s="598"/>
      <c r="BL34" s="598"/>
      <c r="BM34" s="598"/>
      <c r="BN34" s="598"/>
      <c r="BO34" s="598"/>
      <c r="BP34" s="598"/>
      <c r="BQ34" s="598"/>
      <c r="BR34" s="598"/>
      <c r="BS34" s="598"/>
      <c r="BT34" s="598"/>
      <c r="BU34" s="598"/>
      <c r="BV34" s="169"/>
      <c r="BW34" s="597">
        <f>IF(BY34="","",MAX(C34:D43,U34:V43,AM34:AN43,BE34:BF43)+1)</f>
        <v>12</v>
      </c>
      <c r="BX34" s="597"/>
      <c r="BY34" s="598" t="str">
        <f>IF('各会計、関係団体の財政状況及び健全化判断比率'!B68="","",'各会計、関係団体の財政状況及び健全化判断比率'!B68)</f>
        <v>阪神水道企業団</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社会福祉法人 阪神福祉事業団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公共用地買収事業特別会計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IF('各会計、関係団体の財政状況及び健全化判断比率'!B32="","",'各会計、関係団体の財政状況及び健全化判断比率'!B32)</f>
        <v>工業用水道事業会計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13</v>
      </c>
      <c r="BX35" s="597"/>
      <c r="BY35" s="598" t="str">
        <f>IF('各会計、関係団体の財政状況及び健全化判断比率'!B69="","",'各会計、関係団体の財政状況及び健全化判断比率'!B69)</f>
        <v>兵庫県後期高齢者医療広域連合（一般会計）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兵庫県信用保証協会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v>
      </c>
      <c r="DH35" s="599"/>
      <c r="DI35" s="196"/>
    </row>
    <row r="36" spans="1:113" ht="32.25" customHeight="1" x14ac:dyDescent="0.15">
      <c r="A36" s="169"/>
      <c r="B36" s="193"/>
      <c r="C36" s="597">
        <f>IF(E36="","",C35+1)</f>
        <v>3</v>
      </c>
      <c r="D36" s="597"/>
      <c r="E36" s="598" t="str">
        <f>IF('各会計、関係団体の財政状況及び健全化判断比率'!B9="","",'各会計、関係団体の財政状況及び健全化判断比率'!B9)</f>
        <v>母子父子寡婦福祉資金貸付事業特別会計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f t="shared" si="0"/>
        <v>9</v>
      </c>
      <c r="AN36" s="597"/>
      <c r="AO36" s="598" t="str">
        <f>IF('各会計、関係団体の財政状況及び健全化判断比率'!B33="","",'各会計、関係団体の財政状況及び健全化判断比率'!B33)</f>
        <v>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14</v>
      </c>
      <c r="BX36" s="597"/>
      <c r="BY36" s="598" t="str">
        <f>IF('各会計、関係団体の財政状況及び健全化判断比率'!B70="","",'各会計、関係団体の財政状況及び健全化判断比率'!B70)</f>
        <v>兵庫県後期高齢者医療広域連合（特別会計）</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西宮市住宅整備資金等融資</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f t="shared" si="0"/>
        <v>10</v>
      </c>
      <c r="AN37" s="597"/>
      <c r="AO37" s="598" t="str">
        <f>IF('各会計、関係団体の財政状況及び健全化判断比率'!B34="","",'各会計、関係団体の財政状況及び健全化判断比率'!B34)</f>
        <v>病院事業会計</v>
      </c>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f t="shared" si="3"/>
        <v>18</v>
      </c>
      <c r="CP37" s="597"/>
      <c r="CQ37" s="598" t="str">
        <f>IF('各会計、関係団体の財政状況及び健全化判断比率'!BS10="","",'各会計、関係団体の財政状況及び健全化判断比率'!BS10)</f>
        <v>公益財団法人　西宮市文化振興財団</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f t="shared" si="3"/>
        <v>19</v>
      </c>
      <c r="CP38" s="597"/>
      <c r="CQ38" s="598" t="str">
        <f>IF('各会計、関係団体の財政状況及び健全化判断比率'!BS11="","",'各会計、関係団体の財政状況及び健全化判断比率'!BS11)</f>
        <v>公益財団法人　西宮スポーツセンター</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f t="shared" si="3"/>
        <v>20</v>
      </c>
      <c r="CP39" s="597"/>
      <c r="CQ39" s="598" t="str">
        <f>IF('各会計、関係団体の財政状況及び健全化判断比率'!BS12="","",'各会計、関係団体の財政状況及び健全化判断比率'!BS12)</f>
        <v>公益財団法人　西宮市国際交流協会</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f t="shared" si="3"/>
        <v>21</v>
      </c>
      <c r="CP40" s="597"/>
      <c r="CQ40" s="598" t="str">
        <f>IF('各会計、関係団体の財政状況及び健全化判断比率'!BS13="","",'各会計、関係団体の財政状況及び健全化判断比率'!BS13)</f>
        <v>西宮市都市管理株式会社</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f t="shared" si="3"/>
        <v>22</v>
      </c>
      <c r="CP41" s="597"/>
      <c r="CQ41" s="598" t="str">
        <f>IF('各会計、関係団体の財政状況及び健全化判断比率'!BS14="","",'各会計、関係団体の財政状況及び健全化判断比率'!BS14)</f>
        <v>一般財団法人　西宮市都市整備公社</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f t="shared" si="3"/>
        <v>23</v>
      </c>
      <c r="CP42" s="597"/>
      <c r="CQ42" s="598" t="str">
        <f>IF('各会計、関係団体の財政状況及び健全化判断比率'!BS15="","",'各会計、関係団体の財政状況及び健全化判断比率'!BS15)</f>
        <v>西宮市土地開発公社</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4fD4WDqgRadL1dWvyYa7oU79bv9vhcFET6k3/0Y2w+Wh0AGCO0UboY9beYxPNkbKobdceXjtw5SnAIwSvC7ZkA==" saltValue="vyL9zra/fvALEvSMkDlCB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51" t="s">
        <v>537</v>
      </c>
      <c r="D34" s="1151"/>
      <c r="E34" s="1152"/>
      <c r="F34" s="32">
        <v>0.08</v>
      </c>
      <c r="G34" s="33">
        <v>0.96</v>
      </c>
      <c r="H34" s="33">
        <v>1.1399999999999999</v>
      </c>
      <c r="I34" s="33">
        <v>0.55000000000000004</v>
      </c>
      <c r="J34" s="34" t="s">
        <v>538</v>
      </c>
      <c r="K34" s="22"/>
      <c r="L34" s="22"/>
      <c r="M34" s="22"/>
      <c r="N34" s="22"/>
      <c r="O34" s="22"/>
      <c r="P34" s="22"/>
    </row>
    <row r="35" spans="1:16" ht="39" customHeight="1" x14ac:dyDescent="0.15">
      <c r="A35" s="22"/>
      <c r="B35" s="35"/>
      <c r="C35" s="1145" t="s">
        <v>539</v>
      </c>
      <c r="D35" s="1146"/>
      <c r="E35" s="1147"/>
      <c r="F35" s="36">
        <v>4.32</v>
      </c>
      <c r="G35" s="37">
        <v>4.4400000000000004</v>
      </c>
      <c r="H35" s="37">
        <v>4.2</v>
      </c>
      <c r="I35" s="37">
        <v>4.25</v>
      </c>
      <c r="J35" s="38">
        <v>4.28</v>
      </c>
      <c r="K35" s="22"/>
      <c r="L35" s="22"/>
      <c r="M35" s="22"/>
      <c r="N35" s="22"/>
      <c r="O35" s="22"/>
      <c r="P35" s="22"/>
    </row>
    <row r="36" spans="1:16" ht="39" customHeight="1" x14ac:dyDescent="0.15">
      <c r="A36" s="22"/>
      <c r="B36" s="35"/>
      <c r="C36" s="1145" t="s">
        <v>540</v>
      </c>
      <c r="D36" s="1146"/>
      <c r="E36" s="1147"/>
      <c r="F36" s="36">
        <v>3.06</v>
      </c>
      <c r="G36" s="37">
        <v>2.96</v>
      </c>
      <c r="H36" s="37">
        <v>2.95</v>
      </c>
      <c r="I36" s="37">
        <v>2.82</v>
      </c>
      <c r="J36" s="38">
        <v>2.79</v>
      </c>
      <c r="K36" s="22"/>
      <c r="L36" s="22"/>
      <c r="M36" s="22"/>
      <c r="N36" s="22"/>
      <c r="O36" s="22"/>
      <c r="P36" s="22"/>
    </row>
    <row r="37" spans="1:16" ht="39" customHeight="1" x14ac:dyDescent="0.15">
      <c r="A37" s="22"/>
      <c r="B37" s="35"/>
      <c r="C37" s="1145" t="s">
        <v>541</v>
      </c>
      <c r="D37" s="1146"/>
      <c r="E37" s="1147"/>
      <c r="F37" s="36">
        <v>2.37</v>
      </c>
      <c r="G37" s="37">
        <v>2.1</v>
      </c>
      <c r="H37" s="37">
        <v>1.88</v>
      </c>
      <c r="I37" s="37">
        <v>1.93</v>
      </c>
      <c r="J37" s="38">
        <v>2.14</v>
      </c>
      <c r="K37" s="22"/>
      <c r="L37" s="22"/>
      <c r="M37" s="22"/>
      <c r="N37" s="22"/>
      <c r="O37" s="22"/>
      <c r="P37" s="22"/>
    </row>
    <row r="38" spans="1:16" ht="39" customHeight="1" x14ac:dyDescent="0.15">
      <c r="A38" s="22"/>
      <c r="B38" s="35"/>
      <c r="C38" s="1145" t="s">
        <v>542</v>
      </c>
      <c r="D38" s="1146"/>
      <c r="E38" s="1147"/>
      <c r="F38" s="36">
        <v>4.83</v>
      </c>
      <c r="G38" s="37">
        <v>5.0599999999999996</v>
      </c>
      <c r="H38" s="37">
        <v>0.39</v>
      </c>
      <c r="I38" s="37">
        <v>0.5</v>
      </c>
      <c r="J38" s="38">
        <v>0.6</v>
      </c>
      <c r="K38" s="22"/>
      <c r="L38" s="22"/>
      <c r="M38" s="22"/>
      <c r="N38" s="22"/>
      <c r="O38" s="22"/>
      <c r="P38" s="22"/>
    </row>
    <row r="39" spans="1:16" ht="39" customHeight="1" x14ac:dyDescent="0.15">
      <c r="A39" s="22"/>
      <c r="B39" s="35"/>
      <c r="C39" s="1145" t="s">
        <v>543</v>
      </c>
      <c r="D39" s="1146"/>
      <c r="E39" s="1147"/>
      <c r="F39" s="36">
        <v>0.72</v>
      </c>
      <c r="G39" s="37">
        <v>0.55000000000000004</v>
      </c>
      <c r="H39" s="37">
        <v>0.79</v>
      </c>
      <c r="I39" s="37">
        <v>0.68</v>
      </c>
      <c r="J39" s="38">
        <v>0.54</v>
      </c>
      <c r="K39" s="22"/>
      <c r="L39" s="22"/>
      <c r="M39" s="22"/>
      <c r="N39" s="22"/>
      <c r="O39" s="22"/>
      <c r="P39" s="22"/>
    </row>
    <row r="40" spans="1:16" ht="39" customHeight="1" x14ac:dyDescent="0.15">
      <c r="A40" s="22"/>
      <c r="B40" s="35"/>
      <c r="C40" s="1145" t="s">
        <v>544</v>
      </c>
      <c r="D40" s="1146"/>
      <c r="E40" s="1147"/>
      <c r="F40" s="36">
        <v>0.26</v>
      </c>
      <c r="G40" s="37">
        <v>0.25</v>
      </c>
      <c r="H40" s="37">
        <v>0.27</v>
      </c>
      <c r="I40" s="37">
        <v>0.28000000000000003</v>
      </c>
      <c r="J40" s="38">
        <v>0.32</v>
      </c>
      <c r="K40" s="22"/>
      <c r="L40" s="22"/>
      <c r="M40" s="22"/>
      <c r="N40" s="22"/>
      <c r="O40" s="22"/>
      <c r="P40" s="22"/>
    </row>
    <row r="41" spans="1:16" ht="39" customHeight="1" x14ac:dyDescent="0.15">
      <c r="A41" s="22"/>
      <c r="B41" s="35"/>
      <c r="C41" s="1145" t="s">
        <v>545</v>
      </c>
      <c r="D41" s="1146"/>
      <c r="E41" s="1147"/>
      <c r="F41" s="36">
        <v>0.55000000000000004</v>
      </c>
      <c r="G41" s="37">
        <v>0.53</v>
      </c>
      <c r="H41" s="37">
        <v>0.47</v>
      </c>
      <c r="I41" s="37">
        <v>0.26</v>
      </c>
      <c r="J41" s="38">
        <v>0.24</v>
      </c>
      <c r="K41" s="22"/>
      <c r="L41" s="22"/>
      <c r="M41" s="22"/>
      <c r="N41" s="22"/>
      <c r="O41" s="22"/>
      <c r="P41" s="22"/>
    </row>
    <row r="42" spans="1:16" ht="39" customHeight="1" x14ac:dyDescent="0.15">
      <c r="A42" s="22"/>
      <c r="B42" s="39"/>
      <c r="C42" s="1145" t="s">
        <v>546</v>
      </c>
      <c r="D42" s="1146"/>
      <c r="E42" s="1147"/>
      <c r="F42" s="36" t="s">
        <v>491</v>
      </c>
      <c r="G42" s="37" t="s">
        <v>491</v>
      </c>
      <c r="H42" s="37" t="s">
        <v>491</v>
      </c>
      <c r="I42" s="37" t="s">
        <v>491</v>
      </c>
      <c r="J42" s="38" t="s">
        <v>491</v>
      </c>
      <c r="K42" s="22"/>
      <c r="L42" s="22"/>
      <c r="M42" s="22"/>
      <c r="N42" s="22"/>
      <c r="O42" s="22"/>
      <c r="P42" s="22"/>
    </row>
    <row r="43" spans="1:16" ht="39" customHeight="1" thickBot="1" x14ac:dyDescent="0.2">
      <c r="A43" s="22"/>
      <c r="B43" s="40"/>
      <c r="C43" s="1148" t="s">
        <v>547</v>
      </c>
      <c r="D43" s="1149"/>
      <c r="E43" s="1150"/>
      <c r="F43" s="41">
        <v>0.01</v>
      </c>
      <c r="G43" s="42">
        <v>0.06</v>
      </c>
      <c r="H43" s="42">
        <v>0.11</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1ZdAieac2iPo/YzzcAlCBwKY4eDUnG2ZI6X/tmBRyv9qbueOxe37rzOGhuQ14SqbHgHUrwcrjfeWKSoS7gs27A==" saltValue="ykWu4q+XLi+YrUuD0YPuP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14688</v>
      </c>
      <c r="L45" s="60">
        <v>14471</v>
      </c>
      <c r="M45" s="60">
        <v>14683</v>
      </c>
      <c r="N45" s="60">
        <v>14577</v>
      </c>
      <c r="O45" s="61">
        <v>14236</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491</v>
      </c>
      <c r="L46" s="64" t="s">
        <v>491</v>
      </c>
      <c r="M46" s="64" t="s">
        <v>491</v>
      </c>
      <c r="N46" s="64" t="s">
        <v>491</v>
      </c>
      <c r="O46" s="65" t="s">
        <v>491</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491</v>
      </c>
      <c r="L47" s="64" t="s">
        <v>491</v>
      </c>
      <c r="M47" s="64" t="s">
        <v>491</v>
      </c>
      <c r="N47" s="64" t="s">
        <v>491</v>
      </c>
      <c r="O47" s="65" t="s">
        <v>491</v>
      </c>
      <c r="P47" s="48"/>
      <c r="Q47" s="48"/>
      <c r="R47" s="48"/>
      <c r="S47" s="48"/>
      <c r="T47" s="48"/>
      <c r="U47" s="48"/>
    </row>
    <row r="48" spans="1:21" ht="30.75" customHeight="1" x14ac:dyDescent="0.15">
      <c r="A48" s="48"/>
      <c r="B48" s="1155"/>
      <c r="C48" s="1156"/>
      <c r="D48" s="62"/>
      <c r="E48" s="1161" t="s">
        <v>13</v>
      </c>
      <c r="F48" s="1161"/>
      <c r="G48" s="1161"/>
      <c r="H48" s="1161"/>
      <c r="I48" s="1161"/>
      <c r="J48" s="1162"/>
      <c r="K48" s="63">
        <v>3615</v>
      </c>
      <c r="L48" s="64">
        <v>3276</v>
      </c>
      <c r="M48" s="64">
        <v>2991</v>
      </c>
      <c r="N48" s="64">
        <v>2963</v>
      </c>
      <c r="O48" s="65">
        <v>2812</v>
      </c>
      <c r="P48" s="48"/>
      <c r="Q48" s="48"/>
      <c r="R48" s="48"/>
      <c r="S48" s="48"/>
      <c r="T48" s="48"/>
      <c r="U48" s="48"/>
    </row>
    <row r="49" spans="1:21" ht="30.75" customHeight="1" x14ac:dyDescent="0.15">
      <c r="A49" s="48"/>
      <c r="B49" s="1155"/>
      <c r="C49" s="1156"/>
      <c r="D49" s="62"/>
      <c r="E49" s="1161" t="s">
        <v>14</v>
      </c>
      <c r="F49" s="1161"/>
      <c r="G49" s="1161"/>
      <c r="H49" s="1161"/>
      <c r="I49" s="1161"/>
      <c r="J49" s="1162"/>
      <c r="K49" s="63">
        <v>65</v>
      </c>
      <c r="L49" s="64">
        <v>11</v>
      </c>
      <c r="M49" s="64">
        <v>9</v>
      </c>
      <c r="N49" s="64">
        <v>12</v>
      </c>
      <c r="O49" s="65">
        <v>4</v>
      </c>
      <c r="P49" s="48"/>
      <c r="Q49" s="48"/>
      <c r="R49" s="48"/>
      <c r="S49" s="48"/>
      <c r="T49" s="48"/>
      <c r="U49" s="48"/>
    </row>
    <row r="50" spans="1:21" ht="30.75" customHeight="1" x14ac:dyDescent="0.15">
      <c r="A50" s="48"/>
      <c r="B50" s="1155"/>
      <c r="C50" s="1156"/>
      <c r="D50" s="62"/>
      <c r="E50" s="1161" t="s">
        <v>15</v>
      </c>
      <c r="F50" s="1161"/>
      <c r="G50" s="1161"/>
      <c r="H50" s="1161"/>
      <c r="I50" s="1161"/>
      <c r="J50" s="1162"/>
      <c r="K50" s="63">
        <v>1031</v>
      </c>
      <c r="L50" s="64">
        <v>1012</v>
      </c>
      <c r="M50" s="64">
        <v>959</v>
      </c>
      <c r="N50" s="64">
        <v>948</v>
      </c>
      <c r="O50" s="65">
        <v>937</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491</v>
      </c>
      <c r="L51" s="64" t="s">
        <v>491</v>
      </c>
      <c r="M51" s="64" t="s">
        <v>491</v>
      </c>
      <c r="N51" s="64" t="s">
        <v>491</v>
      </c>
      <c r="O51" s="65" t="s">
        <v>491</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15302</v>
      </c>
      <c r="L52" s="64">
        <v>14775</v>
      </c>
      <c r="M52" s="64">
        <v>14287</v>
      </c>
      <c r="N52" s="64">
        <v>13651</v>
      </c>
      <c r="O52" s="65">
        <v>13066</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4097</v>
      </c>
      <c r="L53" s="69">
        <v>3995</v>
      </c>
      <c r="M53" s="69">
        <v>4355</v>
      </c>
      <c r="N53" s="69">
        <v>4849</v>
      </c>
      <c r="O53" s="70">
        <v>4923</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XVi0f29GB2AY3u8Sz35OzCN+Tlf8vP2JKOqqgWXx4m/NekhrMHE4WKxbLRpjLvyLYOlX4zMHp4yst2hXUAj/A==" saltValue="Qxo9REsZc8aTNAN9czoDn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529</v>
      </c>
      <c r="J40" s="103" t="s">
        <v>530</v>
      </c>
      <c r="K40" s="103" t="s">
        <v>531</v>
      </c>
      <c r="L40" s="103" t="s">
        <v>532</v>
      </c>
      <c r="M40" s="104" t="s">
        <v>533</v>
      </c>
    </row>
    <row r="41" spans="2:13" ht="27.75" customHeight="1" x14ac:dyDescent="0.15">
      <c r="B41" s="1184" t="s">
        <v>30</v>
      </c>
      <c r="C41" s="1185"/>
      <c r="D41" s="105"/>
      <c r="E41" s="1190" t="s">
        <v>31</v>
      </c>
      <c r="F41" s="1190"/>
      <c r="G41" s="1190"/>
      <c r="H41" s="1191"/>
      <c r="I41" s="343">
        <v>138666</v>
      </c>
      <c r="J41" s="344">
        <v>138519</v>
      </c>
      <c r="K41" s="344">
        <v>133801</v>
      </c>
      <c r="L41" s="344">
        <v>127248</v>
      </c>
      <c r="M41" s="345">
        <v>122741</v>
      </c>
    </row>
    <row r="42" spans="2:13" ht="27.75" customHeight="1" x14ac:dyDescent="0.15">
      <c r="B42" s="1186"/>
      <c r="C42" s="1187"/>
      <c r="D42" s="106"/>
      <c r="E42" s="1192" t="s">
        <v>32</v>
      </c>
      <c r="F42" s="1192"/>
      <c r="G42" s="1192"/>
      <c r="H42" s="1193"/>
      <c r="I42" s="346">
        <v>5290</v>
      </c>
      <c r="J42" s="347">
        <v>7892</v>
      </c>
      <c r="K42" s="347">
        <v>6846</v>
      </c>
      <c r="L42" s="347">
        <v>6333</v>
      </c>
      <c r="M42" s="348">
        <v>5109</v>
      </c>
    </row>
    <row r="43" spans="2:13" ht="27.75" customHeight="1" x14ac:dyDescent="0.15">
      <c r="B43" s="1186"/>
      <c r="C43" s="1187"/>
      <c r="D43" s="106"/>
      <c r="E43" s="1192" t="s">
        <v>33</v>
      </c>
      <c r="F43" s="1192"/>
      <c r="G43" s="1192"/>
      <c r="H43" s="1193"/>
      <c r="I43" s="346">
        <v>33443</v>
      </c>
      <c r="J43" s="347">
        <v>31716</v>
      </c>
      <c r="K43" s="347">
        <v>29197</v>
      </c>
      <c r="L43" s="347">
        <v>29882</v>
      </c>
      <c r="M43" s="348">
        <v>30313</v>
      </c>
    </row>
    <row r="44" spans="2:13" ht="27.75" customHeight="1" x14ac:dyDescent="0.15">
      <c r="B44" s="1186"/>
      <c r="C44" s="1187"/>
      <c r="D44" s="106"/>
      <c r="E44" s="1192" t="s">
        <v>34</v>
      </c>
      <c r="F44" s="1192"/>
      <c r="G44" s="1192"/>
      <c r="H44" s="1193"/>
      <c r="I44" s="346">
        <v>82</v>
      </c>
      <c r="J44" s="347">
        <v>72</v>
      </c>
      <c r="K44" s="347">
        <v>65</v>
      </c>
      <c r="L44" s="347">
        <v>53</v>
      </c>
      <c r="M44" s="348">
        <v>50</v>
      </c>
    </row>
    <row r="45" spans="2:13" ht="27.75" customHeight="1" x14ac:dyDescent="0.15">
      <c r="B45" s="1186"/>
      <c r="C45" s="1187"/>
      <c r="D45" s="106"/>
      <c r="E45" s="1192" t="s">
        <v>35</v>
      </c>
      <c r="F45" s="1192"/>
      <c r="G45" s="1192"/>
      <c r="H45" s="1193"/>
      <c r="I45" s="346">
        <v>21290</v>
      </c>
      <c r="J45" s="347">
        <v>22097</v>
      </c>
      <c r="K45" s="347">
        <v>22163</v>
      </c>
      <c r="L45" s="347">
        <v>23012</v>
      </c>
      <c r="M45" s="348">
        <v>23085</v>
      </c>
    </row>
    <row r="46" spans="2:13" ht="27.75" customHeight="1" x14ac:dyDescent="0.15">
      <c r="B46" s="1186"/>
      <c r="C46" s="1187"/>
      <c r="D46" s="107"/>
      <c r="E46" s="1192" t="s">
        <v>36</v>
      </c>
      <c r="F46" s="1192"/>
      <c r="G46" s="1192"/>
      <c r="H46" s="1193"/>
      <c r="I46" s="346">
        <v>207</v>
      </c>
      <c r="J46" s="347">
        <v>191</v>
      </c>
      <c r="K46" s="347">
        <v>179</v>
      </c>
      <c r="L46" s="347">
        <v>168</v>
      </c>
      <c r="M46" s="348">
        <v>282</v>
      </c>
    </row>
    <row r="47" spans="2:13" ht="27.75" customHeight="1" x14ac:dyDescent="0.15">
      <c r="B47" s="1186"/>
      <c r="C47" s="1187"/>
      <c r="D47" s="108"/>
      <c r="E47" s="1194" t="s">
        <v>37</v>
      </c>
      <c r="F47" s="1195"/>
      <c r="G47" s="1195"/>
      <c r="H47" s="1196"/>
      <c r="I47" s="346" t="s">
        <v>491</v>
      </c>
      <c r="J47" s="347" t="s">
        <v>491</v>
      </c>
      <c r="K47" s="347" t="s">
        <v>491</v>
      </c>
      <c r="L47" s="347" t="s">
        <v>491</v>
      </c>
      <c r="M47" s="348" t="s">
        <v>491</v>
      </c>
    </row>
    <row r="48" spans="2:13" ht="27.75" customHeight="1" x14ac:dyDescent="0.15">
      <c r="B48" s="1186"/>
      <c r="C48" s="1187"/>
      <c r="D48" s="106"/>
      <c r="E48" s="1192" t="s">
        <v>38</v>
      </c>
      <c r="F48" s="1192"/>
      <c r="G48" s="1192"/>
      <c r="H48" s="1193"/>
      <c r="I48" s="346" t="s">
        <v>491</v>
      </c>
      <c r="J48" s="347" t="s">
        <v>491</v>
      </c>
      <c r="K48" s="347" t="s">
        <v>491</v>
      </c>
      <c r="L48" s="347" t="s">
        <v>491</v>
      </c>
      <c r="M48" s="348" t="s">
        <v>491</v>
      </c>
    </row>
    <row r="49" spans="2:13" ht="27.75" customHeight="1" x14ac:dyDescent="0.15">
      <c r="B49" s="1188"/>
      <c r="C49" s="1189"/>
      <c r="D49" s="106"/>
      <c r="E49" s="1192" t="s">
        <v>39</v>
      </c>
      <c r="F49" s="1192"/>
      <c r="G49" s="1192"/>
      <c r="H49" s="1193"/>
      <c r="I49" s="346" t="s">
        <v>491</v>
      </c>
      <c r="J49" s="347" t="s">
        <v>491</v>
      </c>
      <c r="K49" s="347" t="s">
        <v>491</v>
      </c>
      <c r="L49" s="347" t="s">
        <v>491</v>
      </c>
      <c r="M49" s="348" t="s">
        <v>491</v>
      </c>
    </row>
    <row r="50" spans="2:13" ht="27.75" customHeight="1" x14ac:dyDescent="0.15">
      <c r="B50" s="1197" t="s">
        <v>40</v>
      </c>
      <c r="C50" s="1198"/>
      <c r="D50" s="109"/>
      <c r="E50" s="1192" t="s">
        <v>41</v>
      </c>
      <c r="F50" s="1192"/>
      <c r="G50" s="1192"/>
      <c r="H50" s="1193"/>
      <c r="I50" s="346">
        <v>34015</v>
      </c>
      <c r="J50" s="347">
        <v>39523</v>
      </c>
      <c r="K50" s="347">
        <v>43806</v>
      </c>
      <c r="L50" s="347">
        <v>41893</v>
      </c>
      <c r="M50" s="348">
        <v>41549</v>
      </c>
    </row>
    <row r="51" spans="2:13" ht="27.75" customHeight="1" x14ac:dyDescent="0.15">
      <c r="B51" s="1186"/>
      <c r="C51" s="1187"/>
      <c r="D51" s="106"/>
      <c r="E51" s="1192" t="s">
        <v>42</v>
      </c>
      <c r="F51" s="1192"/>
      <c r="G51" s="1192"/>
      <c r="H51" s="1193"/>
      <c r="I51" s="346">
        <v>43446</v>
      </c>
      <c r="J51" s="347">
        <v>41317</v>
      </c>
      <c r="K51" s="347">
        <v>39010</v>
      </c>
      <c r="L51" s="347">
        <v>40468</v>
      </c>
      <c r="M51" s="348">
        <v>43661</v>
      </c>
    </row>
    <row r="52" spans="2:13" ht="27.75" customHeight="1" x14ac:dyDescent="0.15">
      <c r="B52" s="1188"/>
      <c r="C52" s="1189"/>
      <c r="D52" s="106"/>
      <c r="E52" s="1192" t="s">
        <v>43</v>
      </c>
      <c r="F52" s="1192"/>
      <c r="G52" s="1192"/>
      <c r="H52" s="1193"/>
      <c r="I52" s="346">
        <v>115957</v>
      </c>
      <c r="J52" s="347">
        <v>115297</v>
      </c>
      <c r="K52" s="347">
        <v>110056</v>
      </c>
      <c r="L52" s="347">
        <v>105335</v>
      </c>
      <c r="M52" s="348">
        <v>100613</v>
      </c>
    </row>
    <row r="53" spans="2:13" ht="27.75" customHeight="1" thickBot="1" x14ac:dyDescent="0.2">
      <c r="B53" s="1199" t="s">
        <v>19</v>
      </c>
      <c r="C53" s="1200"/>
      <c r="D53" s="110"/>
      <c r="E53" s="1201" t="s">
        <v>44</v>
      </c>
      <c r="F53" s="1201"/>
      <c r="G53" s="1201"/>
      <c r="H53" s="1202"/>
      <c r="I53" s="349">
        <v>5559</v>
      </c>
      <c r="J53" s="350">
        <v>4351</v>
      </c>
      <c r="K53" s="350">
        <v>-621</v>
      </c>
      <c r="L53" s="350">
        <v>-1000</v>
      </c>
      <c r="M53" s="351">
        <v>-4244</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TJxf3OLzTaWadlU++jTFR4IYReXbfQB9ey/6WSCyCIxuwcYC5Ffs/cpQh44iT/QTZsoQ+gLqyUK1+oJqDHkADA==" saltValue="6HoQ49PalgCMCcHzaQYJM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531</v>
      </c>
      <c r="G54" s="119" t="s">
        <v>532</v>
      </c>
      <c r="H54" s="120" t="s">
        <v>533</v>
      </c>
    </row>
    <row r="55" spans="2:8" ht="52.5" customHeight="1" x14ac:dyDescent="0.15">
      <c r="B55" s="121"/>
      <c r="C55" s="1211" t="s">
        <v>46</v>
      </c>
      <c r="D55" s="1211"/>
      <c r="E55" s="1212"/>
      <c r="F55" s="352">
        <v>20738</v>
      </c>
      <c r="G55" s="352">
        <v>16847</v>
      </c>
      <c r="H55" s="353">
        <v>15228</v>
      </c>
    </row>
    <row r="56" spans="2:8" ht="52.5" customHeight="1" x14ac:dyDescent="0.15">
      <c r="B56" s="122"/>
      <c r="C56" s="1213" t="s">
        <v>47</v>
      </c>
      <c r="D56" s="1213"/>
      <c r="E56" s="1214"/>
      <c r="F56" s="354">
        <v>3494</v>
      </c>
      <c r="G56" s="354">
        <v>3494</v>
      </c>
      <c r="H56" s="355">
        <v>3501</v>
      </c>
    </row>
    <row r="57" spans="2:8" ht="53.25" customHeight="1" x14ac:dyDescent="0.15">
      <c r="B57" s="122"/>
      <c r="C57" s="1215" t="s">
        <v>48</v>
      </c>
      <c r="D57" s="1215"/>
      <c r="E57" s="1216"/>
      <c r="F57" s="356">
        <v>15475</v>
      </c>
      <c r="G57" s="356">
        <v>18371</v>
      </c>
      <c r="H57" s="357">
        <v>19719</v>
      </c>
    </row>
    <row r="58" spans="2:8" ht="45.75" customHeight="1" x14ac:dyDescent="0.15">
      <c r="B58" s="123"/>
      <c r="C58" s="1203" t="s">
        <v>567</v>
      </c>
      <c r="D58" s="1204"/>
      <c r="E58" s="1205"/>
      <c r="F58" s="358">
        <v>5939</v>
      </c>
      <c r="G58" s="358">
        <v>9049</v>
      </c>
      <c r="H58" s="359">
        <v>10884</v>
      </c>
    </row>
    <row r="59" spans="2:8" ht="45.75" customHeight="1" x14ac:dyDescent="0.15">
      <c r="B59" s="123"/>
      <c r="C59" s="1203" t="s">
        <v>568</v>
      </c>
      <c r="D59" s="1204"/>
      <c r="E59" s="1205"/>
      <c r="F59" s="358">
        <v>5466</v>
      </c>
      <c r="G59" s="358">
        <v>5129</v>
      </c>
      <c r="H59" s="359">
        <v>4647</v>
      </c>
    </row>
    <row r="60" spans="2:8" ht="45.75" customHeight="1" x14ac:dyDescent="0.15">
      <c r="B60" s="123"/>
      <c r="C60" s="1203" t="s">
        <v>571</v>
      </c>
      <c r="D60" s="1204"/>
      <c r="E60" s="1205"/>
      <c r="F60" s="358">
        <v>1336</v>
      </c>
      <c r="G60" s="358">
        <v>1347</v>
      </c>
      <c r="H60" s="359">
        <v>1375</v>
      </c>
    </row>
    <row r="61" spans="2:8" ht="45.75" customHeight="1" x14ac:dyDescent="0.15">
      <c r="B61" s="123"/>
      <c r="C61" s="1203" t="s">
        <v>569</v>
      </c>
      <c r="D61" s="1204"/>
      <c r="E61" s="1205"/>
      <c r="F61" s="358">
        <v>502</v>
      </c>
      <c r="G61" s="358">
        <v>521</v>
      </c>
      <c r="H61" s="359">
        <v>538</v>
      </c>
    </row>
    <row r="62" spans="2:8" ht="45.75" customHeight="1" thickBot="1" x14ac:dyDescent="0.2">
      <c r="B62" s="124"/>
      <c r="C62" s="1206" t="s">
        <v>570</v>
      </c>
      <c r="D62" s="1207"/>
      <c r="E62" s="1208"/>
      <c r="F62" s="360">
        <v>512</v>
      </c>
      <c r="G62" s="360">
        <v>500</v>
      </c>
      <c r="H62" s="361">
        <v>491</v>
      </c>
    </row>
    <row r="63" spans="2:8" ht="52.5" customHeight="1" thickBot="1" x14ac:dyDescent="0.2">
      <c r="B63" s="125"/>
      <c r="C63" s="1209" t="s">
        <v>49</v>
      </c>
      <c r="D63" s="1209"/>
      <c r="E63" s="1210"/>
      <c r="F63" s="362">
        <v>39707</v>
      </c>
      <c r="G63" s="362">
        <v>38712</v>
      </c>
      <c r="H63" s="363">
        <v>38448</v>
      </c>
    </row>
    <row r="64" spans="2:8" x14ac:dyDescent="0.15"/>
  </sheetData>
  <sheetProtection algorithmName="SHA-512" hashValue="FrkJtMk4epAXhJ577wAvaom/mUbohQq2RCKVMrAlizVlk7DZCjDlv5TS65HHFKnfaPnFdHZkAJk35f1lWeTpmw==" saltValue="V6R1Zp8qficAQRR8QlUr6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528</v>
      </c>
      <c r="G2" s="139"/>
      <c r="H2" s="140"/>
    </row>
    <row r="3" spans="1:8" x14ac:dyDescent="0.15">
      <c r="A3" s="136" t="s">
        <v>521</v>
      </c>
      <c r="B3" s="141"/>
      <c r="C3" s="142"/>
      <c r="D3" s="143">
        <v>46514</v>
      </c>
      <c r="E3" s="144"/>
      <c r="F3" s="145">
        <v>52191</v>
      </c>
      <c r="G3" s="146"/>
      <c r="H3" s="147"/>
    </row>
    <row r="4" spans="1:8" x14ac:dyDescent="0.15">
      <c r="A4" s="148"/>
      <c r="B4" s="149"/>
      <c r="C4" s="150"/>
      <c r="D4" s="151">
        <v>34327</v>
      </c>
      <c r="E4" s="152"/>
      <c r="F4" s="153">
        <v>26807</v>
      </c>
      <c r="G4" s="154"/>
      <c r="H4" s="155"/>
    </row>
    <row r="5" spans="1:8" x14ac:dyDescent="0.15">
      <c r="A5" s="136" t="s">
        <v>523</v>
      </c>
      <c r="B5" s="141"/>
      <c r="C5" s="142"/>
      <c r="D5" s="143">
        <v>38478</v>
      </c>
      <c r="E5" s="144"/>
      <c r="F5" s="145">
        <v>48105</v>
      </c>
      <c r="G5" s="146"/>
      <c r="H5" s="147"/>
    </row>
    <row r="6" spans="1:8" x14ac:dyDescent="0.15">
      <c r="A6" s="148"/>
      <c r="B6" s="149"/>
      <c r="C6" s="150"/>
      <c r="D6" s="151">
        <v>25819</v>
      </c>
      <c r="E6" s="152"/>
      <c r="F6" s="153">
        <v>24072</v>
      </c>
      <c r="G6" s="154"/>
      <c r="H6" s="155"/>
    </row>
    <row r="7" spans="1:8" x14ac:dyDescent="0.15">
      <c r="A7" s="136" t="s">
        <v>524</v>
      </c>
      <c r="B7" s="141"/>
      <c r="C7" s="142"/>
      <c r="D7" s="143">
        <v>32567</v>
      </c>
      <c r="E7" s="144"/>
      <c r="F7" s="145">
        <v>47446</v>
      </c>
      <c r="G7" s="146"/>
      <c r="H7" s="147"/>
    </row>
    <row r="8" spans="1:8" x14ac:dyDescent="0.15">
      <c r="A8" s="148"/>
      <c r="B8" s="149"/>
      <c r="C8" s="150"/>
      <c r="D8" s="151">
        <v>24383</v>
      </c>
      <c r="E8" s="152"/>
      <c r="F8" s="153">
        <v>24371</v>
      </c>
      <c r="G8" s="154"/>
      <c r="H8" s="155"/>
    </row>
    <row r="9" spans="1:8" x14ac:dyDescent="0.15">
      <c r="A9" s="136" t="s">
        <v>525</v>
      </c>
      <c r="B9" s="141"/>
      <c r="C9" s="142"/>
      <c r="D9" s="143">
        <v>28814</v>
      </c>
      <c r="E9" s="144"/>
      <c r="F9" s="145">
        <v>48387</v>
      </c>
      <c r="G9" s="146"/>
      <c r="H9" s="147"/>
    </row>
    <row r="10" spans="1:8" x14ac:dyDescent="0.15">
      <c r="A10" s="148"/>
      <c r="B10" s="149"/>
      <c r="C10" s="150"/>
      <c r="D10" s="151">
        <v>19442</v>
      </c>
      <c r="E10" s="152"/>
      <c r="F10" s="153">
        <v>25592</v>
      </c>
      <c r="G10" s="154"/>
      <c r="H10" s="155"/>
    </row>
    <row r="11" spans="1:8" x14ac:dyDescent="0.15">
      <c r="A11" s="136" t="s">
        <v>526</v>
      </c>
      <c r="B11" s="141"/>
      <c r="C11" s="142"/>
      <c r="D11" s="143">
        <v>38174</v>
      </c>
      <c r="E11" s="144"/>
      <c r="F11" s="145">
        <v>49684</v>
      </c>
      <c r="G11" s="146"/>
      <c r="H11" s="147"/>
    </row>
    <row r="12" spans="1:8" x14ac:dyDescent="0.15">
      <c r="A12" s="148"/>
      <c r="B12" s="149"/>
      <c r="C12" s="156"/>
      <c r="D12" s="151">
        <v>22265</v>
      </c>
      <c r="E12" s="152"/>
      <c r="F12" s="153">
        <v>28303</v>
      </c>
      <c r="G12" s="154"/>
      <c r="H12" s="155"/>
    </row>
    <row r="13" spans="1:8" x14ac:dyDescent="0.15">
      <c r="A13" s="136"/>
      <c r="B13" s="141"/>
      <c r="C13" s="157"/>
      <c r="D13" s="158">
        <v>36909</v>
      </c>
      <c r="E13" s="159"/>
      <c r="F13" s="160">
        <v>49163</v>
      </c>
      <c r="G13" s="161"/>
      <c r="H13" s="147"/>
    </row>
    <row r="14" spans="1:8" x14ac:dyDescent="0.15">
      <c r="A14" s="148"/>
      <c r="B14" s="149"/>
      <c r="C14" s="150"/>
      <c r="D14" s="151">
        <v>25247</v>
      </c>
      <c r="E14" s="152"/>
      <c r="F14" s="153">
        <v>25829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4.8600000000000003</v>
      </c>
      <c r="C19" s="162">
        <f>ROUND(VALUE(SUBSTITUTE(実質収支比率等に係る経年分析!G$48,"▲","-")),2)</f>
        <v>5.13</v>
      </c>
      <c r="D19" s="162">
        <f>ROUND(VALUE(SUBSTITUTE(実質収支比率等に係る経年分析!H$48,"▲","-")),2)</f>
        <v>0.51</v>
      </c>
      <c r="E19" s="162">
        <f>ROUND(VALUE(SUBSTITUTE(実質収支比率等に係る経年分析!I$48,"▲","-")),2)</f>
        <v>0.52</v>
      </c>
      <c r="F19" s="162">
        <f>ROUND(VALUE(SUBSTITUTE(実質収支比率等に係る経年分析!J$48,"▲","-")),2)</f>
        <v>0.62</v>
      </c>
    </row>
    <row r="20" spans="1:11" x14ac:dyDescent="0.15">
      <c r="A20" s="162" t="s">
        <v>53</v>
      </c>
      <c r="B20" s="162">
        <f>ROUND(VALUE(SUBSTITUTE(実質収支比率等に係る経年分析!F$47,"▲","-")),2)</f>
        <v>18.27</v>
      </c>
      <c r="C20" s="162">
        <f>ROUND(VALUE(SUBSTITUTE(実質収支比率等に係る経年分析!G$47,"▲","-")),2)</f>
        <v>19.739999999999998</v>
      </c>
      <c r="D20" s="162">
        <f>ROUND(VALUE(SUBSTITUTE(実質収支比率等に係る経年分析!H$47,"▲","-")),2)</f>
        <v>20.41</v>
      </c>
      <c r="E20" s="162">
        <f>ROUND(VALUE(SUBSTITUTE(実質収支比率等に係る経年分析!I$47,"▲","-")),2)</f>
        <v>16.350000000000001</v>
      </c>
      <c r="F20" s="162">
        <f>ROUND(VALUE(SUBSTITUTE(実質収支比率等に係る経年分析!J$47,"▲","-")),2)</f>
        <v>14.32</v>
      </c>
    </row>
    <row r="21" spans="1:11" x14ac:dyDescent="0.15">
      <c r="A21" s="162" t="s">
        <v>54</v>
      </c>
      <c r="B21" s="162">
        <f>IF(ISNUMBER(VALUE(SUBSTITUTE(実質収支比率等に係る経年分析!F$49,"▲","-"))),ROUND(VALUE(SUBSTITUTE(実質収支比率等に係る経年分析!F$49,"▲","-")),2),NA())</f>
        <v>4.54</v>
      </c>
      <c r="C21" s="162">
        <f>IF(ISNUMBER(VALUE(SUBSTITUTE(実質収支比率等に係る経年分析!G$49,"▲","-"))),ROUND(VALUE(SUBSTITUTE(実質収支比率等に係る経年分析!G$49,"▲","-")),2),NA())</f>
        <v>2.82</v>
      </c>
      <c r="D21" s="162">
        <f>IF(ISNUMBER(VALUE(SUBSTITUTE(実質収支比率等に係る経年分析!H$49,"▲","-"))),ROUND(VALUE(SUBSTITUTE(実質収支比率等に係る経年分析!H$49,"▲","-")),2),NA())</f>
        <v>-4.17</v>
      </c>
      <c r="E21" s="162">
        <f>IF(ISNUMBER(VALUE(SUBSTITUTE(実質収支比率等に係る経年分析!I$49,"▲","-"))),ROUND(VALUE(SUBSTITUTE(実質収支比率等に係る経年分析!I$49,"▲","-")),2),NA())</f>
        <v>-3.77</v>
      </c>
      <c r="F21" s="162">
        <f>IF(ISNUMBER(VALUE(SUBSTITUTE(実質収支比率等に係る経年分析!J$49,"▲","-"))),ROUND(VALUE(SUBSTITUTE(実質収支比率等に係る経年分析!J$49,"▲","-")),2),NA())</f>
        <v>-1.4</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0.06</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0.11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国民健康保険特別会計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0.55000000000000004</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0.53</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0.47</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0.26</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0.24</v>
      </c>
    </row>
    <row r="30" spans="1:11" x14ac:dyDescent="0.15">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0.26</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0.25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0.27</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0.28000000000000003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0.32</v>
      </c>
    </row>
    <row r="31" spans="1:11" x14ac:dyDescent="0.15">
      <c r="A31" s="163" t="str">
        <f>IF(連結実質赤字比率に係る赤字・黒字の構成分析!C$39="",NA(),連結実質赤字比率に係る赤字・黒字の構成分析!C$39)</f>
        <v>介護保険特別会計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0.72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0.55000000000000004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0.79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0.68</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0.54</v>
      </c>
    </row>
    <row r="32" spans="1:11" x14ac:dyDescent="0.15">
      <c r="A32" s="163" t="str">
        <f>IF(連結実質赤字比率に係る赤字・黒字の構成分析!C$38="",NA(),連結実質赤字比率に係る赤字・黒字の構成分析!C$38)</f>
        <v>一般会計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4.83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5.0599999999999996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0.5</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0.6</v>
      </c>
    </row>
    <row r="33" spans="1:16" x14ac:dyDescent="0.15">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2.37</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1.88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1.93</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2.14</v>
      </c>
    </row>
    <row r="34" spans="1:16" x14ac:dyDescent="0.15">
      <c r="A34" s="163" t="str">
        <f>IF(連結実質赤字比率に係る赤字・黒字の構成分析!C$36="",NA(),連結実質赤字比率に係る赤字・黒字の構成分析!C$36)</f>
        <v>工業用水道事業会計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3.06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2.96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2.95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2.82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2.79</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4.32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4.4400000000000004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4.2</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4.25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4.28</v>
      </c>
    </row>
    <row r="36" spans="1:16" x14ac:dyDescent="0.15">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0.08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0.96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1.1399999999999999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0.55000000000000004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0</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15302</v>
      </c>
      <c r="E42" s="164"/>
      <c r="F42" s="164"/>
      <c r="G42" s="164">
        <f>'実質公債費比率（分子）の構造'!L$52</f>
        <v>14775</v>
      </c>
      <c r="H42" s="164"/>
      <c r="I42" s="164"/>
      <c r="J42" s="164">
        <f>'実質公債費比率（分子）の構造'!M$52</f>
        <v>14287</v>
      </c>
      <c r="K42" s="164"/>
      <c r="L42" s="164"/>
      <c r="M42" s="164">
        <f>'実質公債費比率（分子）の構造'!N$52</f>
        <v>13651</v>
      </c>
      <c r="N42" s="164"/>
      <c r="O42" s="164"/>
      <c r="P42" s="164">
        <f>'実質公債費比率（分子）の構造'!O$52</f>
        <v>13066</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1031</v>
      </c>
      <c r="C44" s="164"/>
      <c r="D44" s="164"/>
      <c r="E44" s="164">
        <f>'実質公債費比率（分子）の構造'!L$50</f>
        <v>1012</v>
      </c>
      <c r="F44" s="164"/>
      <c r="G44" s="164"/>
      <c r="H44" s="164">
        <f>'実質公債費比率（分子）の構造'!M$50</f>
        <v>959</v>
      </c>
      <c r="I44" s="164"/>
      <c r="J44" s="164"/>
      <c r="K44" s="164">
        <f>'実質公債費比率（分子）の構造'!N$50</f>
        <v>948</v>
      </c>
      <c r="L44" s="164"/>
      <c r="M44" s="164"/>
      <c r="N44" s="164">
        <f>'実質公債費比率（分子）の構造'!O$50</f>
        <v>937</v>
      </c>
      <c r="O44" s="164"/>
      <c r="P44" s="164"/>
    </row>
    <row r="45" spans="1:16" x14ac:dyDescent="0.15">
      <c r="A45" s="164" t="s">
        <v>63</v>
      </c>
      <c r="B45" s="164">
        <f>'実質公債費比率（分子）の構造'!K$49</f>
        <v>65</v>
      </c>
      <c r="C45" s="164"/>
      <c r="D45" s="164"/>
      <c r="E45" s="164">
        <f>'実質公債費比率（分子）の構造'!L$49</f>
        <v>11</v>
      </c>
      <c r="F45" s="164"/>
      <c r="G45" s="164"/>
      <c r="H45" s="164">
        <f>'実質公債費比率（分子）の構造'!M$49</f>
        <v>9</v>
      </c>
      <c r="I45" s="164"/>
      <c r="J45" s="164"/>
      <c r="K45" s="164">
        <f>'実質公債費比率（分子）の構造'!N$49</f>
        <v>12</v>
      </c>
      <c r="L45" s="164"/>
      <c r="M45" s="164"/>
      <c r="N45" s="164">
        <f>'実質公債費比率（分子）の構造'!O$49</f>
        <v>4</v>
      </c>
      <c r="O45" s="164"/>
      <c r="P45" s="164"/>
    </row>
    <row r="46" spans="1:16" x14ac:dyDescent="0.15">
      <c r="A46" s="164" t="s">
        <v>64</v>
      </c>
      <c r="B46" s="164">
        <f>'実質公債費比率（分子）の構造'!K$48</f>
        <v>3615</v>
      </c>
      <c r="C46" s="164"/>
      <c r="D46" s="164"/>
      <c r="E46" s="164">
        <f>'実質公債費比率（分子）の構造'!L$48</f>
        <v>3276</v>
      </c>
      <c r="F46" s="164"/>
      <c r="G46" s="164"/>
      <c r="H46" s="164">
        <f>'実質公債費比率（分子）の構造'!M$48</f>
        <v>2991</v>
      </c>
      <c r="I46" s="164"/>
      <c r="J46" s="164"/>
      <c r="K46" s="164">
        <f>'実質公債費比率（分子）の構造'!N$48</f>
        <v>2963</v>
      </c>
      <c r="L46" s="164"/>
      <c r="M46" s="164"/>
      <c r="N46" s="164">
        <f>'実質公債費比率（分子）の構造'!O$48</f>
        <v>2812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14688</v>
      </c>
      <c r="C49" s="164"/>
      <c r="D49" s="164"/>
      <c r="E49" s="164">
        <f>'実質公債費比率（分子）の構造'!L$45</f>
        <v>14471</v>
      </c>
      <c r="F49" s="164"/>
      <c r="G49" s="164"/>
      <c r="H49" s="164">
        <f>'実質公債費比率（分子）の構造'!M$45</f>
        <v>14683</v>
      </c>
      <c r="I49" s="164"/>
      <c r="J49" s="164"/>
      <c r="K49" s="164">
        <f>'実質公債費比率（分子）の構造'!N$45</f>
        <v>14577</v>
      </c>
      <c r="L49" s="164"/>
      <c r="M49" s="164"/>
      <c r="N49" s="164">
        <f>'実質公債費比率（分子）の構造'!O$45</f>
        <v>14236</v>
      </c>
      <c r="O49" s="164"/>
      <c r="P49" s="164"/>
    </row>
    <row r="50" spans="1:16" x14ac:dyDescent="0.15">
      <c r="A50" s="164" t="s">
        <v>67</v>
      </c>
      <c r="B50" s="164" t="e">
        <f>NA()</f>
        <v>#N/A</v>
      </c>
      <c r="C50" s="164">
        <f>IF(ISNUMBER('実質公債費比率（分子）の構造'!K$53),'実質公債費比率（分子）の構造'!K$53,NA())</f>
        <v>4097</v>
      </c>
      <c r="D50" s="164" t="e">
        <f>NA()</f>
        <v>#N/A</v>
      </c>
      <c r="E50" s="164" t="e">
        <f>NA()</f>
        <v>#N/A</v>
      </c>
      <c r="F50" s="164">
        <f>IF(ISNUMBER('実質公債費比率（分子）の構造'!L$53),'実質公債費比率（分子）の構造'!L$53,NA())</f>
        <v>3995</v>
      </c>
      <c r="G50" s="164" t="e">
        <f>NA()</f>
        <v>#N/A</v>
      </c>
      <c r="H50" s="164" t="e">
        <f>NA()</f>
        <v>#N/A</v>
      </c>
      <c r="I50" s="164">
        <f>IF(ISNUMBER('実質公債費比率（分子）の構造'!M$53),'実質公債費比率（分子）の構造'!M$53,NA())</f>
        <v>4355</v>
      </c>
      <c r="J50" s="164" t="e">
        <f>NA()</f>
        <v>#N/A</v>
      </c>
      <c r="K50" s="164" t="e">
        <f>NA()</f>
        <v>#N/A</v>
      </c>
      <c r="L50" s="164">
        <f>IF(ISNUMBER('実質公債費比率（分子）の構造'!N$53),'実質公債費比率（分子）の構造'!N$53,NA())</f>
        <v>4849</v>
      </c>
      <c r="M50" s="164" t="e">
        <f>NA()</f>
        <v>#N/A</v>
      </c>
      <c r="N50" s="164" t="e">
        <f>NA()</f>
        <v>#N/A</v>
      </c>
      <c r="O50" s="164">
        <f>IF(ISNUMBER('実質公債費比率（分子）の構造'!O$53),'実質公債費比率（分子）の構造'!O$53,NA())</f>
        <v>4923</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115957</v>
      </c>
      <c r="E56" s="163"/>
      <c r="F56" s="163"/>
      <c r="G56" s="163">
        <f>'将来負担比率（分子）の構造'!J$52</f>
        <v>115297</v>
      </c>
      <c r="H56" s="163"/>
      <c r="I56" s="163"/>
      <c r="J56" s="163">
        <f>'将来負担比率（分子）の構造'!K$52</f>
        <v>110056</v>
      </c>
      <c r="K56" s="163"/>
      <c r="L56" s="163"/>
      <c r="M56" s="163">
        <f>'将来負担比率（分子）の構造'!L$52</f>
        <v>105335</v>
      </c>
      <c r="N56" s="163"/>
      <c r="O56" s="163"/>
      <c r="P56" s="163">
        <f>'将来負担比率（分子）の構造'!M$52</f>
        <v>100613</v>
      </c>
    </row>
    <row r="57" spans="1:16" x14ac:dyDescent="0.15">
      <c r="A57" s="163" t="s">
        <v>42</v>
      </c>
      <c r="B57" s="163"/>
      <c r="C57" s="163"/>
      <c r="D57" s="163">
        <f>'将来負担比率（分子）の構造'!I$51</f>
        <v>43446</v>
      </c>
      <c r="E57" s="163"/>
      <c r="F57" s="163"/>
      <c r="G57" s="163">
        <f>'将来負担比率（分子）の構造'!J$51</f>
        <v>41317</v>
      </c>
      <c r="H57" s="163"/>
      <c r="I57" s="163"/>
      <c r="J57" s="163">
        <f>'将来負担比率（分子）の構造'!K$51</f>
        <v>39010</v>
      </c>
      <c r="K57" s="163"/>
      <c r="L57" s="163"/>
      <c r="M57" s="163">
        <f>'将来負担比率（分子）の構造'!L$51</f>
        <v>40468</v>
      </c>
      <c r="N57" s="163"/>
      <c r="O57" s="163"/>
      <c r="P57" s="163">
        <f>'将来負担比率（分子）の構造'!M$51</f>
        <v>43661</v>
      </c>
    </row>
    <row r="58" spans="1:16" x14ac:dyDescent="0.15">
      <c r="A58" s="163" t="s">
        <v>41</v>
      </c>
      <c r="B58" s="163"/>
      <c r="C58" s="163"/>
      <c r="D58" s="163">
        <f>'将来負担比率（分子）の構造'!I$50</f>
        <v>34015</v>
      </c>
      <c r="E58" s="163"/>
      <c r="F58" s="163"/>
      <c r="G58" s="163">
        <f>'将来負担比率（分子）の構造'!J$50</f>
        <v>39523</v>
      </c>
      <c r="H58" s="163"/>
      <c r="I58" s="163"/>
      <c r="J58" s="163">
        <f>'将来負担比率（分子）の構造'!K$50</f>
        <v>43806</v>
      </c>
      <c r="K58" s="163"/>
      <c r="L58" s="163"/>
      <c r="M58" s="163">
        <f>'将来負担比率（分子）の構造'!L$50</f>
        <v>41893</v>
      </c>
      <c r="N58" s="163"/>
      <c r="O58" s="163"/>
      <c r="P58" s="163">
        <f>'将来負担比率（分子）の構造'!M$50</f>
        <v>41549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207</v>
      </c>
      <c r="C61" s="163"/>
      <c r="D61" s="163"/>
      <c r="E61" s="163">
        <f>'将来負担比率（分子）の構造'!J$46</f>
        <v>191</v>
      </c>
      <c r="F61" s="163"/>
      <c r="G61" s="163"/>
      <c r="H61" s="163">
        <f>'将来負担比率（分子）の構造'!K$46</f>
        <v>179</v>
      </c>
      <c r="I61" s="163"/>
      <c r="J61" s="163"/>
      <c r="K61" s="163">
        <f>'将来負担比率（分子）の構造'!L$46</f>
        <v>168</v>
      </c>
      <c r="L61" s="163"/>
      <c r="M61" s="163"/>
      <c r="N61" s="163">
        <f>'将来負担比率（分子）の構造'!M$46</f>
        <v>282</v>
      </c>
      <c r="O61" s="163"/>
      <c r="P61" s="163"/>
    </row>
    <row r="62" spans="1:16" x14ac:dyDescent="0.15">
      <c r="A62" s="163" t="s">
        <v>35</v>
      </c>
      <c r="B62" s="163">
        <f>'将来負担比率（分子）の構造'!I$45</f>
        <v>21290</v>
      </c>
      <c r="C62" s="163"/>
      <c r="D62" s="163"/>
      <c r="E62" s="163">
        <f>'将来負担比率（分子）の構造'!J$45</f>
        <v>22097</v>
      </c>
      <c r="F62" s="163"/>
      <c r="G62" s="163"/>
      <c r="H62" s="163">
        <f>'将来負担比率（分子）の構造'!K$45</f>
        <v>22163</v>
      </c>
      <c r="I62" s="163"/>
      <c r="J62" s="163"/>
      <c r="K62" s="163">
        <f>'将来負担比率（分子）の構造'!L$45</f>
        <v>23012</v>
      </c>
      <c r="L62" s="163"/>
      <c r="M62" s="163"/>
      <c r="N62" s="163">
        <f>'将来負担比率（分子）の構造'!M$45</f>
        <v>23085</v>
      </c>
      <c r="O62" s="163"/>
      <c r="P62" s="163"/>
    </row>
    <row r="63" spans="1:16" x14ac:dyDescent="0.15">
      <c r="A63" s="163" t="s">
        <v>34</v>
      </c>
      <c r="B63" s="163">
        <f>'将来負担比率（分子）の構造'!I$44</f>
        <v>82</v>
      </c>
      <c r="C63" s="163"/>
      <c r="D63" s="163"/>
      <c r="E63" s="163">
        <f>'将来負担比率（分子）の構造'!J$44</f>
        <v>72</v>
      </c>
      <c r="F63" s="163"/>
      <c r="G63" s="163"/>
      <c r="H63" s="163">
        <f>'将来負担比率（分子）の構造'!K$44</f>
        <v>65</v>
      </c>
      <c r="I63" s="163"/>
      <c r="J63" s="163"/>
      <c r="K63" s="163">
        <f>'将来負担比率（分子）の構造'!L$44</f>
        <v>53</v>
      </c>
      <c r="L63" s="163"/>
      <c r="M63" s="163"/>
      <c r="N63" s="163">
        <f>'将来負担比率（分子）の構造'!M$44</f>
        <v>50</v>
      </c>
      <c r="O63" s="163"/>
      <c r="P63" s="163"/>
    </row>
    <row r="64" spans="1:16" x14ac:dyDescent="0.15">
      <c r="A64" s="163" t="s">
        <v>33</v>
      </c>
      <c r="B64" s="163">
        <f>'将来負担比率（分子）の構造'!I$43</f>
        <v>33443</v>
      </c>
      <c r="C64" s="163"/>
      <c r="D64" s="163"/>
      <c r="E64" s="163">
        <f>'将来負担比率（分子）の構造'!J$43</f>
        <v>31716</v>
      </c>
      <c r="F64" s="163"/>
      <c r="G64" s="163"/>
      <c r="H64" s="163">
        <f>'将来負担比率（分子）の構造'!K$43</f>
        <v>29197</v>
      </c>
      <c r="I64" s="163"/>
      <c r="J64" s="163"/>
      <c r="K64" s="163">
        <f>'将来負担比率（分子）の構造'!L$43</f>
        <v>29882</v>
      </c>
      <c r="L64" s="163"/>
      <c r="M64" s="163"/>
      <c r="N64" s="163">
        <f>'将来負担比率（分子）の構造'!M$43</f>
        <v>30313</v>
      </c>
      <c r="O64" s="163"/>
      <c r="P64" s="163"/>
    </row>
    <row r="65" spans="1:16" x14ac:dyDescent="0.15">
      <c r="A65" s="163" t="s">
        <v>32</v>
      </c>
      <c r="B65" s="163">
        <f>'将来負担比率（分子）の構造'!I$42</f>
        <v>5290</v>
      </c>
      <c r="C65" s="163"/>
      <c r="D65" s="163"/>
      <c r="E65" s="163">
        <f>'将来負担比率（分子）の構造'!J$42</f>
        <v>7892</v>
      </c>
      <c r="F65" s="163"/>
      <c r="G65" s="163"/>
      <c r="H65" s="163">
        <f>'将来負担比率（分子）の構造'!K$42</f>
        <v>6846</v>
      </c>
      <c r="I65" s="163"/>
      <c r="J65" s="163"/>
      <c r="K65" s="163">
        <f>'将来負担比率（分子）の構造'!L$42</f>
        <v>6333</v>
      </c>
      <c r="L65" s="163"/>
      <c r="M65" s="163"/>
      <c r="N65" s="163">
        <f>'将来負担比率（分子）の構造'!M$42</f>
        <v>5109</v>
      </c>
      <c r="O65" s="163"/>
      <c r="P65" s="163"/>
    </row>
    <row r="66" spans="1:16" x14ac:dyDescent="0.15">
      <c r="A66" s="163" t="s">
        <v>31</v>
      </c>
      <c r="B66" s="163">
        <f>'将来負担比率（分子）の構造'!I$41</f>
        <v>138666</v>
      </c>
      <c r="C66" s="163"/>
      <c r="D66" s="163"/>
      <c r="E66" s="163">
        <f>'将来負担比率（分子）の構造'!J$41</f>
        <v>138519</v>
      </c>
      <c r="F66" s="163"/>
      <c r="G66" s="163"/>
      <c r="H66" s="163">
        <f>'将来負担比率（分子）の構造'!K$41</f>
        <v>133801</v>
      </c>
      <c r="I66" s="163"/>
      <c r="J66" s="163"/>
      <c r="K66" s="163">
        <f>'将来負担比率（分子）の構造'!L$41</f>
        <v>127248</v>
      </c>
      <c r="L66" s="163"/>
      <c r="M66" s="163"/>
      <c r="N66" s="163">
        <f>'将来負担比率（分子）の構造'!M$41</f>
        <v>122741</v>
      </c>
      <c r="O66" s="163"/>
      <c r="P66" s="163"/>
    </row>
    <row r="67" spans="1:16" x14ac:dyDescent="0.15">
      <c r="A67" s="163" t="s">
        <v>71</v>
      </c>
      <c r="B67" s="163" t="e">
        <f>NA()</f>
        <v>#N/A</v>
      </c>
      <c r="C67" s="163">
        <f>IF(ISNUMBER('将来負担比率（分子）の構造'!I$53), IF('将来負担比率（分子）の構造'!I$53 &lt; 0, 0, '将来負担比率（分子）の構造'!I$53), NA())</f>
        <v>5559</v>
      </c>
      <c r="D67" s="163" t="e">
        <f>NA()</f>
        <v>#N/A</v>
      </c>
      <c r="E67" s="163" t="e">
        <f>NA()</f>
        <v>#N/A</v>
      </c>
      <c r="F67" s="163">
        <f>IF(ISNUMBER('将来負担比率（分子）の構造'!J$53), IF('将来負担比率（分子）の構造'!J$53 &lt; 0, 0, '将来負担比率（分子）の構造'!J$53), NA())</f>
        <v>4351</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20738</v>
      </c>
      <c r="C72" s="167">
        <f>基金残高に係る経年分析!G55</f>
        <v>16847</v>
      </c>
      <c r="D72" s="167">
        <f>基金残高に係る経年分析!H55</f>
        <v>15228</v>
      </c>
    </row>
    <row r="73" spans="1:16" x14ac:dyDescent="0.15">
      <c r="A73" s="166" t="s">
        <v>74</v>
      </c>
      <c r="B73" s="167">
        <f>基金残高に係る経年分析!F56</f>
        <v>3494</v>
      </c>
      <c r="C73" s="167">
        <f>基金残高に係る経年分析!G56</f>
        <v>3494</v>
      </c>
      <c r="D73" s="167">
        <f>基金残高に係る経年分析!H56</f>
        <v>3501</v>
      </c>
    </row>
    <row r="74" spans="1:16" x14ac:dyDescent="0.15">
      <c r="A74" s="166" t="s">
        <v>75</v>
      </c>
      <c r="B74" s="167">
        <f>基金残高に係る経年分析!F57</f>
        <v>15475</v>
      </c>
      <c r="C74" s="167">
        <f>基金残高に係る経年分析!G57</f>
        <v>18371</v>
      </c>
      <c r="D74" s="167">
        <f>基金残高に係る経年分析!H57</f>
        <v>19719</v>
      </c>
    </row>
  </sheetData>
  <sheetProtection algorithmName="SHA-512" hashValue="8lNZ90NNq0lfz2rMhl7eLU/Opgk9L97cZgv5oPRbW1u3p9p9tJYGV3YZ5tgXqqajq6qwqmy2nqmTfTDMMS1pmA==" saltValue="jiFwi+caJtMUIrAmZlXfj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91550901</v>
      </c>
      <c r="S5" s="613"/>
      <c r="T5" s="613"/>
      <c r="U5" s="613"/>
      <c r="V5" s="613"/>
      <c r="W5" s="613"/>
      <c r="X5" s="613"/>
      <c r="Y5" s="614"/>
      <c r="Z5" s="615">
        <v>44.6</v>
      </c>
      <c r="AA5" s="615"/>
      <c r="AB5" s="615"/>
      <c r="AC5" s="615"/>
      <c r="AD5" s="616">
        <v>83298050</v>
      </c>
      <c r="AE5" s="616"/>
      <c r="AF5" s="616"/>
      <c r="AG5" s="616"/>
      <c r="AH5" s="616"/>
      <c r="AI5" s="616"/>
      <c r="AJ5" s="616"/>
      <c r="AK5" s="616"/>
      <c r="AL5" s="617">
        <v>74.5</v>
      </c>
      <c r="AM5" s="618"/>
      <c r="AN5" s="618"/>
      <c r="AO5" s="619"/>
      <c r="AP5" s="609" t="s">
        <v>216</v>
      </c>
      <c r="AQ5" s="610"/>
      <c r="AR5" s="610"/>
      <c r="AS5" s="610"/>
      <c r="AT5" s="610"/>
      <c r="AU5" s="610"/>
      <c r="AV5" s="610"/>
      <c r="AW5" s="610"/>
      <c r="AX5" s="610"/>
      <c r="AY5" s="610"/>
      <c r="AZ5" s="610"/>
      <c r="BA5" s="610"/>
      <c r="BB5" s="610"/>
      <c r="BC5" s="610"/>
      <c r="BD5" s="610"/>
      <c r="BE5" s="610"/>
      <c r="BF5" s="611"/>
      <c r="BG5" s="623">
        <v>81905766</v>
      </c>
      <c r="BH5" s="624"/>
      <c r="BI5" s="624"/>
      <c r="BJ5" s="624"/>
      <c r="BK5" s="624"/>
      <c r="BL5" s="624"/>
      <c r="BM5" s="624"/>
      <c r="BN5" s="625"/>
      <c r="BO5" s="626">
        <v>89.5</v>
      </c>
      <c r="BP5" s="626"/>
      <c r="BQ5" s="626"/>
      <c r="BR5" s="626"/>
      <c r="BS5" s="627">
        <v>1057970</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878628</v>
      </c>
      <c r="S6" s="624"/>
      <c r="T6" s="624"/>
      <c r="U6" s="624"/>
      <c r="V6" s="624"/>
      <c r="W6" s="624"/>
      <c r="X6" s="624"/>
      <c r="Y6" s="625"/>
      <c r="Z6" s="626">
        <v>0.4</v>
      </c>
      <c r="AA6" s="626"/>
      <c r="AB6" s="626"/>
      <c r="AC6" s="626"/>
      <c r="AD6" s="627">
        <v>878628</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81905766</v>
      </c>
      <c r="BH6" s="624"/>
      <c r="BI6" s="624"/>
      <c r="BJ6" s="624"/>
      <c r="BK6" s="624"/>
      <c r="BL6" s="624"/>
      <c r="BM6" s="624"/>
      <c r="BN6" s="625"/>
      <c r="BO6" s="626">
        <v>89.5</v>
      </c>
      <c r="BP6" s="626"/>
      <c r="BQ6" s="626"/>
      <c r="BR6" s="626"/>
      <c r="BS6" s="627">
        <v>1057970</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826823</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826814</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78838</v>
      </c>
      <c r="S7" s="624"/>
      <c r="T7" s="624"/>
      <c r="U7" s="624"/>
      <c r="V7" s="624"/>
      <c r="W7" s="624"/>
      <c r="X7" s="624"/>
      <c r="Y7" s="625"/>
      <c r="Z7" s="626">
        <v>0</v>
      </c>
      <c r="AA7" s="626"/>
      <c r="AB7" s="626"/>
      <c r="AC7" s="626"/>
      <c r="AD7" s="627">
        <v>78838</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44427848</v>
      </c>
      <c r="BH7" s="624"/>
      <c r="BI7" s="624"/>
      <c r="BJ7" s="624"/>
      <c r="BK7" s="624"/>
      <c r="BL7" s="624"/>
      <c r="BM7" s="624"/>
      <c r="BN7" s="625"/>
      <c r="BO7" s="626">
        <v>48.5</v>
      </c>
      <c r="BP7" s="626"/>
      <c r="BQ7" s="626"/>
      <c r="BR7" s="626"/>
      <c r="BS7" s="627">
        <v>1057970</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19589146</v>
      </c>
      <c r="CS7" s="624"/>
      <c r="CT7" s="624"/>
      <c r="CU7" s="624"/>
      <c r="CV7" s="624"/>
      <c r="CW7" s="624"/>
      <c r="CX7" s="624"/>
      <c r="CY7" s="625"/>
      <c r="CZ7" s="626">
        <v>9.6</v>
      </c>
      <c r="DA7" s="626"/>
      <c r="DB7" s="626"/>
      <c r="DC7" s="626"/>
      <c r="DD7" s="632">
        <v>921452</v>
      </c>
      <c r="DE7" s="624"/>
      <c r="DF7" s="624"/>
      <c r="DG7" s="624"/>
      <c r="DH7" s="624"/>
      <c r="DI7" s="624"/>
      <c r="DJ7" s="624"/>
      <c r="DK7" s="624"/>
      <c r="DL7" s="624"/>
      <c r="DM7" s="624"/>
      <c r="DN7" s="624"/>
      <c r="DO7" s="624"/>
      <c r="DP7" s="625"/>
      <c r="DQ7" s="632">
        <v>15689099</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1406833</v>
      </c>
      <c r="S8" s="624"/>
      <c r="T8" s="624"/>
      <c r="U8" s="624"/>
      <c r="V8" s="624"/>
      <c r="W8" s="624"/>
      <c r="X8" s="624"/>
      <c r="Y8" s="625"/>
      <c r="Z8" s="626">
        <v>0.7</v>
      </c>
      <c r="AA8" s="626"/>
      <c r="AB8" s="626"/>
      <c r="AC8" s="626"/>
      <c r="AD8" s="627">
        <v>1406833</v>
      </c>
      <c r="AE8" s="627"/>
      <c r="AF8" s="627"/>
      <c r="AG8" s="627"/>
      <c r="AH8" s="627"/>
      <c r="AI8" s="627"/>
      <c r="AJ8" s="627"/>
      <c r="AK8" s="627"/>
      <c r="AL8" s="628">
        <v>1.3</v>
      </c>
      <c r="AM8" s="629"/>
      <c r="AN8" s="629"/>
      <c r="AO8" s="630"/>
      <c r="AP8" s="620" t="s">
        <v>227</v>
      </c>
      <c r="AQ8" s="621"/>
      <c r="AR8" s="621"/>
      <c r="AS8" s="621"/>
      <c r="AT8" s="621"/>
      <c r="AU8" s="621"/>
      <c r="AV8" s="621"/>
      <c r="AW8" s="621"/>
      <c r="AX8" s="621"/>
      <c r="AY8" s="621"/>
      <c r="AZ8" s="621"/>
      <c r="BA8" s="621"/>
      <c r="BB8" s="621"/>
      <c r="BC8" s="621"/>
      <c r="BD8" s="621"/>
      <c r="BE8" s="621"/>
      <c r="BF8" s="622"/>
      <c r="BG8" s="623">
        <v>738545</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99246164</v>
      </c>
      <c r="CS8" s="624"/>
      <c r="CT8" s="624"/>
      <c r="CU8" s="624"/>
      <c r="CV8" s="624"/>
      <c r="CW8" s="624"/>
      <c r="CX8" s="624"/>
      <c r="CY8" s="625"/>
      <c r="CZ8" s="626">
        <v>48.6</v>
      </c>
      <c r="DA8" s="626"/>
      <c r="DB8" s="626"/>
      <c r="DC8" s="626"/>
      <c r="DD8" s="632">
        <v>1127897</v>
      </c>
      <c r="DE8" s="624"/>
      <c r="DF8" s="624"/>
      <c r="DG8" s="624"/>
      <c r="DH8" s="624"/>
      <c r="DI8" s="624"/>
      <c r="DJ8" s="624"/>
      <c r="DK8" s="624"/>
      <c r="DL8" s="624"/>
      <c r="DM8" s="624"/>
      <c r="DN8" s="624"/>
      <c r="DO8" s="624"/>
      <c r="DP8" s="625"/>
      <c r="DQ8" s="632">
        <v>52279905</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1858184</v>
      </c>
      <c r="S9" s="624"/>
      <c r="T9" s="624"/>
      <c r="U9" s="624"/>
      <c r="V9" s="624"/>
      <c r="W9" s="624"/>
      <c r="X9" s="624"/>
      <c r="Y9" s="625"/>
      <c r="Z9" s="626">
        <v>0.9</v>
      </c>
      <c r="AA9" s="626"/>
      <c r="AB9" s="626"/>
      <c r="AC9" s="626"/>
      <c r="AD9" s="627">
        <v>1858184</v>
      </c>
      <c r="AE9" s="627"/>
      <c r="AF9" s="627"/>
      <c r="AG9" s="627"/>
      <c r="AH9" s="627"/>
      <c r="AI9" s="627"/>
      <c r="AJ9" s="627"/>
      <c r="AK9" s="627"/>
      <c r="AL9" s="628">
        <v>1.7</v>
      </c>
      <c r="AM9" s="629"/>
      <c r="AN9" s="629"/>
      <c r="AO9" s="630"/>
      <c r="AP9" s="620" t="s">
        <v>230</v>
      </c>
      <c r="AQ9" s="621"/>
      <c r="AR9" s="621"/>
      <c r="AS9" s="621"/>
      <c r="AT9" s="621"/>
      <c r="AU9" s="621"/>
      <c r="AV9" s="621"/>
      <c r="AW9" s="621"/>
      <c r="AX9" s="621"/>
      <c r="AY9" s="621"/>
      <c r="AZ9" s="621"/>
      <c r="BA9" s="621"/>
      <c r="BB9" s="621"/>
      <c r="BC9" s="621"/>
      <c r="BD9" s="621"/>
      <c r="BE9" s="621"/>
      <c r="BF9" s="622"/>
      <c r="BG9" s="623">
        <v>39336720</v>
      </c>
      <c r="BH9" s="624"/>
      <c r="BI9" s="624"/>
      <c r="BJ9" s="624"/>
      <c r="BK9" s="624"/>
      <c r="BL9" s="624"/>
      <c r="BM9" s="624"/>
      <c r="BN9" s="625"/>
      <c r="BO9" s="626">
        <v>43</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18376813</v>
      </c>
      <c r="CS9" s="624"/>
      <c r="CT9" s="624"/>
      <c r="CU9" s="624"/>
      <c r="CV9" s="624"/>
      <c r="CW9" s="624"/>
      <c r="CX9" s="624"/>
      <c r="CY9" s="625"/>
      <c r="CZ9" s="626">
        <v>9</v>
      </c>
      <c r="DA9" s="626"/>
      <c r="DB9" s="626"/>
      <c r="DC9" s="626"/>
      <c r="DD9" s="632">
        <v>2606538</v>
      </c>
      <c r="DE9" s="624"/>
      <c r="DF9" s="624"/>
      <c r="DG9" s="624"/>
      <c r="DH9" s="624"/>
      <c r="DI9" s="624"/>
      <c r="DJ9" s="624"/>
      <c r="DK9" s="624"/>
      <c r="DL9" s="624"/>
      <c r="DM9" s="624"/>
      <c r="DN9" s="624"/>
      <c r="DO9" s="624"/>
      <c r="DP9" s="625"/>
      <c r="DQ9" s="632">
        <v>12729987</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1349913</v>
      </c>
      <c r="BH10" s="624"/>
      <c r="BI10" s="624"/>
      <c r="BJ10" s="624"/>
      <c r="BK10" s="624"/>
      <c r="BL10" s="624"/>
      <c r="BM10" s="624"/>
      <c r="BN10" s="625"/>
      <c r="BO10" s="626">
        <v>1.5</v>
      </c>
      <c r="BP10" s="626"/>
      <c r="BQ10" s="626"/>
      <c r="BR10" s="626"/>
      <c r="BS10" s="627">
        <v>224680</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345085</v>
      </c>
      <c r="CS10" s="624"/>
      <c r="CT10" s="624"/>
      <c r="CU10" s="624"/>
      <c r="CV10" s="624"/>
      <c r="CW10" s="624"/>
      <c r="CX10" s="624"/>
      <c r="CY10" s="625"/>
      <c r="CZ10" s="626">
        <v>0.2</v>
      </c>
      <c r="DA10" s="626"/>
      <c r="DB10" s="626"/>
      <c r="DC10" s="626"/>
      <c r="DD10" s="632">
        <v>6613</v>
      </c>
      <c r="DE10" s="624"/>
      <c r="DF10" s="624"/>
      <c r="DG10" s="624"/>
      <c r="DH10" s="624"/>
      <c r="DI10" s="624"/>
      <c r="DJ10" s="624"/>
      <c r="DK10" s="624"/>
      <c r="DL10" s="624"/>
      <c r="DM10" s="624"/>
      <c r="DN10" s="624"/>
      <c r="DO10" s="624"/>
      <c r="DP10" s="625"/>
      <c r="DQ10" s="632">
        <v>313345</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11346840</v>
      </c>
      <c r="S11" s="624"/>
      <c r="T11" s="624"/>
      <c r="U11" s="624"/>
      <c r="V11" s="624"/>
      <c r="W11" s="624"/>
      <c r="X11" s="624"/>
      <c r="Y11" s="625"/>
      <c r="Z11" s="628">
        <v>5.5</v>
      </c>
      <c r="AA11" s="629"/>
      <c r="AB11" s="629"/>
      <c r="AC11" s="635"/>
      <c r="AD11" s="632">
        <v>11346840</v>
      </c>
      <c r="AE11" s="624"/>
      <c r="AF11" s="624"/>
      <c r="AG11" s="624"/>
      <c r="AH11" s="624"/>
      <c r="AI11" s="624"/>
      <c r="AJ11" s="624"/>
      <c r="AK11" s="625"/>
      <c r="AL11" s="628">
        <v>10.199999999999999</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3002670</v>
      </c>
      <c r="BH11" s="624"/>
      <c r="BI11" s="624"/>
      <c r="BJ11" s="624"/>
      <c r="BK11" s="624"/>
      <c r="BL11" s="624"/>
      <c r="BM11" s="624"/>
      <c r="BN11" s="625"/>
      <c r="BO11" s="626">
        <v>3.3</v>
      </c>
      <c r="BP11" s="626"/>
      <c r="BQ11" s="626"/>
      <c r="BR11" s="626"/>
      <c r="BS11" s="627">
        <v>833290</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155000</v>
      </c>
      <c r="CS11" s="624"/>
      <c r="CT11" s="624"/>
      <c r="CU11" s="624"/>
      <c r="CV11" s="624"/>
      <c r="CW11" s="624"/>
      <c r="CX11" s="624"/>
      <c r="CY11" s="625"/>
      <c r="CZ11" s="626">
        <v>0.1</v>
      </c>
      <c r="DA11" s="626"/>
      <c r="DB11" s="626"/>
      <c r="DC11" s="626"/>
      <c r="DD11" s="632">
        <v>16262</v>
      </c>
      <c r="DE11" s="624"/>
      <c r="DF11" s="624"/>
      <c r="DG11" s="624"/>
      <c r="DH11" s="624"/>
      <c r="DI11" s="624"/>
      <c r="DJ11" s="624"/>
      <c r="DK11" s="624"/>
      <c r="DL11" s="624"/>
      <c r="DM11" s="624"/>
      <c r="DN11" s="624"/>
      <c r="DO11" s="624"/>
      <c r="DP11" s="625"/>
      <c r="DQ11" s="632">
        <v>139622</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141191</v>
      </c>
      <c r="S12" s="624"/>
      <c r="T12" s="624"/>
      <c r="U12" s="624"/>
      <c r="V12" s="624"/>
      <c r="W12" s="624"/>
      <c r="X12" s="624"/>
      <c r="Y12" s="625"/>
      <c r="Z12" s="626">
        <v>0.1</v>
      </c>
      <c r="AA12" s="626"/>
      <c r="AB12" s="626"/>
      <c r="AC12" s="626"/>
      <c r="AD12" s="627">
        <v>141191</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34780187</v>
      </c>
      <c r="BH12" s="624"/>
      <c r="BI12" s="624"/>
      <c r="BJ12" s="624"/>
      <c r="BK12" s="624"/>
      <c r="BL12" s="624"/>
      <c r="BM12" s="624"/>
      <c r="BN12" s="625"/>
      <c r="BO12" s="626">
        <v>38</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580078</v>
      </c>
      <c r="CS12" s="624"/>
      <c r="CT12" s="624"/>
      <c r="CU12" s="624"/>
      <c r="CV12" s="624"/>
      <c r="CW12" s="624"/>
      <c r="CX12" s="624"/>
      <c r="CY12" s="625"/>
      <c r="CZ12" s="626">
        <v>0.3</v>
      </c>
      <c r="DA12" s="626"/>
      <c r="DB12" s="626"/>
      <c r="DC12" s="626"/>
      <c r="DD12" s="632">
        <v>41047</v>
      </c>
      <c r="DE12" s="624"/>
      <c r="DF12" s="624"/>
      <c r="DG12" s="624"/>
      <c r="DH12" s="624"/>
      <c r="DI12" s="624"/>
      <c r="DJ12" s="624"/>
      <c r="DK12" s="624"/>
      <c r="DL12" s="624"/>
      <c r="DM12" s="624"/>
      <c r="DN12" s="624"/>
      <c r="DO12" s="624"/>
      <c r="DP12" s="625"/>
      <c r="DQ12" s="632">
        <v>431738</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34481790</v>
      </c>
      <c r="BH13" s="624"/>
      <c r="BI13" s="624"/>
      <c r="BJ13" s="624"/>
      <c r="BK13" s="624"/>
      <c r="BL13" s="624"/>
      <c r="BM13" s="624"/>
      <c r="BN13" s="625"/>
      <c r="BO13" s="626">
        <v>37.700000000000003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15435948</v>
      </c>
      <c r="CS13" s="624"/>
      <c r="CT13" s="624"/>
      <c r="CU13" s="624"/>
      <c r="CV13" s="624"/>
      <c r="CW13" s="624"/>
      <c r="CX13" s="624"/>
      <c r="CY13" s="625"/>
      <c r="CZ13" s="626">
        <v>7.6</v>
      </c>
      <c r="DA13" s="626"/>
      <c r="DB13" s="626"/>
      <c r="DC13" s="626"/>
      <c r="DD13" s="632">
        <v>4743531</v>
      </c>
      <c r="DE13" s="624"/>
      <c r="DF13" s="624"/>
      <c r="DG13" s="624"/>
      <c r="DH13" s="624"/>
      <c r="DI13" s="624"/>
      <c r="DJ13" s="624"/>
      <c r="DK13" s="624"/>
      <c r="DL13" s="624"/>
      <c r="DM13" s="624"/>
      <c r="DN13" s="624"/>
      <c r="DO13" s="624"/>
      <c r="DP13" s="625"/>
      <c r="DQ13" s="632">
        <v>9256365</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435454</v>
      </c>
      <c r="BH14" s="624"/>
      <c r="BI14" s="624"/>
      <c r="BJ14" s="624"/>
      <c r="BK14" s="624"/>
      <c r="BL14" s="624"/>
      <c r="BM14" s="624"/>
      <c r="BN14" s="625"/>
      <c r="BO14" s="626">
        <v>0.5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6897309</v>
      </c>
      <c r="CS14" s="624"/>
      <c r="CT14" s="624"/>
      <c r="CU14" s="624"/>
      <c r="CV14" s="624"/>
      <c r="CW14" s="624"/>
      <c r="CX14" s="624"/>
      <c r="CY14" s="625"/>
      <c r="CZ14" s="626">
        <v>3.4</v>
      </c>
      <c r="DA14" s="626"/>
      <c r="DB14" s="626"/>
      <c r="DC14" s="626"/>
      <c r="DD14" s="632">
        <v>1051859</v>
      </c>
      <c r="DE14" s="624"/>
      <c r="DF14" s="624"/>
      <c r="DG14" s="624"/>
      <c r="DH14" s="624"/>
      <c r="DI14" s="624"/>
      <c r="DJ14" s="624"/>
      <c r="DK14" s="624"/>
      <c r="DL14" s="624"/>
      <c r="DM14" s="624"/>
      <c r="DN14" s="624"/>
      <c r="DO14" s="624"/>
      <c r="DP14" s="625"/>
      <c r="DQ14" s="632">
        <v>5935963</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182987</v>
      </c>
      <c r="S15" s="624"/>
      <c r="T15" s="624"/>
      <c r="U15" s="624"/>
      <c r="V15" s="624"/>
      <c r="W15" s="624"/>
      <c r="X15" s="624"/>
      <c r="Y15" s="625"/>
      <c r="Z15" s="626">
        <v>0.1</v>
      </c>
      <c r="AA15" s="626"/>
      <c r="AB15" s="626"/>
      <c r="AC15" s="626"/>
      <c r="AD15" s="627">
        <v>182987</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2262277</v>
      </c>
      <c r="BH15" s="624"/>
      <c r="BI15" s="624"/>
      <c r="BJ15" s="624"/>
      <c r="BK15" s="624"/>
      <c r="BL15" s="624"/>
      <c r="BM15" s="624"/>
      <c r="BN15" s="625"/>
      <c r="BO15" s="626">
        <v>2.5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28909647</v>
      </c>
      <c r="CS15" s="624"/>
      <c r="CT15" s="624"/>
      <c r="CU15" s="624"/>
      <c r="CV15" s="624"/>
      <c r="CW15" s="624"/>
      <c r="CX15" s="624"/>
      <c r="CY15" s="625"/>
      <c r="CZ15" s="626">
        <v>14.1</v>
      </c>
      <c r="DA15" s="626"/>
      <c r="DB15" s="626"/>
      <c r="DC15" s="626"/>
      <c r="DD15" s="632">
        <v>7839620</v>
      </c>
      <c r="DE15" s="624"/>
      <c r="DF15" s="624"/>
      <c r="DG15" s="624"/>
      <c r="DH15" s="624"/>
      <c r="DI15" s="624"/>
      <c r="DJ15" s="624"/>
      <c r="DK15" s="624"/>
      <c r="DL15" s="624"/>
      <c r="DM15" s="624"/>
      <c r="DN15" s="624"/>
      <c r="DO15" s="624"/>
      <c r="DP15" s="625"/>
      <c r="DQ15" s="632">
        <v>19159855</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886821</v>
      </c>
      <c r="S16" s="624"/>
      <c r="T16" s="624"/>
      <c r="U16" s="624"/>
      <c r="V16" s="624"/>
      <c r="W16" s="624"/>
      <c r="X16" s="624"/>
      <c r="Y16" s="625"/>
      <c r="Z16" s="626">
        <v>0.4</v>
      </c>
      <c r="AA16" s="626"/>
      <c r="AB16" s="626"/>
      <c r="AC16" s="626"/>
      <c r="AD16" s="627">
        <v>886821</v>
      </c>
      <c r="AE16" s="627"/>
      <c r="AF16" s="627"/>
      <c r="AG16" s="627"/>
      <c r="AH16" s="627"/>
      <c r="AI16" s="627"/>
      <c r="AJ16" s="627"/>
      <c r="AK16" s="627"/>
      <c r="AL16" s="628">
        <v>0.8</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1249</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625</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2593819</v>
      </c>
      <c r="S17" s="624"/>
      <c r="T17" s="624"/>
      <c r="U17" s="624"/>
      <c r="V17" s="624"/>
      <c r="W17" s="624"/>
      <c r="X17" s="624"/>
      <c r="Y17" s="625"/>
      <c r="Z17" s="626">
        <v>1.3</v>
      </c>
      <c r="AA17" s="626"/>
      <c r="AB17" s="626"/>
      <c r="AC17" s="626"/>
      <c r="AD17" s="627">
        <v>2593819</v>
      </c>
      <c r="AE17" s="627"/>
      <c r="AF17" s="627"/>
      <c r="AG17" s="627"/>
      <c r="AH17" s="627"/>
      <c r="AI17" s="627"/>
      <c r="AJ17" s="627"/>
      <c r="AK17" s="627"/>
      <c r="AL17" s="628">
        <v>2.2999999999999998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13980247</v>
      </c>
      <c r="CS17" s="624"/>
      <c r="CT17" s="624"/>
      <c r="CU17" s="624"/>
      <c r="CV17" s="624"/>
      <c r="CW17" s="624"/>
      <c r="CX17" s="624"/>
      <c r="CY17" s="625"/>
      <c r="CZ17" s="626">
        <v>6.8</v>
      </c>
      <c r="DA17" s="626"/>
      <c r="DB17" s="626"/>
      <c r="DC17" s="626"/>
      <c r="DD17" s="632" t="s">
        <v>122</v>
      </c>
      <c r="DE17" s="624"/>
      <c r="DF17" s="624"/>
      <c r="DG17" s="624"/>
      <c r="DH17" s="624"/>
      <c r="DI17" s="624"/>
      <c r="DJ17" s="624"/>
      <c r="DK17" s="624"/>
      <c r="DL17" s="624"/>
      <c r="DM17" s="624"/>
      <c r="DN17" s="624"/>
      <c r="DO17" s="624"/>
      <c r="DP17" s="625"/>
      <c r="DQ17" s="632">
        <v>13707256</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378815</v>
      </c>
      <c r="S18" s="624"/>
      <c r="T18" s="624"/>
      <c r="U18" s="624"/>
      <c r="V18" s="624"/>
      <c r="W18" s="624"/>
      <c r="X18" s="624"/>
      <c r="Y18" s="625"/>
      <c r="Z18" s="626">
        <v>0.2</v>
      </c>
      <c r="AA18" s="626"/>
      <c r="AB18" s="626"/>
      <c r="AC18" s="626"/>
      <c r="AD18" s="627">
        <v>378815</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2203466</v>
      </c>
      <c r="S19" s="624"/>
      <c r="T19" s="624"/>
      <c r="U19" s="624"/>
      <c r="V19" s="624"/>
      <c r="W19" s="624"/>
      <c r="X19" s="624"/>
      <c r="Y19" s="625"/>
      <c r="Z19" s="626">
        <v>1.1000000000000001</v>
      </c>
      <c r="AA19" s="626"/>
      <c r="AB19" s="626"/>
      <c r="AC19" s="626"/>
      <c r="AD19" s="627">
        <v>2203466</v>
      </c>
      <c r="AE19" s="627"/>
      <c r="AF19" s="627"/>
      <c r="AG19" s="627"/>
      <c r="AH19" s="627"/>
      <c r="AI19" s="627"/>
      <c r="AJ19" s="627"/>
      <c r="AK19" s="627"/>
      <c r="AL19" s="628">
        <v>2</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9645135</v>
      </c>
      <c r="BH19" s="624"/>
      <c r="BI19" s="624"/>
      <c r="BJ19" s="624"/>
      <c r="BK19" s="624"/>
      <c r="BL19" s="624"/>
      <c r="BM19" s="624"/>
      <c r="BN19" s="625"/>
      <c r="BO19" s="626">
        <v>10.5</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11538</v>
      </c>
      <c r="S20" s="624"/>
      <c r="T20" s="624"/>
      <c r="U20" s="624"/>
      <c r="V20" s="624"/>
      <c r="W20" s="624"/>
      <c r="X20" s="624"/>
      <c r="Y20" s="625"/>
      <c r="Z20" s="626">
        <v>0</v>
      </c>
      <c r="AA20" s="626"/>
      <c r="AB20" s="626"/>
      <c r="AC20" s="626"/>
      <c r="AD20" s="627">
        <v>11538</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9645135</v>
      </c>
      <c r="BH20" s="624"/>
      <c r="BI20" s="624"/>
      <c r="BJ20" s="624"/>
      <c r="BK20" s="624"/>
      <c r="BL20" s="624"/>
      <c r="BM20" s="624"/>
      <c r="BN20" s="625"/>
      <c r="BO20" s="626">
        <v>10.5</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204343509</v>
      </c>
      <c r="CS20" s="624"/>
      <c r="CT20" s="624"/>
      <c r="CU20" s="624"/>
      <c r="CV20" s="624"/>
      <c r="CW20" s="624"/>
      <c r="CX20" s="624"/>
      <c r="CY20" s="625"/>
      <c r="CZ20" s="626">
        <v>100</v>
      </c>
      <c r="DA20" s="626"/>
      <c r="DB20" s="626"/>
      <c r="DC20" s="626"/>
      <c r="DD20" s="632">
        <v>18354819</v>
      </c>
      <c r="DE20" s="624"/>
      <c r="DF20" s="624"/>
      <c r="DG20" s="624"/>
      <c r="DH20" s="624"/>
      <c r="DI20" s="624"/>
      <c r="DJ20" s="624"/>
      <c r="DK20" s="624"/>
      <c r="DL20" s="624"/>
      <c r="DM20" s="624"/>
      <c r="DN20" s="624"/>
      <c r="DO20" s="624"/>
      <c r="DP20" s="625"/>
      <c r="DQ20" s="632">
        <v>130470574</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8329520</v>
      </c>
      <c r="S21" s="624"/>
      <c r="T21" s="624"/>
      <c r="U21" s="624"/>
      <c r="V21" s="624"/>
      <c r="W21" s="624"/>
      <c r="X21" s="624"/>
      <c r="Y21" s="625"/>
      <c r="Z21" s="626">
        <v>4.0999999999999996</v>
      </c>
      <c r="AA21" s="626"/>
      <c r="AB21" s="626"/>
      <c r="AC21" s="626"/>
      <c r="AD21" s="627">
        <v>7861307</v>
      </c>
      <c r="AE21" s="627"/>
      <c r="AF21" s="627"/>
      <c r="AG21" s="627"/>
      <c r="AH21" s="627"/>
      <c r="AI21" s="627"/>
      <c r="AJ21" s="627"/>
      <c r="AK21" s="627"/>
      <c r="AL21" s="628">
        <v>7</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15409</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7861307</v>
      </c>
      <c r="S22" s="624"/>
      <c r="T22" s="624"/>
      <c r="U22" s="624"/>
      <c r="V22" s="624"/>
      <c r="W22" s="624"/>
      <c r="X22" s="624"/>
      <c r="Y22" s="625"/>
      <c r="Z22" s="626">
        <v>3.8</v>
      </c>
      <c r="AA22" s="626"/>
      <c r="AB22" s="626"/>
      <c r="AC22" s="626"/>
      <c r="AD22" s="627">
        <v>7861307</v>
      </c>
      <c r="AE22" s="627"/>
      <c r="AF22" s="627"/>
      <c r="AG22" s="627"/>
      <c r="AH22" s="627"/>
      <c r="AI22" s="627"/>
      <c r="AJ22" s="627"/>
      <c r="AK22" s="627"/>
      <c r="AL22" s="628">
        <v>7</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1376875</v>
      </c>
      <c r="BH22" s="624"/>
      <c r="BI22" s="624"/>
      <c r="BJ22" s="624"/>
      <c r="BK22" s="624"/>
      <c r="BL22" s="624"/>
      <c r="BM22" s="624"/>
      <c r="BN22" s="625"/>
      <c r="BO22" s="626">
        <v>1.5</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468213</v>
      </c>
      <c r="S23" s="624"/>
      <c r="T23" s="624"/>
      <c r="U23" s="624"/>
      <c r="V23" s="624"/>
      <c r="W23" s="624"/>
      <c r="X23" s="624"/>
      <c r="Y23" s="625"/>
      <c r="Z23" s="626">
        <v>0.2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8252851</v>
      </c>
      <c r="BH23" s="624"/>
      <c r="BI23" s="624"/>
      <c r="BJ23" s="624"/>
      <c r="BK23" s="624"/>
      <c r="BL23" s="624"/>
      <c r="BM23" s="624"/>
      <c r="BN23" s="625"/>
      <c r="BO23" s="626">
        <v>9</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120985146</v>
      </c>
      <c r="CS24" s="613"/>
      <c r="CT24" s="613"/>
      <c r="CU24" s="613"/>
      <c r="CV24" s="613"/>
      <c r="CW24" s="613"/>
      <c r="CX24" s="613"/>
      <c r="CY24" s="614"/>
      <c r="CZ24" s="617">
        <v>59.2</v>
      </c>
      <c r="DA24" s="618"/>
      <c r="DB24" s="618"/>
      <c r="DC24" s="634"/>
      <c r="DD24" s="658">
        <v>75417807</v>
      </c>
      <c r="DE24" s="613"/>
      <c r="DF24" s="613"/>
      <c r="DG24" s="613"/>
      <c r="DH24" s="613"/>
      <c r="DI24" s="613"/>
      <c r="DJ24" s="613"/>
      <c r="DK24" s="614"/>
      <c r="DL24" s="658">
        <v>69509527</v>
      </c>
      <c r="DM24" s="613"/>
      <c r="DN24" s="613"/>
      <c r="DO24" s="613"/>
      <c r="DP24" s="613"/>
      <c r="DQ24" s="613"/>
      <c r="DR24" s="613"/>
      <c r="DS24" s="613"/>
      <c r="DT24" s="613"/>
      <c r="DU24" s="613"/>
      <c r="DV24" s="614"/>
      <c r="DW24" s="617">
        <v>61.8</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119254562</v>
      </c>
      <c r="S25" s="624"/>
      <c r="T25" s="624"/>
      <c r="U25" s="624"/>
      <c r="V25" s="624"/>
      <c r="W25" s="624"/>
      <c r="X25" s="624"/>
      <c r="Y25" s="625"/>
      <c r="Z25" s="626">
        <v>58.1</v>
      </c>
      <c r="AA25" s="626"/>
      <c r="AB25" s="626"/>
      <c r="AC25" s="626"/>
      <c r="AD25" s="627">
        <v>110533498</v>
      </c>
      <c r="AE25" s="627"/>
      <c r="AF25" s="627"/>
      <c r="AG25" s="627"/>
      <c r="AH25" s="627"/>
      <c r="AI25" s="627"/>
      <c r="AJ25" s="627"/>
      <c r="AK25" s="627"/>
      <c r="AL25" s="628">
        <v>98.9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38528989</v>
      </c>
      <c r="CS25" s="655"/>
      <c r="CT25" s="655"/>
      <c r="CU25" s="655"/>
      <c r="CV25" s="655"/>
      <c r="CW25" s="655"/>
      <c r="CX25" s="655"/>
      <c r="CY25" s="656"/>
      <c r="CZ25" s="628">
        <v>18.899999999999999</v>
      </c>
      <c r="DA25" s="653"/>
      <c r="DB25" s="653"/>
      <c r="DC25" s="657"/>
      <c r="DD25" s="632">
        <v>35899992</v>
      </c>
      <c r="DE25" s="655"/>
      <c r="DF25" s="655"/>
      <c r="DG25" s="655"/>
      <c r="DH25" s="655"/>
      <c r="DI25" s="655"/>
      <c r="DJ25" s="655"/>
      <c r="DK25" s="656"/>
      <c r="DL25" s="632">
        <v>35247133</v>
      </c>
      <c r="DM25" s="655"/>
      <c r="DN25" s="655"/>
      <c r="DO25" s="655"/>
      <c r="DP25" s="655"/>
      <c r="DQ25" s="655"/>
      <c r="DR25" s="655"/>
      <c r="DS25" s="655"/>
      <c r="DT25" s="655"/>
      <c r="DU25" s="655"/>
      <c r="DV25" s="656"/>
      <c r="DW25" s="628">
        <v>31.3</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42411</v>
      </c>
      <c r="S26" s="624"/>
      <c r="T26" s="624"/>
      <c r="U26" s="624"/>
      <c r="V26" s="624"/>
      <c r="W26" s="624"/>
      <c r="X26" s="624"/>
      <c r="Y26" s="625"/>
      <c r="Z26" s="626">
        <v>0</v>
      </c>
      <c r="AA26" s="626"/>
      <c r="AB26" s="626"/>
      <c r="AC26" s="626"/>
      <c r="AD26" s="627">
        <v>42411</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24062154</v>
      </c>
      <c r="CS26" s="624"/>
      <c r="CT26" s="624"/>
      <c r="CU26" s="624"/>
      <c r="CV26" s="624"/>
      <c r="CW26" s="624"/>
      <c r="CX26" s="624"/>
      <c r="CY26" s="625"/>
      <c r="CZ26" s="628">
        <v>11.8</v>
      </c>
      <c r="DA26" s="653"/>
      <c r="DB26" s="653"/>
      <c r="DC26" s="657"/>
      <c r="DD26" s="632">
        <v>21873805</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449698</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91550901</v>
      </c>
      <c r="BH27" s="624"/>
      <c r="BI27" s="624"/>
      <c r="BJ27" s="624"/>
      <c r="BK27" s="624"/>
      <c r="BL27" s="624"/>
      <c r="BM27" s="624"/>
      <c r="BN27" s="625"/>
      <c r="BO27" s="626">
        <v>100</v>
      </c>
      <c r="BP27" s="626"/>
      <c r="BQ27" s="626"/>
      <c r="BR27" s="626"/>
      <c r="BS27" s="627">
        <v>1057970</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68475910</v>
      </c>
      <c r="CS27" s="655"/>
      <c r="CT27" s="655"/>
      <c r="CU27" s="655"/>
      <c r="CV27" s="655"/>
      <c r="CW27" s="655"/>
      <c r="CX27" s="655"/>
      <c r="CY27" s="656"/>
      <c r="CZ27" s="628">
        <v>33.5</v>
      </c>
      <c r="DA27" s="653"/>
      <c r="DB27" s="653"/>
      <c r="DC27" s="657"/>
      <c r="DD27" s="632">
        <v>25810559</v>
      </c>
      <c r="DE27" s="655"/>
      <c r="DF27" s="655"/>
      <c r="DG27" s="655"/>
      <c r="DH27" s="655"/>
      <c r="DI27" s="655"/>
      <c r="DJ27" s="655"/>
      <c r="DK27" s="656"/>
      <c r="DL27" s="632">
        <v>20608738</v>
      </c>
      <c r="DM27" s="655"/>
      <c r="DN27" s="655"/>
      <c r="DO27" s="655"/>
      <c r="DP27" s="655"/>
      <c r="DQ27" s="655"/>
      <c r="DR27" s="655"/>
      <c r="DS27" s="655"/>
      <c r="DT27" s="655"/>
      <c r="DU27" s="655"/>
      <c r="DV27" s="656"/>
      <c r="DW27" s="628">
        <v>18.3</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6015615</v>
      </c>
      <c r="S28" s="624"/>
      <c r="T28" s="624"/>
      <c r="U28" s="624"/>
      <c r="V28" s="624"/>
      <c r="W28" s="624"/>
      <c r="X28" s="624"/>
      <c r="Y28" s="625"/>
      <c r="Z28" s="626">
        <v>2.9</v>
      </c>
      <c r="AA28" s="626"/>
      <c r="AB28" s="626"/>
      <c r="AC28" s="626"/>
      <c r="AD28" s="627">
        <v>1119137</v>
      </c>
      <c r="AE28" s="627"/>
      <c r="AF28" s="627"/>
      <c r="AG28" s="627"/>
      <c r="AH28" s="627"/>
      <c r="AI28" s="627"/>
      <c r="AJ28" s="627"/>
      <c r="AK28" s="627"/>
      <c r="AL28" s="628">
        <v>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13980247</v>
      </c>
      <c r="CS28" s="624"/>
      <c r="CT28" s="624"/>
      <c r="CU28" s="624"/>
      <c r="CV28" s="624"/>
      <c r="CW28" s="624"/>
      <c r="CX28" s="624"/>
      <c r="CY28" s="625"/>
      <c r="CZ28" s="628">
        <v>6.8</v>
      </c>
      <c r="DA28" s="653"/>
      <c r="DB28" s="653"/>
      <c r="DC28" s="657"/>
      <c r="DD28" s="632">
        <v>13707256</v>
      </c>
      <c r="DE28" s="624"/>
      <c r="DF28" s="624"/>
      <c r="DG28" s="624"/>
      <c r="DH28" s="624"/>
      <c r="DI28" s="624"/>
      <c r="DJ28" s="624"/>
      <c r="DK28" s="625"/>
      <c r="DL28" s="632">
        <v>13653656</v>
      </c>
      <c r="DM28" s="624"/>
      <c r="DN28" s="624"/>
      <c r="DO28" s="624"/>
      <c r="DP28" s="624"/>
      <c r="DQ28" s="624"/>
      <c r="DR28" s="624"/>
      <c r="DS28" s="624"/>
      <c r="DT28" s="624"/>
      <c r="DU28" s="624"/>
      <c r="DV28" s="625"/>
      <c r="DW28" s="628">
        <v>12.1</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803969</v>
      </c>
      <c r="S29" s="624"/>
      <c r="T29" s="624"/>
      <c r="U29" s="624"/>
      <c r="V29" s="624"/>
      <c r="W29" s="624"/>
      <c r="X29" s="624"/>
      <c r="Y29" s="625"/>
      <c r="Z29" s="626">
        <v>0.4</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13978980</v>
      </c>
      <c r="CS29" s="655"/>
      <c r="CT29" s="655"/>
      <c r="CU29" s="655"/>
      <c r="CV29" s="655"/>
      <c r="CW29" s="655"/>
      <c r="CX29" s="655"/>
      <c r="CY29" s="656"/>
      <c r="CZ29" s="628">
        <v>6.8</v>
      </c>
      <c r="DA29" s="653"/>
      <c r="DB29" s="653"/>
      <c r="DC29" s="657"/>
      <c r="DD29" s="632">
        <v>13705989</v>
      </c>
      <c r="DE29" s="655"/>
      <c r="DF29" s="655"/>
      <c r="DG29" s="655"/>
      <c r="DH29" s="655"/>
      <c r="DI29" s="655"/>
      <c r="DJ29" s="655"/>
      <c r="DK29" s="656"/>
      <c r="DL29" s="632">
        <v>13652389</v>
      </c>
      <c r="DM29" s="655"/>
      <c r="DN29" s="655"/>
      <c r="DO29" s="655"/>
      <c r="DP29" s="655"/>
      <c r="DQ29" s="655"/>
      <c r="DR29" s="655"/>
      <c r="DS29" s="655"/>
      <c r="DT29" s="655"/>
      <c r="DU29" s="655"/>
      <c r="DV29" s="656"/>
      <c r="DW29" s="628">
        <v>12.1</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44014344</v>
      </c>
      <c r="S30" s="624"/>
      <c r="T30" s="624"/>
      <c r="U30" s="624"/>
      <c r="V30" s="624"/>
      <c r="W30" s="624"/>
      <c r="X30" s="624"/>
      <c r="Y30" s="625"/>
      <c r="Z30" s="626">
        <v>21.4</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13468830</v>
      </c>
      <c r="CS30" s="624"/>
      <c r="CT30" s="624"/>
      <c r="CU30" s="624"/>
      <c r="CV30" s="624"/>
      <c r="CW30" s="624"/>
      <c r="CX30" s="624"/>
      <c r="CY30" s="625"/>
      <c r="CZ30" s="628">
        <v>6.6</v>
      </c>
      <c r="DA30" s="653"/>
      <c r="DB30" s="653"/>
      <c r="DC30" s="657"/>
      <c r="DD30" s="632">
        <v>13215913</v>
      </c>
      <c r="DE30" s="624"/>
      <c r="DF30" s="624"/>
      <c r="DG30" s="624"/>
      <c r="DH30" s="624"/>
      <c r="DI30" s="624"/>
      <c r="DJ30" s="624"/>
      <c r="DK30" s="625"/>
      <c r="DL30" s="632">
        <v>13162313</v>
      </c>
      <c r="DM30" s="624"/>
      <c r="DN30" s="624"/>
      <c r="DO30" s="624"/>
      <c r="DP30" s="624"/>
      <c r="DQ30" s="624"/>
      <c r="DR30" s="624"/>
      <c r="DS30" s="624"/>
      <c r="DT30" s="624"/>
      <c r="DU30" s="624"/>
      <c r="DV30" s="625"/>
      <c r="DW30" s="628">
        <v>11.7</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99.6</v>
      </c>
      <c r="BH31" s="667"/>
      <c r="BI31" s="667"/>
      <c r="BJ31" s="667"/>
      <c r="BK31" s="667"/>
      <c r="BL31" s="667"/>
      <c r="BM31" s="618">
        <v>98.4</v>
      </c>
      <c r="BN31" s="667"/>
      <c r="BO31" s="667"/>
      <c r="BP31" s="667"/>
      <c r="BQ31" s="668"/>
      <c r="BR31" s="679">
        <v>99.5</v>
      </c>
      <c r="BS31" s="667"/>
      <c r="BT31" s="667"/>
      <c r="BU31" s="667"/>
      <c r="BV31" s="667"/>
      <c r="BW31" s="667"/>
      <c r="BX31" s="618">
        <v>98.4</v>
      </c>
      <c r="BY31" s="667"/>
      <c r="BZ31" s="667"/>
      <c r="CA31" s="667"/>
      <c r="CB31" s="668"/>
      <c r="CD31" s="661"/>
      <c r="CE31" s="662"/>
      <c r="CF31" s="620" t="s">
        <v>300</v>
      </c>
      <c r="CG31" s="621"/>
      <c r="CH31" s="621"/>
      <c r="CI31" s="621"/>
      <c r="CJ31" s="621"/>
      <c r="CK31" s="621"/>
      <c r="CL31" s="621"/>
      <c r="CM31" s="621"/>
      <c r="CN31" s="621"/>
      <c r="CO31" s="621"/>
      <c r="CP31" s="621"/>
      <c r="CQ31" s="622"/>
      <c r="CR31" s="623">
        <v>510150</v>
      </c>
      <c r="CS31" s="655"/>
      <c r="CT31" s="655"/>
      <c r="CU31" s="655"/>
      <c r="CV31" s="655"/>
      <c r="CW31" s="655"/>
      <c r="CX31" s="655"/>
      <c r="CY31" s="656"/>
      <c r="CZ31" s="628">
        <v>0.2</v>
      </c>
      <c r="DA31" s="653"/>
      <c r="DB31" s="653"/>
      <c r="DC31" s="657"/>
      <c r="DD31" s="632">
        <v>490076</v>
      </c>
      <c r="DE31" s="655"/>
      <c r="DF31" s="655"/>
      <c r="DG31" s="655"/>
      <c r="DH31" s="655"/>
      <c r="DI31" s="655"/>
      <c r="DJ31" s="655"/>
      <c r="DK31" s="656"/>
      <c r="DL31" s="632">
        <v>490076</v>
      </c>
      <c r="DM31" s="655"/>
      <c r="DN31" s="655"/>
      <c r="DO31" s="655"/>
      <c r="DP31" s="655"/>
      <c r="DQ31" s="655"/>
      <c r="DR31" s="655"/>
      <c r="DS31" s="655"/>
      <c r="DT31" s="655"/>
      <c r="DU31" s="655"/>
      <c r="DV31" s="656"/>
      <c r="DW31" s="628">
        <v>0.4</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14014681</v>
      </c>
      <c r="S32" s="624"/>
      <c r="T32" s="624"/>
      <c r="U32" s="624"/>
      <c r="V32" s="624"/>
      <c r="W32" s="624"/>
      <c r="X32" s="624"/>
      <c r="Y32" s="625"/>
      <c r="Z32" s="626">
        <v>6.8</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99.4</v>
      </c>
      <c r="BH32" s="655"/>
      <c r="BI32" s="655"/>
      <c r="BJ32" s="655"/>
      <c r="BK32" s="655"/>
      <c r="BL32" s="655"/>
      <c r="BM32" s="629">
        <v>98.8</v>
      </c>
      <c r="BN32" s="655"/>
      <c r="BO32" s="655"/>
      <c r="BP32" s="655"/>
      <c r="BQ32" s="678"/>
      <c r="BR32" s="680">
        <v>99.4</v>
      </c>
      <c r="BS32" s="655"/>
      <c r="BT32" s="655"/>
      <c r="BU32" s="655"/>
      <c r="BV32" s="655"/>
      <c r="BW32" s="655"/>
      <c r="BX32" s="629">
        <v>98.8</v>
      </c>
      <c r="BY32" s="655"/>
      <c r="BZ32" s="655"/>
      <c r="CA32" s="655"/>
      <c r="CB32" s="678"/>
      <c r="CD32" s="663"/>
      <c r="CE32" s="664"/>
      <c r="CF32" s="620" t="s">
        <v>304</v>
      </c>
      <c r="CG32" s="621"/>
      <c r="CH32" s="621"/>
      <c r="CI32" s="621"/>
      <c r="CJ32" s="621"/>
      <c r="CK32" s="621"/>
      <c r="CL32" s="621"/>
      <c r="CM32" s="621"/>
      <c r="CN32" s="621"/>
      <c r="CO32" s="621"/>
      <c r="CP32" s="621"/>
      <c r="CQ32" s="622"/>
      <c r="CR32" s="623">
        <v>1267</v>
      </c>
      <c r="CS32" s="624"/>
      <c r="CT32" s="624"/>
      <c r="CU32" s="624"/>
      <c r="CV32" s="624"/>
      <c r="CW32" s="624"/>
      <c r="CX32" s="624"/>
      <c r="CY32" s="625"/>
      <c r="CZ32" s="628">
        <v>0</v>
      </c>
      <c r="DA32" s="653"/>
      <c r="DB32" s="653"/>
      <c r="DC32" s="657"/>
      <c r="DD32" s="632">
        <v>1267</v>
      </c>
      <c r="DE32" s="624"/>
      <c r="DF32" s="624"/>
      <c r="DG32" s="624"/>
      <c r="DH32" s="624"/>
      <c r="DI32" s="624"/>
      <c r="DJ32" s="624"/>
      <c r="DK32" s="625"/>
      <c r="DL32" s="632">
        <v>1267</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1613619</v>
      </c>
      <c r="S33" s="624"/>
      <c r="T33" s="624"/>
      <c r="U33" s="624"/>
      <c r="V33" s="624"/>
      <c r="W33" s="624"/>
      <c r="X33" s="624"/>
      <c r="Y33" s="625"/>
      <c r="Z33" s="626">
        <v>0.8</v>
      </c>
      <c r="AA33" s="626"/>
      <c r="AB33" s="626"/>
      <c r="AC33" s="626"/>
      <c r="AD33" s="627">
        <v>54241</v>
      </c>
      <c r="AE33" s="627"/>
      <c r="AF33" s="627"/>
      <c r="AG33" s="627"/>
      <c r="AH33" s="627"/>
      <c r="AI33" s="627"/>
      <c r="AJ33" s="627"/>
      <c r="AK33" s="627"/>
      <c r="AL33" s="628">
        <v>0</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99.7</v>
      </c>
      <c r="BH33" s="682"/>
      <c r="BI33" s="682"/>
      <c r="BJ33" s="682"/>
      <c r="BK33" s="682"/>
      <c r="BL33" s="682"/>
      <c r="BM33" s="683">
        <v>99.2</v>
      </c>
      <c r="BN33" s="682"/>
      <c r="BO33" s="682"/>
      <c r="BP33" s="682"/>
      <c r="BQ33" s="684"/>
      <c r="BR33" s="681">
        <v>99.7</v>
      </c>
      <c r="BS33" s="682"/>
      <c r="BT33" s="682"/>
      <c r="BU33" s="682"/>
      <c r="BV33" s="682"/>
      <c r="BW33" s="682"/>
      <c r="BX33" s="683">
        <v>99.2</v>
      </c>
      <c r="BY33" s="682"/>
      <c r="BZ33" s="682"/>
      <c r="CA33" s="682"/>
      <c r="CB33" s="684"/>
      <c r="CD33" s="620" t="s">
        <v>307</v>
      </c>
      <c r="CE33" s="621"/>
      <c r="CF33" s="621"/>
      <c r="CG33" s="621"/>
      <c r="CH33" s="621"/>
      <c r="CI33" s="621"/>
      <c r="CJ33" s="621"/>
      <c r="CK33" s="621"/>
      <c r="CL33" s="621"/>
      <c r="CM33" s="621"/>
      <c r="CN33" s="621"/>
      <c r="CO33" s="621"/>
      <c r="CP33" s="621"/>
      <c r="CQ33" s="622"/>
      <c r="CR33" s="623">
        <v>65002295</v>
      </c>
      <c r="CS33" s="655"/>
      <c r="CT33" s="655"/>
      <c r="CU33" s="655"/>
      <c r="CV33" s="655"/>
      <c r="CW33" s="655"/>
      <c r="CX33" s="655"/>
      <c r="CY33" s="656"/>
      <c r="CZ33" s="628">
        <v>31.8</v>
      </c>
      <c r="DA33" s="653"/>
      <c r="DB33" s="653"/>
      <c r="DC33" s="657"/>
      <c r="DD33" s="632">
        <v>49174644</v>
      </c>
      <c r="DE33" s="655"/>
      <c r="DF33" s="655"/>
      <c r="DG33" s="655"/>
      <c r="DH33" s="655"/>
      <c r="DI33" s="655"/>
      <c r="DJ33" s="655"/>
      <c r="DK33" s="656"/>
      <c r="DL33" s="632">
        <v>39169366</v>
      </c>
      <c r="DM33" s="655"/>
      <c r="DN33" s="655"/>
      <c r="DO33" s="655"/>
      <c r="DP33" s="655"/>
      <c r="DQ33" s="655"/>
      <c r="DR33" s="655"/>
      <c r="DS33" s="655"/>
      <c r="DT33" s="655"/>
      <c r="DU33" s="655"/>
      <c r="DV33" s="656"/>
      <c r="DW33" s="628">
        <v>34.799999999999997</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352079</v>
      </c>
      <c r="S34" s="624"/>
      <c r="T34" s="624"/>
      <c r="U34" s="624"/>
      <c r="V34" s="624"/>
      <c r="W34" s="624"/>
      <c r="X34" s="624"/>
      <c r="Y34" s="625"/>
      <c r="Z34" s="626">
        <v>0.2</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27744079</v>
      </c>
      <c r="CS34" s="624"/>
      <c r="CT34" s="624"/>
      <c r="CU34" s="624"/>
      <c r="CV34" s="624"/>
      <c r="CW34" s="624"/>
      <c r="CX34" s="624"/>
      <c r="CY34" s="625"/>
      <c r="CZ34" s="628">
        <v>13.6</v>
      </c>
      <c r="DA34" s="653"/>
      <c r="DB34" s="653"/>
      <c r="DC34" s="657"/>
      <c r="DD34" s="632">
        <v>17229022</v>
      </c>
      <c r="DE34" s="624"/>
      <c r="DF34" s="624"/>
      <c r="DG34" s="624"/>
      <c r="DH34" s="624"/>
      <c r="DI34" s="624"/>
      <c r="DJ34" s="624"/>
      <c r="DK34" s="625"/>
      <c r="DL34" s="632">
        <v>15231177</v>
      </c>
      <c r="DM34" s="624"/>
      <c r="DN34" s="624"/>
      <c r="DO34" s="624"/>
      <c r="DP34" s="624"/>
      <c r="DQ34" s="624"/>
      <c r="DR34" s="624"/>
      <c r="DS34" s="624"/>
      <c r="DT34" s="624"/>
      <c r="DU34" s="624"/>
      <c r="DV34" s="625"/>
      <c r="DW34" s="628">
        <v>13.5</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3934014</v>
      </c>
      <c r="S35" s="624"/>
      <c r="T35" s="624"/>
      <c r="U35" s="624"/>
      <c r="V35" s="624"/>
      <c r="W35" s="624"/>
      <c r="X35" s="624"/>
      <c r="Y35" s="625"/>
      <c r="Z35" s="626">
        <v>1.9</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5121149</v>
      </c>
      <c r="CS35" s="655"/>
      <c r="CT35" s="655"/>
      <c r="CU35" s="655"/>
      <c r="CV35" s="655"/>
      <c r="CW35" s="655"/>
      <c r="CX35" s="655"/>
      <c r="CY35" s="656"/>
      <c r="CZ35" s="628">
        <v>2.5</v>
      </c>
      <c r="DA35" s="653"/>
      <c r="DB35" s="653"/>
      <c r="DC35" s="657"/>
      <c r="DD35" s="632">
        <v>4255485</v>
      </c>
      <c r="DE35" s="655"/>
      <c r="DF35" s="655"/>
      <c r="DG35" s="655"/>
      <c r="DH35" s="655"/>
      <c r="DI35" s="655"/>
      <c r="DJ35" s="655"/>
      <c r="DK35" s="656"/>
      <c r="DL35" s="632">
        <v>4254926</v>
      </c>
      <c r="DM35" s="655"/>
      <c r="DN35" s="655"/>
      <c r="DO35" s="655"/>
      <c r="DP35" s="655"/>
      <c r="DQ35" s="655"/>
      <c r="DR35" s="655"/>
      <c r="DS35" s="655"/>
      <c r="DT35" s="655"/>
      <c r="DU35" s="655"/>
      <c r="DV35" s="656"/>
      <c r="DW35" s="628">
        <v>3.8</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765780</v>
      </c>
      <c r="S36" s="624"/>
      <c r="T36" s="624"/>
      <c r="U36" s="624"/>
      <c r="V36" s="624"/>
      <c r="W36" s="624"/>
      <c r="X36" s="624"/>
      <c r="Y36" s="625"/>
      <c r="Z36" s="626">
        <v>0.4</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23311263</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257539</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10382834</v>
      </c>
      <c r="CS36" s="624"/>
      <c r="CT36" s="624"/>
      <c r="CU36" s="624"/>
      <c r="CV36" s="624"/>
      <c r="CW36" s="624"/>
      <c r="CX36" s="624"/>
      <c r="CY36" s="625"/>
      <c r="CZ36" s="628">
        <v>5.0999999999999996</v>
      </c>
      <c r="DA36" s="653"/>
      <c r="DB36" s="653"/>
      <c r="DC36" s="657"/>
      <c r="DD36" s="632">
        <v>9327807</v>
      </c>
      <c r="DE36" s="624"/>
      <c r="DF36" s="624"/>
      <c r="DG36" s="624"/>
      <c r="DH36" s="624"/>
      <c r="DI36" s="624"/>
      <c r="DJ36" s="624"/>
      <c r="DK36" s="625"/>
      <c r="DL36" s="632">
        <v>6406084</v>
      </c>
      <c r="DM36" s="624"/>
      <c r="DN36" s="624"/>
      <c r="DO36" s="624"/>
      <c r="DP36" s="624"/>
      <c r="DQ36" s="624"/>
      <c r="DR36" s="624"/>
      <c r="DS36" s="624"/>
      <c r="DT36" s="624"/>
      <c r="DU36" s="624"/>
      <c r="DV36" s="625"/>
      <c r="DW36" s="628">
        <v>5.7</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4812550</v>
      </c>
      <c r="S37" s="624"/>
      <c r="T37" s="624"/>
      <c r="U37" s="624"/>
      <c r="V37" s="624"/>
      <c r="W37" s="624"/>
      <c r="X37" s="624"/>
      <c r="Y37" s="625"/>
      <c r="Z37" s="626">
        <v>2.2999999999999998</v>
      </c>
      <c r="AA37" s="626"/>
      <c r="AB37" s="626"/>
      <c r="AC37" s="626"/>
      <c r="AD37" s="627">
        <v>17394</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3299322</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-1056682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13307</v>
      </c>
      <c r="CS37" s="655"/>
      <c r="CT37" s="655"/>
      <c r="CU37" s="655"/>
      <c r="CV37" s="655"/>
      <c r="CW37" s="655"/>
      <c r="CX37" s="655"/>
      <c r="CY37" s="656"/>
      <c r="CZ37" s="628">
        <v>0</v>
      </c>
      <c r="DA37" s="653"/>
      <c r="DB37" s="653"/>
      <c r="DC37" s="657"/>
      <c r="DD37" s="632">
        <v>13307</v>
      </c>
      <c r="DE37" s="655"/>
      <c r="DF37" s="655"/>
      <c r="DG37" s="655"/>
      <c r="DH37" s="655"/>
      <c r="DI37" s="655"/>
      <c r="DJ37" s="655"/>
      <c r="DK37" s="656"/>
      <c r="DL37" s="632">
        <v>13307</v>
      </c>
      <c r="DM37" s="655"/>
      <c r="DN37" s="655"/>
      <c r="DO37" s="655"/>
      <c r="DP37" s="655"/>
      <c r="DQ37" s="655"/>
      <c r="DR37" s="655"/>
      <c r="DS37" s="655"/>
      <c r="DT37" s="655"/>
      <c r="DU37" s="655"/>
      <c r="DV37" s="656"/>
      <c r="DW37" s="628">
        <v>0</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9231400</v>
      </c>
      <c r="S38" s="624"/>
      <c r="T38" s="624"/>
      <c r="U38" s="624"/>
      <c r="V38" s="624"/>
      <c r="W38" s="624"/>
      <c r="X38" s="624"/>
      <c r="Y38" s="625"/>
      <c r="Z38" s="626">
        <v>4.5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1316665</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50982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18534043</v>
      </c>
      <c r="CS38" s="624"/>
      <c r="CT38" s="624"/>
      <c r="CU38" s="624"/>
      <c r="CV38" s="624"/>
      <c r="CW38" s="624"/>
      <c r="CX38" s="624"/>
      <c r="CY38" s="625"/>
      <c r="CZ38" s="628">
        <v>9.1</v>
      </c>
      <c r="DA38" s="653"/>
      <c r="DB38" s="653"/>
      <c r="DC38" s="657"/>
      <c r="DD38" s="632">
        <v>15370482</v>
      </c>
      <c r="DE38" s="624"/>
      <c r="DF38" s="624"/>
      <c r="DG38" s="624"/>
      <c r="DH38" s="624"/>
      <c r="DI38" s="624"/>
      <c r="DJ38" s="624"/>
      <c r="DK38" s="625"/>
      <c r="DL38" s="632">
        <v>13277179</v>
      </c>
      <c r="DM38" s="624"/>
      <c r="DN38" s="624"/>
      <c r="DO38" s="624"/>
      <c r="DP38" s="624"/>
      <c r="DQ38" s="624"/>
      <c r="DR38" s="624"/>
      <c r="DS38" s="624"/>
      <c r="DT38" s="624"/>
      <c r="DU38" s="624"/>
      <c r="DV38" s="625"/>
      <c r="DW38" s="628">
        <v>11.8</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233494</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72281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2963292</v>
      </c>
      <c r="CS39" s="655"/>
      <c r="CT39" s="655"/>
      <c r="CU39" s="655"/>
      <c r="CV39" s="655"/>
      <c r="CW39" s="655"/>
      <c r="CX39" s="655"/>
      <c r="CY39" s="656"/>
      <c r="CZ39" s="628">
        <v>1.5</v>
      </c>
      <c r="DA39" s="653"/>
      <c r="DB39" s="653"/>
      <c r="DC39" s="657"/>
      <c r="DD39" s="632">
        <v>2773778</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676400</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160533</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110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256898</v>
      </c>
      <c r="CS40" s="624"/>
      <c r="CT40" s="624"/>
      <c r="CU40" s="624"/>
      <c r="CV40" s="624"/>
      <c r="CW40" s="624"/>
      <c r="CX40" s="624"/>
      <c r="CY40" s="625"/>
      <c r="CZ40" s="628">
        <v>0.1</v>
      </c>
      <c r="DA40" s="653"/>
      <c r="DB40" s="653"/>
      <c r="DC40" s="657"/>
      <c r="DD40" s="632">
        <v>218070</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205304722</v>
      </c>
      <c r="S41" s="696"/>
      <c r="T41" s="696"/>
      <c r="U41" s="696"/>
      <c r="V41" s="696"/>
      <c r="W41" s="696"/>
      <c r="X41" s="696"/>
      <c r="Y41" s="700"/>
      <c r="Z41" s="701">
        <v>100</v>
      </c>
      <c r="AA41" s="701"/>
      <c r="AB41" s="701"/>
      <c r="AC41" s="701"/>
      <c r="AD41" s="702">
        <v>111766681</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4748955</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13552294</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392</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18356068</v>
      </c>
      <c r="CS42" s="655"/>
      <c r="CT42" s="655"/>
      <c r="CU42" s="655"/>
      <c r="CV42" s="655"/>
      <c r="CW42" s="655"/>
      <c r="CX42" s="655"/>
      <c r="CY42" s="656"/>
      <c r="CZ42" s="628">
        <v>9</v>
      </c>
      <c r="DA42" s="653"/>
      <c r="DB42" s="653"/>
      <c r="DC42" s="657"/>
      <c r="DD42" s="632">
        <v>5878123</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379068</v>
      </c>
      <c r="CS43" s="655"/>
      <c r="CT43" s="655"/>
      <c r="CU43" s="655"/>
      <c r="CV43" s="655"/>
      <c r="CW43" s="655"/>
      <c r="CX43" s="655"/>
      <c r="CY43" s="656"/>
      <c r="CZ43" s="628">
        <v>0.2</v>
      </c>
      <c r="DA43" s="653"/>
      <c r="DB43" s="653"/>
      <c r="DC43" s="657"/>
      <c r="DD43" s="632">
        <v>379068</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18354819</v>
      </c>
      <c r="CS44" s="624"/>
      <c r="CT44" s="624"/>
      <c r="CU44" s="624"/>
      <c r="CV44" s="624"/>
      <c r="CW44" s="624"/>
      <c r="CX44" s="624"/>
      <c r="CY44" s="625"/>
      <c r="CZ44" s="628">
        <v>9</v>
      </c>
      <c r="DA44" s="629"/>
      <c r="DB44" s="629"/>
      <c r="DC44" s="635"/>
      <c r="DD44" s="632">
        <v>5877498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7596726</v>
      </c>
      <c r="CS45" s="655"/>
      <c r="CT45" s="655"/>
      <c r="CU45" s="655"/>
      <c r="CV45" s="655"/>
      <c r="CW45" s="655"/>
      <c r="CX45" s="655"/>
      <c r="CY45" s="656"/>
      <c r="CZ45" s="628">
        <v>3.7</v>
      </c>
      <c r="DA45" s="653"/>
      <c r="DB45" s="653"/>
      <c r="DC45" s="657"/>
      <c r="DD45" s="632">
        <v>428863</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10705606</v>
      </c>
      <c r="CS46" s="624"/>
      <c r="CT46" s="624"/>
      <c r="CU46" s="624"/>
      <c r="CV46" s="624"/>
      <c r="CW46" s="624"/>
      <c r="CX46" s="624"/>
      <c r="CY46" s="625"/>
      <c r="CZ46" s="628">
        <v>5.2</v>
      </c>
      <c r="DA46" s="629"/>
      <c r="DB46" s="629"/>
      <c r="DC46" s="635"/>
      <c r="DD46" s="632">
        <v>5431848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v>1249</v>
      </c>
      <c r="CS47" s="655"/>
      <c r="CT47" s="655"/>
      <c r="CU47" s="655"/>
      <c r="CV47" s="655"/>
      <c r="CW47" s="655"/>
      <c r="CX47" s="655"/>
      <c r="CY47" s="656"/>
      <c r="CZ47" s="628">
        <v>0</v>
      </c>
      <c r="DA47" s="653"/>
      <c r="DB47" s="653"/>
      <c r="DC47" s="657"/>
      <c r="DD47" s="632">
        <v>625</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204343509</v>
      </c>
      <c r="CS49" s="682"/>
      <c r="CT49" s="682"/>
      <c r="CU49" s="682"/>
      <c r="CV49" s="682"/>
      <c r="CW49" s="682"/>
      <c r="CX49" s="682"/>
      <c r="CY49" s="711"/>
      <c r="CZ49" s="703">
        <v>100</v>
      </c>
      <c r="DA49" s="712"/>
      <c r="DB49" s="712"/>
      <c r="DC49" s="713"/>
      <c r="DD49" s="714">
        <v>130470574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O6CKixhAaR9FXdjpp1x6H4LK9B2+D3uiWkuv5NwlzuasV9DF80q69hFw/T8FNV+OdGjA48p2GQgsI8xvH/1ufw==" saltValue="NfLokuAZXfAOsLClc8sui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205479</v>
      </c>
      <c r="R7" s="753"/>
      <c r="S7" s="753"/>
      <c r="T7" s="753"/>
      <c r="U7" s="753"/>
      <c r="V7" s="753">
        <v>204548</v>
      </c>
      <c r="W7" s="753"/>
      <c r="X7" s="753"/>
      <c r="Y7" s="753"/>
      <c r="Z7" s="753"/>
      <c r="AA7" s="753">
        <v>932</v>
      </c>
      <c r="AB7" s="753"/>
      <c r="AC7" s="753"/>
      <c r="AD7" s="753"/>
      <c r="AE7" s="754"/>
      <c r="AF7" s="755">
        <v>648</v>
      </c>
      <c r="AG7" s="756"/>
      <c r="AH7" s="756"/>
      <c r="AI7" s="756"/>
      <c r="AJ7" s="757"/>
      <c r="AK7" s="758">
        <v>3473</v>
      </c>
      <c r="AL7" s="759"/>
      <c r="AM7" s="759"/>
      <c r="AN7" s="759"/>
      <c r="AO7" s="759"/>
      <c r="AP7" s="759">
        <v>122715</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557</v>
      </c>
      <c r="BS7" s="746" t="s">
        <v>558</v>
      </c>
      <c r="BT7" s="747"/>
      <c r="BU7" s="747"/>
      <c r="BV7" s="747"/>
      <c r="BW7" s="747"/>
      <c r="BX7" s="747"/>
      <c r="BY7" s="747"/>
      <c r="BZ7" s="747"/>
      <c r="CA7" s="747"/>
      <c r="CB7" s="747"/>
      <c r="CC7" s="747"/>
      <c r="CD7" s="747"/>
      <c r="CE7" s="747"/>
      <c r="CF7" s="747"/>
      <c r="CG7" s="762"/>
      <c r="CH7" s="743">
        <v>492</v>
      </c>
      <c r="CI7" s="744"/>
      <c r="CJ7" s="744"/>
      <c r="CK7" s="744"/>
      <c r="CL7" s="745"/>
      <c r="CM7" s="743">
        <v>12436</v>
      </c>
      <c r="CN7" s="744"/>
      <c r="CO7" s="744"/>
      <c r="CP7" s="744"/>
      <c r="CQ7" s="745"/>
      <c r="CR7" s="743" t="s">
        <v>491</v>
      </c>
      <c r="CS7" s="744"/>
      <c r="CT7" s="744"/>
      <c r="CU7" s="744"/>
      <c r="CV7" s="745"/>
      <c r="CW7" s="743">
        <v>104</v>
      </c>
      <c r="CX7" s="744"/>
      <c r="CY7" s="744"/>
      <c r="CZ7" s="744"/>
      <c r="DA7" s="745"/>
      <c r="DB7" s="743" t="s">
        <v>491</v>
      </c>
      <c r="DC7" s="744"/>
      <c r="DD7" s="744"/>
      <c r="DE7" s="744"/>
      <c r="DF7" s="745"/>
      <c r="DG7" s="743" t="s">
        <v>491</v>
      </c>
      <c r="DH7" s="744"/>
      <c r="DI7" s="744"/>
      <c r="DJ7" s="744"/>
      <c r="DK7" s="745"/>
      <c r="DL7" s="743">
        <v>282</v>
      </c>
      <c r="DM7" s="744"/>
      <c r="DN7" s="744"/>
      <c r="DO7" s="744"/>
      <c r="DP7" s="745"/>
      <c r="DQ7" s="743">
        <v>282</v>
      </c>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12</v>
      </c>
      <c r="R8" s="784"/>
      <c r="S8" s="784"/>
      <c r="T8" s="784"/>
      <c r="U8" s="784"/>
      <c r="V8" s="784">
        <v>3</v>
      </c>
      <c r="W8" s="784"/>
      <c r="X8" s="784"/>
      <c r="Y8" s="784"/>
      <c r="Z8" s="784"/>
      <c r="AA8" s="784">
        <v>9</v>
      </c>
      <c r="AB8" s="784"/>
      <c r="AC8" s="784"/>
      <c r="AD8" s="784"/>
      <c r="AE8" s="785"/>
      <c r="AF8" s="786">
        <v>9</v>
      </c>
      <c r="AG8" s="787"/>
      <c r="AH8" s="787"/>
      <c r="AI8" s="787"/>
      <c r="AJ8" s="788"/>
      <c r="AK8" s="769">
        <v>2</v>
      </c>
      <c r="AL8" s="770"/>
      <c r="AM8" s="770"/>
      <c r="AN8" s="770"/>
      <c r="AO8" s="770"/>
      <c r="AP8" s="770" t="s">
        <v>553</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t="s">
        <v>557</v>
      </c>
      <c r="BS8" s="773" t="s">
        <v>559</v>
      </c>
      <c r="BT8" s="774"/>
      <c r="BU8" s="774"/>
      <c r="BV8" s="774"/>
      <c r="BW8" s="774"/>
      <c r="BX8" s="774"/>
      <c r="BY8" s="774"/>
      <c r="BZ8" s="774"/>
      <c r="CA8" s="774"/>
      <c r="CB8" s="774"/>
      <c r="CC8" s="774"/>
      <c r="CD8" s="774"/>
      <c r="CE8" s="774"/>
      <c r="CF8" s="774"/>
      <c r="CG8" s="775"/>
      <c r="CH8" s="776" t="s">
        <v>491</v>
      </c>
      <c r="CI8" s="777"/>
      <c r="CJ8" s="777"/>
      <c r="CK8" s="777"/>
      <c r="CL8" s="778"/>
      <c r="CM8" s="776" t="s">
        <v>491</v>
      </c>
      <c r="CN8" s="777"/>
      <c r="CO8" s="777"/>
      <c r="CP8" s="777"/>
      <c r="CQ8" s="778"/>
      <c r="CR8" s="776" t="s">
        <v>491</v>
      </c>
      <c r="CS8" s="777"/>
      <c r="CT8" s="777"/>
      <c r="CU8" s="777"/>
      <c r="CV8" s="778"/>
      <c r="CW8" s="776" t="s">
        <v>491</v>
      </c>
      <c r="CX8" s="777"/>
      <c r="CY8" s="777"/>
      <c r="CZ8" s="777"/>
      <c r="DA8" s="778"/>
      <c r="DB8" s="776" t="s">
        <v>491</v>
      </c>
      <c r="DC8" s="777"/>
      <c r="DD8" s="777"/>
      <c r="DE8" s="777"/>
      <c r="DF8" s="778"/>
      <c r="DG8" s="776" t="s">
        <v>491</v>
      </c>
      <c r="DH8" s="777"/>
      <c r="DI8" s="777"/>
      <c r="DJ8" s="777"/>
      <c r="DK8" s="778"/>
      <c r="DL8" s="776">
        <v>18</v>
      </c>
      <c r="DM8" s="777"/>
      <c r="DN8" s="777"/>
      <c r="DO8" s="777"/>
      <c r="DP8" s="778"/>
      <c r="DQ8" s="776" t="s">
        <v>491</v>
      </c>
      <c r="DR8" s="777"/>
      <c r="DS8" s="777"/>
      <c r="DT8" s="777"/>
      <c r="DU8" s="778"/>
      <c r="DV8" s="773"/>
      <c r="DW8" s="774"/>
      <c r="DX8" s="774"/>
      <c r="DY8" s="774"/>
      <c r="DZ8" s="779"/>
      <c r="EA8" s="222"/>
    </row>
    <row r="9" spans="1:131" s="223" customFormat="1" ht="26.25" customHeight="1" x14ac:dyDescent="0.15">
      <c r="A9" s="226">
        <v>3</v>
      </c>
      <c r="B9" s="780" t="s">
        <v>376</v>
      </c>
      <c r="C9" s="781"/>
      <c r="D9" s="781"/>
      <c r="E9" s="781"/>
      <c r="F9" s="781"/>
      <c r="G9" s="781"/>
      <c r="H9" s="781"/>
      <c r="I9" s="781"/>
      <c r="J9" s="781"/>
      <c r="K9" s="781"/>
      <c r="L9" s="781"/>
      <c r="M9" s="781"/>
      <c r="N9" s="781"/>
      <c r="O9" s="781"/>
      <c r="P9" s="782"/>
      <c r="Q9" s="783">
        <v>26</v>
      </c>
      <c r="R9" s="784"/>
      <c r="S9" s="784"/>
      <c r="T9" s="784"/>
      <c r="U9" s="784"/>
      <c r="V9" s="784">
        <v>6</v>
      </c>
      <c r="W9" s="784"/>
      <c r="X9" s="784"/>
      <c r="Y9" s="784"/>
      <c r="Z9" s="784"/>
      <c r="AA9" s="784">
        <v>21</v>
      </c>
      <c r="AB9" s="784"/>
      <c r="AC9" s="784"/>
      <c r="AD9" s="784"/>
      <c r="AE9" s="785"/>
      <c r="AF9" s="786" t="s">
        <v>122</v>
      </c>
      <c r="AG9" s="787"/>
      <c r="AH9" s="787"/>
      <c r="AI9" s="787"/>
      <c r="AJ9" s="788"/>
      <c r="AK9" s="769">
        <v>1</v>
      </c>
      <c r="AL9" s="770"/>
      <c r="AM9" s="770"/>
      <c r="AN9" s="770"/>
      <c r="AO9" s="770"/>
      <c r="AP9" s="770">
        <v>26</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t="s">
        <v>557</v>
      </c>
      <c r="BS9" s="773" t="s">
        <v>560</v>
      </c>
      <c r="BT9" s="774"/>
      <c r="BU9" s="774"/>
      <c r="BV9" s="774"/>
      <c r="BW9" s="774"/>
      <c r="BX9" s="774"/>
      <c r="BY9" s="774"/>
      <c r="BZ9" s="774"/>
      <c r="CA9" s="774"/>
      <c r="CB9" s="774"/>
      <c r="CC9" s="774"/>
      <c r="CD9" s="774"/>
      <c r="CE9" s="774"/>
      <c r="CF9" s="774"/>
      <c r="CG9" s="775"/>
      <c r="CH9" s="776" t="s">
        <v>491</v>
      </c>
      <c r="CI9" s="777"/>
      <c r="CJ9" s="777"/>
      <c r="CK9" s="777"/>
      <c r="CL9" s="778"/>
      <c r="CM9" s="776" t="s">
        <v>491</v>
      </c>
      <c r="CN9" s="777"/>
      <c r="CO9" s="777"/>
      <c r="CP9" s="777"/>
      <c r="CQ9" s="778"/>
      <c r="CR9" s="776" t="s">
        <v>491</v>
      </c>
      <c r="CS9" s="777"/>
      <c r="CT9" s="777"/>
      <c r="CU9" s="777"/>
      <c r="CV9" s="778"/>
      <c r="CW9" s="776" t="s">
        <v>491</v>
      </c>
      <c r="CX9" s="777"/>
      <c r="CY9" s="777"/>
      <c r="CZ9" s="777"/>
      <c r="DA9" s="778"/>
      <c r="DB9" s="776" t="s">
        <v>491</v>
      </c>
      <c r="DC9" s="777"/>
      <c r="DD9" s="777"/>
      <c r="DE9" s="777"/>
      <c r="DF9" s="778"/>
      <c r="DG9" s="776" t="s">
        <v>491</v>
      </c>
      <c r="DH9" s="777"/>
      <c r="DI9" s="777"/>
      <c r="DJ9" s="777"/>
      <c r="DK9" s="778"/>
      <c r="DL9" s="776">
        <v>40000</v>
      </c>
      <c r="DM9" s="777"/>
      <c r="DN9" s="777"/>
      <c r="DO9" s="777"/>
      <c r="DP9" s="778"/>
      <c r="DQ9" s="776" t="s">
        <v>491</v>
      </c>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561</v>
      </c>
      <c r="BT10" s="774"/>
      <c r="BU10" s="774"/>
      <c r="BV10" s="774"/>
      <c r="BW10" s="774"/>
      <c r="BX10" s="774"/>
      <c r="BY10" s="774"/>
      <c r="BZ10" s="774"/>
      <c r="CA10" s="774"/>
      <c r="CB10" s="774"/>
      <c r="CC10" s="774"/>
      <c r="CD10" s="774"/>
      <c r="CE10" s="774"/>
      <c r="CF10" s="774"/>
      <c r="CG10" s="775"/>
      <c r="CH10" s="776">
        <v>0</v>
      </c>
      <c r="CI10" s="777"/>
      <c r="CJ10" s="777"/>
      <c r="CK10" s="777"/>
      <c r="CL10" s="778"/>
      <c r="CM10" s="776">
        <v>590</v>
      </c>
      <c r="CN10" s="777"/>
      <c r="CO10" s="777"/>
      <c r="CP10" s="777"/>
      <c r="CQ10" s="778"/>
      <c r="CR10" s="776">
        <v>500</v>
      </c>
      <c r="CS10" s="777"/>
      <c r="CT10" s="777"/>
      <c r="CU10" s="777"/>
      <c r="CV10" s="778"/>
      <c r="CW10" s="776">
        <v>58</v>
      </c>
      <c r="CX10" s="777"/>
      <c r="CY10" s="777"/>
      <c r="CZ10" s="777"/>
      <c r="DA10" s="778"/>
      <c r="DB10" s="776" t="s">
        <v>491</v>
      </c>
      <c r="DC10" s="777"/>
      <c r="DD10" s="777"/>
      <c r="DE10" s="777"/>
      <c r="DF10" s="778"/>
      <c r="DG10" s="776" t="s">
        <v>491</v>
      </c>
      <c r="DH10" s="777"/>
      <c r="DI10" s="777"/>
      <c r="DJ10" s="777"/>
      <c r="DK10" s="778"/>
      <c r="DL10" s="776" t="s">
        <v>491</v>
      </c>
      <c r="DM10" s="777"/>
      <c r="DN10" s="777"/>
      <c r="DO10" s="777"/>
      <c r="DP10" s="778"/>
      <c r="DQ10" s="776" t="s">
        <v>491</v>
      </c>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562</v>
      </c>
      <c r="BT11" s="774"/>
      <c r="BU11" s="774"/>
      <c r="BV11" s="774"/>
      <c r="BW11" s="774"/>
      <c r="BX11" s="774"/>
      <c r="BY11" s="774"/>
      <c r="BZ11" s="774"/>
      <c r="CA11" s="774"/>
      <c r="CB11" s="774"/>
      <c r="CC11" s="774"/>
      <c r="CD11" s="774"/>
      <c r="CE11" s="774"/>
      <c r="CF11" s="774"/>
      <c r="CG11" s="775"/>
      <c r="CH11" s="776">
        <v>2</v>
      </c>
      <c r="CI11" s="777"/>
      <c r="CJ11" s="777"/>
      <c r="CK11" s="777"/>
      <c r="CL11" s="778"/>
      <c r="CM11" s="776">
        <v>115</v>
      </c>
      <c r="CN11" s="777"/>
      <c r="CO11" s="777"/>
      <c r="CP11" s="777"/>
      <c r="CQ11" s="778"/>
      <c r="CR11" s="776">
        <v>61</v>
      </c>
      <c r="CS11" s="777"/>
      <c r="CT11" s="777"/>
      <c r="CU11" s="777"/>
      <c r="CV11" s="778"/>
      <c r="CW11" s="776">
        <v>0</v>
      </c>
      <c r="CX11" s="777"/>
      <c r="CY11" s="777"/>
      <c r="CZ11" s="777"/>
      <c r="DA11" s="778"/>
      <c r="DB11" s="776" t="s">
        <v>491</v>
      </c>
      <c r="DC11" s="777"/>
      <c r="DD11" s="777"/>
      <c r="DE11" s="777"/>
      <c r="DF11" s="778"/>
      <c r="DG11" s="776" t="s">
        <v>491</v>
      </c>
      <c r="DH11" s="777"/>
      <c r="DI11" s="777"/>
      <c r="DJ11" s="777"/>
      <c r="DK11" s="778"/>
      <c r="DL11" s="776" t="s">
        <v>491</v>
      </c>
      <c r="DM11" s="777"/>
      <c r="DN11" s="777"/>
      <c r="DO11" s="777"/>
      <c r="DP11" s="778"/>
      <c r="DQ11" s="776" t="s">
        <v>491</v>
      </c>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t="s">
        <v>563</v>
      </c>
      <c r="BT12" s="774"/>
      <c r="BU12" s="774"/>
      <c r="BV12" s="774"/>
      <c r="BW12" s="774"/>
      <c r="BX12" s="774"/>
      <c r="BY12" s="774"/>
      <c r="BZ12" s="774"/>
      <c r="CA12" s="774"/>
      <c r="CB12" s="774"/>
      <c r="CC12" s="774"/>
      <c r="CD12" s="774"/>
      <c r="CE12" s="774"/>
      <c r="CF12" s="774"/>
      <c r="CG12" s="775"/>
      <c r="CH12" s="776">
        <v>2</v>
      </c>
      <c r="CI12" s="777"/>
      <c r="CJ12" s="777"/>
      <c r="CK12" s="777"/>
      <c r="CL12" s="778"/>
      <c r="CM12" s="776">
        <v>333</v>
      </c>
      <c r="CN12" s="777"/>
      <c r="CO12" s="777"/>
      <c r="CP12" s="777"/>
      <c r="CQ12" s="778"/>
      <c r="CR12" s="776">
        <v>300</v>
      </c>
      <c r="CS12" s="777"/>
      <c r="CT12" s="777"/>
      <c r="CU12" s="777"/>
      <c r="CV12" s="778"/>
      <c r="CW12" s="776">
        <v>28</v>
      </c>
      <c r="CX12" s="777"/>
      <c r="CY12" s="777"/>
      <c r="CZ12" s="777"/>
      <c r="DA12" s="778"/>
      <c r="DB12" s="776" t="s">
        <v>491</v>
      </c>
      <c r="DC12" s="777"/>
      <c r="DD12" s="777"/>
      <c r="DE12" s="777"/>
      <c r="DF12" s="778"/>
      <c r="DG12" s="776" t="s">
        <v>491</v>
      </c>
      <c r="DH12" s="777"/>
      <c r="DI12" s="777"/>
      <c r="DJ12" s="777"/>
      <c r="DK12" s="778"/>
      <c r="DL12" s="776" t="s">
        <v>491</v>
      </c>
      <c r="DM12" s="777"/>
      <c r="DN12" s="777"/>
      <c r="DO12" s="777"/>
      <c r="DP12" s="778"/>
      <c r="DQ12" s="776" t="s">
        <v>491</v>
      </c>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t="s">
        <v>564</v>
      </c>
      <c r="BT13" s="774"/>
      <c r="BU13" s="774"/>
      <c r="BV13" s="774"/>
      <c r="BW13" s="774"/>
      <c r="BX13" s="774"/>
      <c r="BY13" s="774"/>
      <c r="BZ13" s="774"/>
      <c r="CA13" s="774"/>
      <c r="CB13" s="774"/>
      <c r="CC13" s="774"/>
      <c r="CD13" s="774"/>
      <c r="CE13" s="774"/>
      <c r="CF13" s="774"/>
      <c r="CG13" s="775"/>
      <c r="CH13" s="776">
        <v>27</v>
      </c>
      <c r="CI13" s="777"/>
      <c r="CJ13" s="777"/>
      <c r="CK13" s="777"/>
      <c r="CL13" s="778"/>
      <c r="CM13" s="776">
        <v>779</v>
      </c>
      <c r="CN13" s="777"/>
      <c r="CO13" s="777"/>
      <c r="CP13" s="777"/>
      <c r="CQ13" s="778"/>
      <c r="CR13" s="776">
        <v>175</v>
      </c>
      <c r="CS13" s="777"/>
      <c r="CT13" s="777"/>
      <c r="CU13" s="777"/>
      <c r="CV13" s="778"/>
      <c r="CW13" s="776" t="s">
        <v>491</v>
      </c>
      <c r="CX13" s="777"/>
      <c r="CY13" s="777"/>
      <c r="CZ13" s="777"/>
      <c r="DA13" s="778"/>
      <c r="DB13" s="776">
        <v>600</v>
      </c>
      <c r="DC13" s="777"/>
      <c r="DD13" s="777"/>
      <c r="DE13" s="777"/>
      <c r="DF13" s="778"/>
      <c r="DG13" s="776" t="s">
        <v>491</v>
      </c>
      <c r="DH13" s="777"/>
      <c r="DI13" s="777"/>
      <c r="DJ13" s="777"/>
      <c r="DK13" s="778"/>
      <c r="DL13" s="776" t="s">
        <v>491</v>
      </c>
      <c r="DM13" s="777"/>
      <c r="DN13" s="777"/>
      <c r="DO13" s="777"/>
      <c r="DP13" s="778"/>
      <c r="DQ13" s="776" t="s">
        <v>491</v>
      </c>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t="s">
        <v>565</v>
      </c>
      <c r="BT14" s="774"/>
      <c r="BU14" s="774"/>
      <c r="BV14" s="774"/>
      <c r="BW14" s="774"/>
      <c r="BX14" s="774"/>
      <c r="BY14" s="774"/>
      <c r="BZ14" s="774"/>
      <c r="CA14" s="774"/>
      <c r="CB14" s="774"/>
      <c r="CC14" s="774"/>
      <c r="CD14" s="774"/>
      <c r="CE14" s="774"/>
      <c r="CF14" s="774"/>
      <c r="CG14" s="775"/>
      <c r="CH14" s="776">
        <v>-108</v>
      </c>
      <c r="CI14" s="777"/>
      <c r="CJ14" s="777"/>
      <c r="CK14" s="777"/>
      <c r="CL14" s="778"/>
      <c r="CM14" s="776">
        <v>1973</v>
      </c>
      <c r="CN14" s="777"/>
      <c r="CO14" s="777"/>
      <c r="CP14" s="777"/>
      <c r="CQ14" s="778"/>
      <c r="CR14" s="776">
        <v>310</v>
      </c>
      <c r="CS14" s="777"/>
      <c r="CT14" s="777"/>
      <c r="CU14" s="777"/>
      <c r="CV14" s="778"/>
      <c r="CW14" s="776">
        <v>19</v>
      </c>
      <c r="CX14" s="777"/>
      <c r="CY14" s="777"/>
      <c r="CZ14" s="777"/>
      <c r="DA14" s="778"/>
      <c r="DB14" s="776" t="s">
        <v>491</v>
      </c>
      <c r="DC14" s="777"/>
      <c r="DD14" s="777"/>
      <c r="DE14" s="777"/>
      <c r="DF14" s="778"/>
      <c r="DG14" s="776" t="s">
        <v>491</v>
      </c>
      <c r="DH14" s="777"/>
      <c r="DI14" s="777"/>
      <c r="DJ14" s="777"/>
      <c r="DK14" s="778"/>
      <c r="DL14" s="776" t="s">
        <v>491</v>
      </c>
      <c r="DM14" s="777"/>
      <c r="DN14" s="777"/>
      <c r="DO14" s="777"/>
      <c r="DP14" s="778"/>
      <c r="DQ14" s="776" t="s">
        <v>491</v>
      </c>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t="s">
        <v>566</v>
      </c>
      <c r="BT15" s="774"/>
      <c r="BU15" s="774"/>
      <c r="BV15" s="774"/>
      <c r="BW15" s="774"/>
      <c r="BX15" s="774"/>
      <c r="BY15" s="774"/>
      <c r="BZ15" s="774"/>
      <c r="CA15" s="774"/>
      <c r="CB15" s="774"/>
      <c r="CC15" s="774"/>
      <c r="CD15" s="774"/>
      <c r="CE15" s="774"/>
      <c r="CF15" s="774"/>
      <c r="CG15" s="775"/>
      <c r="CH15" s="776">
        <v>76</v>
      </c>
      <c r="CI15" s="777"/>
      <c r="CJ15" s="777"/>
      <c r="CK15" s="777"/>
      <c r="CL15" s="778"/>
      <c r="CM15" s="776">
        <v>1373</v>
      </c>
      <c r="CN15" s="777"/>
      <c r="CO15" s="777"/>
      <c r="CP15" s="777"/>
      <c r="CQ15" s="778"/>
      <c r="CR15" s="776">
        <v>10</v>
      </c>
      <c r="CS15" s="777"/>
      <c r="CT15" s="777"/>
      <c r="CU15" s="777"/>
      <c r="CV15" s="778"/>
      <c r="CW15" s="776" t="s">
        <v>491</v>
      </c>
      <c r="CX15" s="777"/>
      <c r="CY15" s="777"/>
      <c r="CZ15" s="777"/>
      <c r="DA15" s="778"/>
      <c r="DB15" s="776" t="s">
        <v>491</v>
      </c>
      <c r="DC15" s="777"/>
      <c r="DD15" s="777"/>
      <c r="DE15" s="777"/>
      <c r="DF15" s="778"/>
      <c r="DG15" s="776">
        <v>4200</v>
      </c>
      <c r="DH15" s="777"/>
      <c r="DI15" s="777"/>
      <c r="DJ15" s="777"/>
      <c r="DK15" s="778"/>
      <c r="DL15" s="776" t="s">
        <v>491</v>
      </c>
      <c r="DM15" s="777"/>
      <c r="DN15" s="777"/>
      <c r="DO15" s="777"/>
      <c r="DP15" s="778"/>
      <c r="DQ15" s="776" t="s">
        <v>491</v>
      </c>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378</v>
      </c>
      <c r="B23" s="789" t="s">
        <v>379</v>
      </c>
      <c r="C23" s="790"/>
      <c r="D23" s="790"/>
      <c r="E23" s="790"/>
      <c r="F23" s="790"/>
      <c r="G23" s="790"/>
      <c r="H23" s="790"/>
      <c r="I23" s="790"/>
      <c r="J23" s="790"/>
      <c r="K23" s="790"/>
      <c r="L23" s="790"/>
      <c r="M23" s="790"/>
      <c r="N23" s="790"/>
      <c r="O23" s="790"/>
      <c r="P23" s="791"/>
      <c r="Q23" s="792">
        <v>205305</v>
      </c>
      <c r="R23" s="793"/>
      <c r="S23" s="793"/>
      <c r="T23" s="793"/>
      <c r="U23" s="793"/>
      <c r="V23" s="793">
        <v>204344</v>
      </c>
      <c r="W23" s="793"/>
      <c r="X23" s="793"/>
      <c r="Y23" s="793"/>
      <c r="Z23" s="793"/>
      <c r="AA23" s="793">
        <v>961</v>
      </c>
      <c r="AB23" s="793"/>
      <c r="AC23" s="793"/>
      <c r="AD23" s="793"/>
      <c r="AE23" s="794"/>
      <c r="AF23" s="795">
        <v>656</v>
      </c>
      <c r="AG23" s="793"/>
      <c r="AH23" s="793"/>
      <c r="AI23" s="793"/>
      <c r="AJ23" s="796"/>
      <c r="AK23" s="797"/>
      <c r="AL23" s="798"/>
      <c r="AM23" s="798"/>
      <c r="AN23" s="798"/>
      <c r="AO23" s="798"/>
      <c r="AP23" s="793">
        <v>122741</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390</v>
      </c>
      <c r="C28" s="750"/>
      <c r="D28" s="750"/>
      <c r="E28" s="750"/>
      <c r="F28" s="750"/>
      <c r="G28" s="750"/>
      <c r="H28" s="750"/>
      <c r="I28" s="750"/>
      <c r="J28" s="750"/>
      <c r="K28" s="750"/>
      <c r="L28" s="750"/>
      <c r="M28" s="750"/>
      <c r="N28" s="750"/>
      <c r="O28" s="750"/>
      <c r="P28" s="751"/>
      <c r="Q28" s="822">
        <v>42952</v>
      </c>
      <c r="R28" s="823"/>
      <c r="S28" s="823"/>
      <c r="T28" s="823"/>
      <c r="U28" s="823"/>
      <c r="V28" s="823">
        <v>42694</v>
      </c>
      <c r="W28" s="823"/>
      <c r="X28" s="823"/>
      <c r="Y28" s="823"/>
      <c r="Z28" s="823"/>
      <c r="AA28" s="823">
        <v>258</v>
      </c>
      <c r="AB28" s="823"/>
      <c r="AC28" s="823"/>
      <c r="AD28" s="823"/>
      <c r="AE28" s="824"/>
      <c r="AF28" s="825">
        <v>258</v>
      </c>
      <c r="AG28" s="823"/>
      <c r="AH28" s="823"/>
      <c r="AI28" s="823"/>
      <c r="AJ28" s="826"/>
      <c r="AK28" s="827">
        <v>4749</v>
      </c>
      <c r="AL28" s="828"/>
      <c r="AM28" s="828"/>
      <c r="AN28" s="828"/>
      <c r="AO28" s="828"/>
      <c r="AP28" s="828" t="s">
        <v>553</v>
      </c>
      <c r="AQ28" s="828"/>
      <c r="AR28" s="828"/>
      <c r="AS28" s="828"/>
      <c r="AT28" s="828"/>
      <c r="AU28" s="828" t="s">
        <v>553</v>
      </c>
      <c r="AV28" s="828"/>
      <c r="AW28" s="828"/>
      <c r="AX28" s="828"/>
      <c r="AY28" s="828"/>
      <c r="AZ28" s="829" t="s">
        <v>553</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391</v>
      </c>
      <c r="C29" s="781"/>
      <c r="D29" s="781"/>
      <c r="E29" s="781"/>
      <c r="F29" s="781"/>
      <c r="G29" s="781"/>
      <c r="H29" s="781"/>
      <c r="I29" s="781"/>
      <c r="J29" s="781"/>
      <c r="K29" s="781"/>
      <c r="L29" s="781"/>
      <c r="M29" s="781"/>
      <c r="N29" s="781"/>
      <c r="O29" s="781"/>
      <c r="P29" s="782"/>
      <c r="Q29" s="783">
        <v>41819</v>
      </c>
      <c r="R29" s="784"/>
      <c r="S29" s="784"/>
      <c r="T29" s="784"/>
      <c r="U29" s="784"/>
      <c r="V29" s="784">
        <v>41237</v>
      </c>
      <c r="W29" s="784"/>
      <c r="X29" s="784"/>
      <c r="Y29" s="784"/>
      <c r="Z29" s="784"/>
      <c r="AA29" s="784">
        <v>582</v>
      </c>
      <c r="AB29" s="784"/>
      <c r="AC29" s="784"/>
      <c r="AD29" s="784"/>
      <c r="AE29" s="785"/>
      <c r="AF29" s="786">
        <v>582</v>
      </c>
      <c r="AG29" s="787"/>
      <c r="AH29" s="787"/>
      <c r="AI29" s="787"/>
      <c r="AJ29" s="788"/>
      <c r="AK29" s="834">
        <v>6175</v>
      </c>
      <c r="AL29" s="830"/>
      <c r="AM29" s="830"/>
      <c r="AN29" s="830"/>
      <c r="AO29" s="830"/>
      <c r="AP29" s="830" t="s">
        <v>553</v>
      </c>
      <c r="AQ29" s="830"/>
      <c r="AR29" s="830"/>
      <c r="AS29" s="830"/>
      <c r="AT29" s="830"/>
      <c r="AU29" s="830" t="s">
        <v>553</v>
      </c>
      <c r="AV29" s="830"/>
      <c r="AW29" s="830"/>
      <c r="AX29" s="830"/>
      <c r="AY29" s="830"/>
      <c r="AZ29" s="831" t="s">
        <v>553</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392</v>
      </c>
      <c r="C30" s="781"/>
      <c r="D30" s="781"/>
      <c r="E30" s="781"/>
      <c r="F30" s="781"/>
      <c r="G30" s="781"/>
      <c r="H30" s="781"/>
      <c r="I30" s="781"/>
      <c r="J30" s="781"/>
      <c r="K30" s="781"/>
      <c r="L30" s="781"/>
      <c r="M30" s="781"/>
      <c r="N30" s="781"/>
      <c r="O30" s="781"/>
      <c r="P30" s="782"/>
      <c r="Q30" s="783">
        <v>9766</v>
      </c>
      <c r="R30" s="784"/>
      <c r="S30" s="784"/>
      <c r="T30" s="784"/>
      <c r="U30" s="784"/>
      <c r="V30" s="784">
        <v>9422</v>
      </c>
      <c r="W30" s="784"/>
      <c r="X30" s="784"/>
      <c r="Y30" s="784"/>
      <c r="Z30" s="784"/>
      <c r="AA30" s="784">
        <v>344</v>
      </c>
      <c r="AB30" s="784"/>
      <c r="AC30" s="784"/>
      <c r="AD30" s="784"/>
      <c r="AE30" s="785"/>
      <c r="AF30" s="786">
        <v>344</v>
      </c>
      <c r="AG30" s="787"/>
      <c r="AH30" s="787"/>
      <c r="AI30" s="787"/>
      <c r="AJ30" s="788"/>
      <c r="AK30" s="834">
        <v>1697</v>
      </c>
      <c r="AL30" s="830"/>
      <c r="AM30" s="830"/>
      <c r="AN30" s="830"/>
      <c r="AO30" s="830"/>
      <c r="AP30" s="830" t="s">
        <v>553</v>
      </c>
      <c r="AQ30" s="830"/>
      <c r="AR30" s="830"/>
      <c r="AS30" s="830"/>
      <c r="AT30" s="830"/>
      <c r="AU30" s="830" t="s">
        <v>553</v>
      </c>
      <c r="AV30" s="830"/>
      <c r="AW30" s="830"/>
      <c r="AX30" s="830"/>
      <c r="AY30" s="830"/>
      <c r="AZ30" s="831" t="s">
        <v>553</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393</v>
      </c>
      <c r="C31" s="781"/>
      <c r="D31" s="781"/>
      <c r="E31" s="781"/>
      <c r="F31" s="781"/>
      <c r="G31" s="781"/>
      <c r="H31" s="781"/>
      <c r="I31" s="781"/>
      <c r="J31" s="781"/>
      <c r="K31" s="781"/>
      <c r="L31" s="781"/>
      <c r="M31" s="781"/>
      <c r="N31" s="781"/>
      <c r="O31" s="781"/>
      <c r="P31" s="782"/>
      <c r="Q31" s="783">
        <v>10106</v>
      </c>
      <c r="R31" s="784"/>
      <c r="S31" s="784"/>
      <c r="T31" s="784"/>
      <c r="U31" s="784"/>
      <c r="V31" s="784">
        <v>9534</v>
      </c>
      <c r="W31" s="784"/>
      <c r="X31" s="784"/>
      <c r="Y31" s="784"/>
      <c r="Z31" s="784"/>
      <c r="AA31" s="784">
        <v>572</v>
      </c>
      <c r="AB31" s="784"/>
      <c r="AC31" s="784"/>
      <c r="AD31" s="784"/>
      <c r="AE31" s="785"/>
      <c r="AF31" s="786">
        <v>4562</v>
      </c>
      <c r="AG31" s="787"/>
      <c r="AH31" s="787"/>
      <c r="AI31" s="787"/>
      <c r="AJ31" s="788"/>
      <c r="AK31" s="834">
        <v>154</v>
      </c>
      <c r="AL31" s="830"/>
      <c r="AM31" s="830"/>
      <c r="AN31" s="830"/>
      <c r="AO31" s="830"/>
      <c r="AP31" s="830">
        <v>20063</v>
      </c>
      <c r="AQ31" s="830"/>
      <c r="AR31" s="830"/>
      <c r="AS31" s="830"/>
      <c r="AT31" s="830"/>
      <c r="AU31" s="830">
        <v>502</v>
      </c>
      <c r="AV31" s="830"/>
      <c r="AW31" s="830"/>
      <c r="AX31" s="830"/>
      <c r="AY31" s="830"/>
      <c r="AZ31" s="831" t="s">
        <v>553</v>
      </c>
      <c r="BA31" s="831"/>
      <c r="BB31" s="831"/>
      <c r="BC31" s="831"/>
      <c r="BD31" s="831"/>
      <c r="BE31" s="832" t="s">
        <v>394</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395</v>
      </c>
      <c r="C32" s="781"/>
      <c r="D32" s="781"/>
      <c r="E32" s="781"/>
      <c r="F32" s="781"/>
      <c r="G32" s="781"/>
      <c r="H32" s="781"/>
      <c r="I32" s="781"/>
      <c r="J32" s="781"/>
      <c r="K32" s="781"/>
      <c r="L32" s="781"/>
      <c r="M32" s="781"/>
      <c r="N32" s="781"/>
      <c r="O32" s="781"/>
      <c r="P32" s="782"/>
      <c r="Q32" s="783">
        <v>380</v>
      </c>
      <c r="R32" s="784"/>
      <c r="S32" s="784"/>
      <c r="T32" s="784"/>
      <c r="U32" s="784"/>
      <c r="V32" s="784">
        <v>316</v>
      </c>
      <c r="W32" s="784"/>
      <c r="X32" s="784"/>
      <c r="Y32" s="784"/>
      <c r="Z32" s="784"/>
      <c r="AA32" s="784">
        <v>64</v>
      </c>
      <c r="AB32" s="784"/>
      <c r="AC32" s="784"/>
      <c r="AD32" s="784"/>
      <c r="AE32" s="785"/>
      <c r="AF32" s="786">
        <v>2978</v>
      </c>
      <c r="AG32" s="787"/>
      <c r="AH32" s="787"/>
      <c r="AI32" s="787"/>
      <c r="AJ32" s="788"/>
      <c r="AK32" s="834">
        <v>1</v>
      </c>
      <c r="AL32" s="830"/>
      <c r="AM32" s="830"/>
      <c r="AN32" s="830"/>
      <c r="AO32" s="830"/>
      <c r="AP32" s="830">
        <v>372</v>
      </c>
      <c r="AQ32" s="830"/>
      <c r="AR32" s="830"/>
      <c r="AS32" s="830"/>
      <c r="AT32" s="830"/>
      <c r="AU32" s="830">
        <v>1</v>
      </c>
      <c r="AV32" s="830"/>
      <c r="AW32" s="830"/>
      <c r="AX32" s="830"/>
      <c r="AY32" s="830"/>
      <c r="AZ32" s="831" t="s">
        <v>553</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396</v>
      </c>
      <c r="C33" s="781"/>
      <c r="D33" s="781"/>
      <c r="E33" s="781"/>
      <c r="F33" s="781"/>
      <c r="G33" s="781"/>
      <c r="H33" s="781"/>
      <c r="I33" s="781"/>
      <c r="J33" s="781"/>
      <c r="K33" s="781"/>
      <c r="L33" s="781"/>
      <c r="M33" s="781"/>
      <c r="N33" s="781"/>
      <c r="O33" s="781"/>
      <c r="P33" s="782"/>
      <c r="Q33" s="783">
        <v>11454</v>
      </c>
      <c r="R33" s="784"/>
      <c r="S33" s="784"/>
      <c r="T33" s="784"/>
      <c r="U33" s="784"/>
      <c r="V33" s="784">
        <v>11194</v>
      </c>
      <c r="W33" s="784"/>
      <c r="X33" s="784"/>
      <c r="Y33" s="784"/>
      <c r="Z33" s="784"/>
      <c r="AA33" s="784">
        <v>259</v>
      </c>
      <c r="AB33" s="784"/>
      <c r="AC33" s="784"/>
      <c r="AD33" s="784"/>
      <c r="AE33" s="785"/>
      <c r="AF33" s="786">
        <v>2282</v>
      </c>
      <c r="AG33" s="787"/>
      <c r="AH33" s="787"/>
      <c r="AI33" s="787"/>
      <c r="AJ33" s="788"/>
      <c r="AK33" s="834">
        <v>3299</v>
      </c>
      <c r="AL33" s="830"/>
      <c r="AM33" s="830"/>
      <c r="AN33" s="830"/>
      <c r="AO33" s="830"/>
      <c r="AP33" s="830">
        <v>53788</v>
      </c>
      <c r="AQ33" s="830"/>
      <c r="AR33" s="830"/>
      <c r="AS33" s="830"/>
      <c r="AT33" s="830"/>
      <c r="AU33" s="830">
        <v>29476</v>
      </c>
      <c r="AV33" s="830"/>
      <c r="AW33" s="830"/>
      <c r="AX33" s="830"/>
      <c r="AY33" s="830"/>
      <c r="AZ33" s="831" t="s">
        <v>553</v>
      </c>
      <c r="BA33" s="831"/>
      <c r="BB33" s="831"/>
      <c r="BC33" s="831"/>
      <c r="BD33" s="831"/>
      <c r="BE33" s="832" t="s">
        <v>394</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143</v>
      </c>
      <c r="C34" s="781"/>
      <c r="D34" s="781"/>
      <c r="E34" s="781"/>
      <c r="F34" s="781"/>
      <c r="G34" s="781"/>
      <c r="H34" s="781"/>
      <c r="I34" s="781"/>
      <c r="J34" s="781"/>
      <c r="K34" s="781"/>
      <c r="L34" s="781"/>
      <c r="M34" s="781"/>
      <c r="N34" s="781"/>
      <c r="O34" s="781"/>
      <c r="P34" s="782"/>
      <c r="Q34" s="783">
        <v>5257</v>
      </c>
      <c r="R34" s="784"/>
      <c r="S34" s="784"/>
      <c r="T34" s="784"/>
      <c r="U34" s="784"/>
      <c r="V34" s="784">
        <v>6348</v>
      </c>
      <c r="W34" s="784"/>
      <c r="X34" s="784"/>
      <c r="Y34" s="784"/>
      <c r="Z34" s="784"/>
      <c r="AA34" s="784">
        <v>-1091</v>
      </c>
      <c r="AB34" s="784"/>
      <c r="AC34" s="784"/>
      <c r="AD34" s="784"/>
      <c r="AE34" s="785"/>
      <c r="AF34" s="786">
        <v>0</v>
      </c>
      <c r="AG34" s="787"/>
      <c r="AH34" s="787"/>
      <c r="AI34" s="787"/>
      <c r="AJ34" s="788"/>
      <c r="AK34" s="834">
        <v>1317</v>
      </c>
      <c r="AL34" s="830"/>
      <c r="AM34" s="830"/>
      <c r="AN34" s="830"/>
      <c r="AO34" s="830"/>
      <c r="AP34" s="830">
        <v>215</v>
      </c>
      <c r="AQ34" s="830"/>
      <c r="AR34" s="830"/>
      <c r="AS34" s="830"/>
      <c r="AT34" s="830"/>
      <c r="AU34" s="830">
        <v>179</v>
      </c>
      <c r="AV34" s="830"/>
      <c r="AW34" s="830"/>
      <c r="AX34" s="830"/>
      <c r="AY34" s="830"/>
      <c r="AZ34" s="831">
        <v>0</v>
      </c>
      <c r="BA34" s="831"/>
      <c r="BB34" s="831"/>
      <c r="BC34" s="831"/>
      <c r="BD34" s="831"/>
      <c r="BE34" s="832" t="s">
        <v>394</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t="s">
        <v>397</v>
      </c>
      <c r="C35" s="781"/>
      <c r="D35" s="781"/>
      <c r="E35" s="781"/>
      <c r="F35" s="781"/>
      <c r="G35" s="781"/>
      <c r="H35" s="781"/>
      <c r="I35" s="781"/>
      <c r="J35" s="781"/>
      <c r="K35" s="781"/>
      <c r="L35" s="781"/>
      <c r="M35" s="781"/>
      <c r="N35" s="781"/>
      <c r="O35" s="781"/>
      <c r="P35" s="782"/>
      <c r="Q35" s="783">
        <v>344</v>
      </c>
      <c r="R35" s="784"/>
      <c r="S35" s="784"/>
      <c r="T35" s="784"/>
      <c r="U35" s="784"/>
      <c r="V35" s="784">
        <v>344</v>
      </c>
      <c r="W35" s="784"/>
      <c r="X35" s="784"/>
      <c r="Y35" s="784"/>
      <c r="Z35" s="784"/>
      <c r="AA35" s="784" t="s">
        <v>553</v>
      </c>
      <c r="AB35" s="784"/>
      <c r="AC35" s="784"/>
      <c r="AD35" s="784"/>
      <c r="AE35" s="785"/>
      <c r="AF35" s="786" t="s">
        <v>122</v>
      </c>
      <c r="AG35" s="787"/>
      <c r="AH35" s="787"/>
      <c r="AI35" s="787"/>
      <c r="AJ35" s="788"/>
      <c r="AK35" s="834">
        <v>233</v>
      </c>
      <c r="AL35" s="830"/>
      <c r="AM35" s="830"/>
      <c r="AN35" s="830"/>
      <c r="AO35" s="830"/>
      <c r="AP35" s="830">
        <v>231</v>
      </c>
      <c r="AQ35" s="830"/>
      <c r="AR35" s="830"/>
      <c r="AS35" s="830"/>
      <c r="AT35" s="830"/>
      <c r="AU35" s="830">
        <v>155</v>
      </c>
      <c r="AV35" s="830"/>
      <c r="AW35" s="830"/>
      <c r="AX35" s="830"/>
      <c r="AY35" s="830"/>
      <c r="AZ35" s="831" t="s">
        <v>553</v>
      </c>
      <c r="BA35" s="831"/>
      <c r="BB35" s="831"/>
      <c r="BC35" s="831"/>
      <c r="BD35" s="831"/>
      <c r="BE35" s="832" t="s">
        <v>398</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399</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378</v>
      </c>
      <c r="B63" s="789" t="s">
        <v>400</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11005</v>
      </c>
      <c r="AG63" s="844"/>
      <c r="AH63" s="844"/>
      <c r="AI63" s="844"/>
      <c r="AJ63" s="845"/>
      <c r="AK63" s="846"/>
      <c r="AL63" s="841"/>
      <c r="AM63" s="841"/>
      <c r="AN63" s="841"/>
      <c r="AO63" s="841"/>
      <c r="AP63" s="844">
        <v>74669</v>
      </c>
      <c r="AQ63" s="844"/>
      <c r="AR63" s="844"/>
      <c r="AS63" s="844"/>
      <c r="AT63" s="844"/>
      <c r="AU63" s="844">
        <v>30313</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402</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403</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554</v>
      </c>
      <c r="C68" s="870"/>
      <c r="D68" s="870"/>
      <c r="E68" s="870"/>
      <c r="F68" s="870"/>
      <c r="G68" s="870"/>
      <c r="H68" s="870"/>
      <c r="I68" s="870"/>
      <c r="J68" s="870"/>
      <c r="K68" s="870"/>
      <c r="L68" s="870"/>
      <c r="M68" s="870"/>
      <c r="N68" s="870"/>
      <c r="O68" s="870"/>
      <c r="P68" s="871"/>
      <c r="Q68" s="872">
        <v>19413</v>
      </c>
      <c r="R68" s="866"/>
      <c r="S68" s="866"/>
      <c r="T68" s="866"/>
      <c r="U68" s="866"/>
      <c r="V68" s="866">
        <v>16907</v>
      </c>
      <c r="W68" s="866"/>
      <c r="X68" s="866"/>
      <c r="Y68" s="866"/>
      <c r="Z68" s="866"/>
      <c r="AA68" s="866">
        <v>2506</v>
      </c>
      <c r="AB68" s="866"/>
      <c r="AC68" s="866"/>
      <c r="AD68" s="866"/>
      <c r="AE68" s="866"/>
      <c r="AF68" s="866">
        <v>16553</v>
      </c>
      <c r="AG68" s="866"/>
      <c r="AH68" s="866"/>
      <c r="AI68" s="866"/>
      <c r="AJ68" s="866"/>
      <c r="AK68" s="866" t="s">
        <v>553</v>
      </c>
      <c r="AL68" s="866"/>
      <c r="AM68" s="866"/>
      <c r="AN68" s="866"/>
      <c r="AO68" s="866"/>
      <c r="AP68" s="866">
        <v>27906</v>
      </c>
      <c r="AQ68" s="866"/>
      <c r="AR68" s="866"/>
      <c r="AS68" s="866"/>
      <c r="AT68" s="866"/>
      <c r="AU68" s="866">
        <v>50</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555</v>
      </c>
      <c r="C69" s="874"/>
      <c r="D69" s="874"/>
      <c r="E69" s="874"/>
      <c r="F69" s="874"/>
      <c r="G69" s="874"/>
      <c r="H69" s="874"/>
      <c r="I69" s="874"/>
      <c r="J69" s="874"/>
      <c r="K69" s="874"/>
      <c r="L69" s="874"/>
      <c r="M69" s="874"/>
      <c r="N69" s="874"/>
      <c r="O69" s="874"/>
      <c r="P69" s="875"/>
      <c r="Q69" s="876">
        <v>785</v>
      </c>
      <c r="R69" s="830"/>
      <c r="S69" s="830"/>
      <c r="T69" s="830"/>
      <c r="U69" s="830"/>
      <c r="V69" s="830">
        <v>370</v>
      </c>
      <c r="W69" s="830"/>
      <c r="X69" s="830"/>
      <c r="Y69" s="830"/>
      <c r="Z69" s="830"/>
      <c r="AA69" s="830">
        <v>414</v>
      </c>
      <c r="AB69" s="830"/>
      <c r="AC69" s="830"/>
      <c r="AD69" s="830"/>
      <c r="AE69" s="830"/>
      <c r="AF69" s="830">
        <v>414</v>
      </c>
      <c r="AG69" s="830"/>
      <c r="AH69" s="830"/>
      <c r="AI69" s="830"/>
      <c r="AJ69" s="830"/>
      <c r="AK69" s="830" t="s">
        <v>553</v>
      </c>
      <c r="AL69" s="830"/>
      <c r="AM69" s="830"/>
      <c r="AN69" s="830"/>
      <c r="AO69" s="830"/>
      <c r="AP69" s="830" t="s">
        <v>553</v>
      </c>
      <c r="AQ69" s="830"/>
      <c r="AR69" s="830"/>
      <c r="AS69" s="830"/>
      <c r="AT69" s="830"/>
      <c r="AU69" s="830" t="s">
        <v>553</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556</v>
      </c>
      <c r="C70" s="874"/>
      <c r="D70" s="874"/>
      <c r="E70" s="874"/>
      <c r="F70" s="874"/>
      <c r="G70" s="874"/>
      <c r="H70" s="874"/>
      <c r="I70" s="874"/>
      <c r="J70" s="874"/>
      <c r="K70" s="874"/>
      <c r="L70" s="874"/>
      <c r="M70" s="874"/>
      <c r="N70" s="874"/>
      <c r="O70" s="874"/>
      <c r="P70" s="875"/>
      <c r="Q70" s="876">
        <v>906481</v>
      </c>
      <c r="R70" s="830"/>
      <c r="S70" s="830"/>
      <c r="T70" s="830"/>
      <c r="U70" s="830"/>
      <c r="V70" s="830">
        <v>887687</v>
      </c>
      <c r="W70" s="830"/>
      <c r="X70" s="830"/>
      <c r="Y70" s="830"/>
      <c r="Z70" s="830"/>
      <c r="AA70" s="830">
        <v>18794</v>
      </c>
      <c r="AB70" s="830"/>
      <c r="AC70" s="830"/>
      <c r="AD70" s="830"/>
      <c r="AE70" s="830"/>
      <c r="AF70" s="830">
        <v>18794</v>
      </c>
      <c r="AG70" s="830"/>
      <c r="AH70" s="830"/>
      <c r="AI70" s="830"/>
      <c r="AJ70" s="830"/>
      <c r="AK70" s="830">
        <v>9782</v>
      </c>
      <c r="AL70" s="830"/>
      <c r="AM70" s="830"/>
      <c r="AN70" s="830"/>
      <c r="AO70" s="830"/>
      <c r="AP70" s="830" t="s">
        <v>553</v>
      </c>
      <c r="AQ70" s="830"/>
      <c r="AR70" s="830"/>
      <c r="AS70" s="830"/>
      <c r="AT70" s="830"/>
      <c r="AU70" s="830" t="s">
        <v>553</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378</v>
      </c>
      <c r="B88" s="789" t="s">
        <v>404</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35761</v>
      </c>
      <c r="AG88" s="844"/>
      <c r="AH88" s="844"/>
      <c r="AI88" s="844"/>
      <c r="AJ88" s="844"/>
      <c r="AK88" s="841"/>
      <c r="AL88" s="841"/>
      <c r="AM88" s="841"/>
      <c r="AN88" s="841"/>
      <c r="AO88" s="841"/>
      <c r="AP88" s="844">
        <v>27906</v>
      </c>
      <c r="AQ88" s="844"/>
      <c r="AR88" s="844"/>
      <c r="AS88" s="844"/>
      <c r="AT88" s="844"/>
      <c r="AU88" s="844">
        <v>50</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405</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1356</v>
      </c>
      <c r="CS102" s="852"/>
      <c r="CT102" s="852"/>
      <c r="CU102" s="852"/>
      <c r="CV102" s="891"/>
      <c r="CW102" s="890">
        <v>209</v>
      </c>
      <c r="CX102" s="852"/>
      <c r="CY102" s="852"/>
      <c r="CZ102" s="852"/>
      <c r="DA102" s="891"/>
      <c r="DB102" s="890">
        <v>600</v>
      </c>
      <c r="DC102" s="852"/>
      <c r="DD102" s="852"/>
      <c r="DE102" s="852"/>
      <c r="DF102" s="891"/>
      <c r="DG102" s="890">
        <v>4200</v>
      </c>
      <c r="DH102" s="852"/>
      <c r="DI102" s="852"/>
      <c r="DJ102" s="852"/>
      <c r="DK102" s="891"/>
      <c r="DL102" s="890">
        <v>40301</v>
      </c>
      <c r="DM102" s="852"/>
      <c r="DN102" s="852"/>
      <c r="DO102" s="852"/>
      <c r="DP102" s="891"/>
      <c r="DQ102" s="890">
        <v>282</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406</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407</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410</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411</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412</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413</v>
      </c>
      <c r="AB109" s="893"/>
      <c r="AC109" s="893"/>
      <c r="AD109" s="893"/>
      <c r="AE109" s="894"/>
      <c r="AF109" s="892" t="s">
        <v>414</v>
      </c>
      <c r="AG109" s="893"/>
      <c r="AH109" s="893"/>
      <c r="AI109" s="893"/>
      <c r="AJ109" s="894"/>
      <c r="AK109" s="892" t="s">
        <v>294</v>
      </c>
      <c r="AL109" s="893"/>
      <c r="AM109" s="893"/>
      <c r="AN109" s="893"/>
      <c r="AO109" s="894"/>
      <c r="AP109" s="892" t="s">
        <v>415</v>
      </c>
      <c r="AQ109" s="893"/>
      <c r="AR109" s="893"/>
      <c r="AS109" s="893"/>
      <c r="AT109" s="895"/>
      <c r="AU109" s="912" t="s">
        <v>412</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413</v>
      </c>
      <c r="BR109" s="893"/>
      <c r="BS109" s="893"/>
      <c r="BT109" s="893"/>
      <c r="BU109" s="894"/>
      <c r="BV109" s="892" t="s">
        <v>414</v>
      </c>
      <c r="BW109" s="893"/>
      <c r="BX109" s="893"/>
      <c r="BY109" s="893"/>
      <c r="BZ109" s="894"/>
      <c r="CA109" s="892" t="s">
        <v>294</v>
      </c>
      <c r="CB109" s="893"/>
      <c r="CC109" s="893"/>
      <c r="CD109" s="893"/>
      <c r="CE109" s="894"/>
      <c r="CF109" s="913" t="s">
        <v>415</v>
      </c>
      <c r="CG109" s="913"/>
      <c r="CH109" s="913"/>
      <c r="CI109" s="913"/>
      <c r="CJ109" s="913"/>
      <c r="CK109" s="892" t="s">
        <v>416</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413</v>
      </c>
      <c r="DH109" s="893"/>
      <c r="DI109" s="893"/>
      <c r="DJ109" s="893"/>
      <c r="DK109" s="894"/>
      <c r="DL109" s="892" t="s">
        <v>414</v>
      </c>
      <c r="DM109" s="893"/>
      <c r="DN109" s="893"/>
      <c r="DO109" s="893"/>
      <c r="DP109" s="894"/>
      <c r="DQ109" s="892" t="s">
        <v>294</v>
      </c>
      <c r="DR109" s="893"/>
      <c r="DS109" s="893"/>
      <c r="DT109" s="893"/>
      <c r="DU109" s="894"/>
      <c r="DV109" s="892" t="s">
        <v>415</v>
      </c>
      <c r="DW109" s="893"/>
      <c r="DX109" s="893"/>
      <c r="DY109" s="893"/>
      <c r="DZ109" s="895"/>
    </row>
    <row r="110" spans="1:131" s="218" customFormat="1" ht="26.25" customHeight="1" x14ac:dyDescent="0.15">
      <c r="A110" s="896" t="s">
        <v>417</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14683251</v>
      </c>
      <c r="AB110" s="900"/>
      <c r="AC110" s="900"/>
      <c r="AD110" s="900"/>
      <c r="AE110" s="901"/>
      <c r="AF110" s="902">
        <v>14576903</v>
      </c>
      <c r="AG110" s="900"/>
      <c r="AH110" s="900"/>
      <c r="AI110" s="900"/>
      <c r="AJ110" s="901"/>
      <c r="AK110" s="902">
        <v>14235813</v>
      </c>
      <c r="AL110" s="900"/>
      <c r="AM110" s="900"/>
      <c r="AN110" s="900"/>
      <c r="AO110" s="901"/>
      <c r="AP110" s="903">
        <v>14.7</v>
      </c>
      <c r="AQ110" s="904"/>
      <c r="AR110" s="904"/>
      <c r="AS110" s="904"/>
      <c r="AT110" s="905"/>
      <c r="AU110" s="906" t="s">
        <v>69</v>
      </c>
      <c r="AV110" s="907"/>
      <c r="AW110" s="907"/>
      <c r="AX110" s="907"/>
      <c r="AY110" s="907"/>
      <c r="AZ110" s="929" t="s">
        <v>418</v>
      </c>
      <c r="BA110" s="897"/>
      <c r="BB110" s="897"/>
      <c r="BC110" s="897"/>
      <c r="BD110" s="897"/>
      <c r="BE110" s="897"/>
      <c r="BF110" s="897"/>
      <c r="BG110" s="897"/>
      <c r="BH110" s="897"/>
      <c r="BI110" s="897"/>
      <c r="BJ110" s="897"/>
      <c r="BK110" s="897"/>
      <c r="BL110" s="897"/>
      <c r="BM110" s="897"/>
      <c r="BN110" s="897"/>
      <c r="BO110" s="897"/>
      <c r="BP110" s="898"/>
      <c r="BQ110" s="930">
        <v>133801443</v>
      </c>
      <c r="BR110" s="931"/>
      <c r="BS110" s="931"/>
      <c r="BT110" s="931"/>
      <c r="BU110" s="931"/>
      <c r="BV110" s="931">
        <v>127248324</v>
      </c>
      <c r="BW110" s="931"/>
      <c r="BX110" s="931"/>
      <c r="BY110" s="931"/>
      <c r="BZ110" s="931"/>
      <c r="CA110" s="931">
        <v>122740881</v>
      </c>
      <c r="CB110" s="931"/>
      <c r="CC110" s="931"/>
      <c r="CD110" s="931"/>
      <c r="CE110" s="931"/>
      <c r="CF110" s="944">
        <v>126.5</v>
      </c>
      <c r="CG110" s="945"/>
      <c r="CH110" s="945"/>
      <c r="CI110" s="945"/>
      <c r="CJ110" s="945"/>
      <c r="CK110" s="946" t="s">
        <v>419</v>
      </c>
      <c r="CL110" s="947"/>
      <c r="CM110" s="929" t="s">
        <v>420</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57971</v>
      </c>
      <c r="DH110" s="931"/>
      <c r="DI110" s="931"/>
      <c r="DJ110" s="931"/>
      <c r="DK110" s="931"/>
      <c r="DL110" s="931">
        <v>38847</v>
      </c>
      <c r="DM110" s="931"/>
      <c r="DN110" s="931"/>
      <c r="DO110" s="931"/>
      <c r="DP110" s="931"/>
      <c r="DQ110" s="931">
        <v>19524</v>
      </c>
      <c r="DR110" s="931"/>
      <c r="DS110" s="931"/>
      <c r="DT110" s="931"/>
      <c r="DU110" s="931"/>
      <c r="DV110" s="932">
        <v>0</v>
      </c>
      <c r="DW110" s="932"/>
      <c r="DX110" s="932"/>
      <c r="DY110" s="932"/>
      <c r="DZ110" s="933"/>
    </row>
    <row r="111" spans="1:131" s="218" customFormat="1" ht="26.25" customHeight="1" x14ac:dyDescent="0.15">
      <c r="A111" s="934" t="s">
        <v>421</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422</v>
      </c>
      <c r="BA111" s="923"/>
      <c r="BB111" s="923"/>
      <c r="BC111" s="923"/>
      <c r="BD111" s="923"/>
      <c r="BE111" s="923"/>
      <c r="BF111" s="923"/>
      <c r="BG111" s="923"/>
      <c r="BH111" s="923"/>
      <c r="BI111" s="923"/>
      <c r="BJ111" s="923"/>
      <c r="BK111" s="923"/>
      <c r="BL111" s="923"/>
      <c r="BM111" s="923"/>
      <c r="BN111" s="923"/>
      <c r="BO111" s="923"/>
      <c r="BP111" s="924"/>
      <c r="BQ111" s="925">
        <v>6845798</v>
      </c>
      <c r="BR111" s="926"/>
      <c r="BS111" s="926"/>
      <c r="BT111" s="926"/>
      <c r="BU111" s="926"/>
      <c r="BV111" s="926">
        <v>6332754</v>
      </c>
      <c r="BW111" s="926"/>
      <c r="BX111" s="926"/>
      <c r="BY111" s="926"/>
      <c r="BZ111" s="926"/>
      <c r="CA111" s="926">
        <v>5108827</v>
      </c>
      <c r="CB111" s="926"/>
      <c r="CC111" s="926"/>
      <c r="CD111" s="926"/>
      <c r="CE111" s="926"/>
      <c r="CF111" s="920">
        <v>5.3</v>
      </c>
      <c r="CG111" s="921"/>
      <c r="CH111" s="921"/>
      <c r="CI111" s="921"/>
      <c r="CJ111" s="921"/>
      <c r="CK111" s="948"/>
      <c r="CL111" s="949"/>
      <c r="CM111" s="922" t="s">
        <v>423</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v>1790483</v>
      </c>
      <c r="DH111" s="926"/>
      <c r="DI111" s="926"/>
      <c r="DJ111" s="926"/>
      <c r="DK111" s="926"/>
      <c r="DL111" s="926">
        <v>1193655</v>
      </c>
      <c r="DM111" s="926"/>
      <c r="DN111" s="926"/>
      <c r="DO111" s="926"/>
      <c r="DP111" s="926"/>
      <c r="DQ111" s="926">
        <v>596828</v>
      </c>
      <c r="DR111" s="926"/>
      <c r="DS111" s="926"/>
      <c r="DT111" s="926"/>
      <c r="DU111" s="926"/>
      <c r="DV111" s="927">
        <v>0.6</v>
      </c>
      <c r="DW111" s="927"/>
      <c r="DX111" s="927"/>
      <c r="DY111" s="927"/>
      <c r="DZ111" s="928"/>
    </row>
    <row r="112" spans="1:131" s="218" customFormat="1" ht="26.25" customHeight="1" x14ac:dyDescent="0.15">
      <c r="A112" s="952" t="s">
        <v>424</v>
      </c>
      <c r="B112" s="953"/>
      <c r="C112" s="923" t="s">
        <v>425</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426</v>
      </c>
      <c r="BA112" s="923"/>
      <c r="BB112" s="923"/>
      <c r="BC112" s="923"/>
      <c r="BD112" s="923"/>
      <c r="BE112" s="923"/>
      <c r="BF112" s="923"/>
      <c r="BG112" s="923"/>
      <c r="BH112" s="923"/>
      <c r="BI112" s="923"/>
      <c r="BJ112" s="923"/>
      <c r="BK112" s="923"/>
      <c r="BL112" s="923"/>
      <c r="BM112" s="923"/>
      <c r="BN112" s="923"/>
      <c r="BO112" s="923"/>
      <c r="BP112" s="924"/>
      <c r="BQ112" s="925">
        <v>29197045</v>
      </c>
      <c r="BR112" s="926"/>
      <c r="BS112" s="926"/>
      <c r="BT112" s="926"/>
      <c r="BU112" s="926"/>
      <c r="BV112" s="926">
        <v>29881976</v>
      </c>
      <c r="BW112" s="926"/>
      <c r="BX112" s="926"/>
      <c r="BY112" s="926"/>
      <c r="BZ112" s="926"/>
      <c r="CA112" s="926">
        <v>30312546</v>
      </c>
      <c r="CB112" s="926"/>
      <c r="CC112" s="926"/>
      <c r="CD112" s="926"/>
      <c r="CE112" s="926"/>
      <c r="CF112" s="920">
        <v>31.2</v>
      </c>
      <c r="CG112" s="921"/>
      <c r="CH112" s="921"/>
      <c r="CI112" s="921"/>
      <c r="CJ112" s="921"/>
      <c r="CK112" s="948"/>
      <c r="CL112" s="949"/>
      <c r="CM112" s="922" t="s">
        <v>427</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428</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2991482</v>
      </c>
      <c r="AB113" s="938"/>
      <c r="AC113" s="938"/>
      <c r="AD113" s="938"/>
      <c r="AE113" s="939"/>
      <c r="AF113" s="940">
        <v>2963400</v>
      </c>
      <c r="AG113" s="938"/>
      <c r="AH113" s="938"/>
      <c r="AI113" s="938"/>
      <c r="AJ113" s="939"/>
      <c r="AK113" s="940">
        <v>2811756</v>
      </c>
      <c r="AL113" s="938"/>
      <c r="AM113" s="938"/>
      <c r="AN113" s="938"/>
      <c r="AO113" s="939"/>
      <c r="AP113" s="941">
        <v>2.9</v>
      </c>
      <c r="AQ113" s="942"/>
      <c r="AR113" s="942"/>
      <c r="AS113" s="942"/>
      <c r="AT113" s="943"/>
      <c r="AU113" s="908"/>
      <c r="AV113" s="909"/>
      <c r="AW113" s="909"/>
      <c r="AX113" s="909"/>
      <c r="AY113" s="909"/>
      <c r="AZ113" s="922" t="s">
        <v>429</v>
      </c>
      <c r="BA113" s="923"/>
      <c r="BB113" s="923"/>
      <c r="BC113" s="923"/>
      <c r="BD113" s="923"/>
      <c r="BE113" s="923"/>
      <c r="BF113" s="923"/>
      <c r="BG113" s="923"/>
      <c r="BH113" s="923"/>
      <c r="BI113" s="923"/>
      <c r="BJ113" s="923"/>
      <c r="BK113" s="923"/>
      <c r="BL113" s="923"/>
      <c r="BM113" s="923"/>
      <c r="BN113" s="923"/>
      <c r="BO113" s="923"/>
      <c r="BP113" s="924"/>
      <c r="BQ113" s="925">
        <v>64805</v>
      </c>
      <c r="BR113" s="926"/>
      <c r="BS113" s="926"/>
      <c r="BT113" s="926"/>
      <c r="BU113" s="926"/>
      <c r="BV113" s="926">
        <v>53240</v>
      </c>
      <c r="BW113" s="926"/>
      <c r="BX113" s="926"/>
      <c r="BY113" s="926"/>
      <c r="BZ113" s="926"/>
      <c r="CA113" s="926">
        <v>49607</v>
      </c>
      <c r="CB113" s="926"/>
      <c r="CC113" s="926"/>
      <c r="CD113" s="926"/>
      <c r="CE113" s="926"/>
      <c r="CF113" s="920">
        <v>0.1</v>
      </c>
      <c r="CG113" s="921"/>
      <c r="CH113" s="921"/>
      <c r="CI113" s="921"/>
      <c r="CJ113" s="921"/>
      <c r="CK113" s="948"/>
      <c r="CL113" s="949"/>
      <c r="CM113" s="922" t="s">
        <v>430</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431</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8630</v>
      </c>
      <c r="AB114" s="959"/>
      <c r="AC114" s="959"/>
      <c r="AD114" s="959"/>
      <c r="AE114" s="960"/>
      <c r="AF114" s="961">
        <v>12170</v>
      </c>
      <c r="AG114" s="959"/>
      <c r="AH114" s="959"/>
      <c r="AI114" s="959"/>
      <c r="AJ114" s="960"/>
      <c r="AK114" s="961">
        <v>3935</v>
      </c>
      <c r="AL114" s="959"/>
      <c r="AM114" s="959"/>
      <c r="AN114" s="959"/>
      <c r="AO114" s="960"/>
      <c r="AP114" s="962">
        <v>0</v>
      </c>
      <c r="AQ114" s="963"/>
      <c r="AR114" s="963"/>
      <c r="AS114" s="963"/>
      <c r="AT114" s="964"/>
      <c r="AU114" s="908"/>
      <c r="AV114" s="909"/>
      <c r="AW114" s="909"/>
      <c r="AX114" s="909"/>
      <c r="AY114" s="909"/>
      <c r="AZ114" s="922" t="s">
        <v>432</v>
      </c>
      <c r="BA114" s="923"/>
      <c r="BB114" s="923"/>
      <c r="BC114" s="923"/>
      <c r="BD114" s="923"/>
      <c r="BE114" s="923"/>
      <c r="BF114" s="923"/>
      <c r="BG114" s="923"/>
      <c r="BH114" s="923"/>
      <c r="BI114" s="923"/>
      <c r="BJ114" s="923"/>
      <c r="BK114" s="923"/>
      <c r="BL114" s="923"/>
      <c r="BM114" s="923"/>
      <c r="BN114" s="923"/>
      <c r="BO114" s="923"/>
      <c r="BP114" s="924"/>
      <c r="BQ114" s="925">
        <v>22163056</v>
      </c>
      <c r="BR114" s="926"/>
      <c r="BS114" s="926"/>
      <c r="BT114" s="926"/>
      <c r="BU114" s="926"/>
      <c r="BV114" s="926">
        <v>23011680</v>
      </c>
      <c r="BW114" s="926"/>
      <c r="BX114" s="926"/>
      <c r="BY114" s="926"/>
      <c r="BZ114" s="926"/>
      <c r="CA114" s="926">
        <v>23085127</v>
      </c>
      <c r="CB114" s="926"/>
      <c r="CC114" s="926"/>
      <c r="CD114" s="926"/>
      <c r="CE114" s="926"/>
      <c r="CF114" s="920">
        <v>23.8</v>
      </c>
      <c r="CG114" s="921"/>
      <c r="CH114" s="921"/>
      <c r="CI114" s="921"/>
      <c r="CJ114" s="921"/>
      <c r="CK114" s="948"/>
      <c r="CL114" s="949"/>
      <c r="CM114" s="922" t="s">
        <v>433</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434</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959416</v>
      </c>
      <c r="AB115" s="938"/>
      <c r="AC115" s="938"/>
      <c r="AD115" s="938"/>
      <c r="AE115" s="939"/>
      <c r="AF115" s="940">
        <v>948432</v>
      </c>
      <c r="AG115" s="938"/>
      <c r="AH115" s="938"/>
      <c r="AI115" s="938"/>
      <c r="AJ115" s="939"/>
      <c r="AK115" s="940">
        <v>937452</v>
      </c>
      <c r="AL115" s="938"/>
      <c r="AM115" s="938"/>
      <c r="AN115" s="938"/>
      <c r="AO115" s="939"/>
      <c r="AP115" s="941">
        <v>1</v>
      </c>
      <c r="AQ115" s="942"/>
      <c r="AR115" s="942"/>
      <c r="AS115" s="942"/>
      <c r="AT115" s="943"/>
      <c r="AU115" s="908"/>
      <c r="AV115" s="909"/>
      <c r="AW115" s="909"/>
      <c r="AX115" s="909"/>
      <c r="AY115" s="909"/>
      <c r="AZ115" s="922" t="s">
        <v>435</v>
      </c>
      <c r="BA115" s="923"/>
      <c r="BB115" s="923"/>
      <c r="BC115" s="923"/>
      <c r="BD115" s="923"/>
      <c r="BE115" s="923"/>
      <c r="BF115" s="923"/>
      <c r="BG115" s="923"/>
      <c r="BH115" s="923"/>
      <c r="BI115" s="923"/>
      <c r="BJ115" s="923"/>
      <c r="BK115" s="923"/>
      <c r="BL115" s="923"/>
      <c r="BM115" s="923"/>
      <c r="BN115" s="923"/>
      <c r="BO115" s="923"/>
      <c r="BP115" s="924"/>
      <c r="BQ115" s="925">
        <v>179394</v>
      </c>
      <c r="BR115" s="926"/>
      <c r="BS115" s="926"/>
      <c r="BT115" s="926"/>
      <c r="BU115" s="926"/>
      <c r="BV115" s="926">
        <v>168212</v>
      </c>
      <c r="BW115" s="926"/>
      <c r="BX115" s="926"/>
      <c r="BY115" s="926"/>
      <c r="BZ115" s="926"/>
      <c r="CA115" s="926">
        <v>282363</v>
      </c>
      <c r="CB115" s="926"/>
      <c r="CC115" s="926"/>
      <c r="CD115" s="926"/>
      <c r="CE115" s="926"/>
      <c r="CF115" s="920">
        <v>0.3</v>
      </c>
      <c r="CG115" s="921"/>
      <c r="CH115" s="921"/>
      <c r="CI115" s="921"/>
      <c r="CJ115" s="921"/>
      <c r="CK115" s="948"/>
      <c r="CL115" s="949"/>
      <c r="CM115" s="922" t="s">
        <v>436</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v>352399</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437</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438</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439</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440</v>
      </c>
      <c r="Z117" s="894"/>
      <c r="AA117" s="978">
        <v>18642779</v>
      </c>
      <c r="AB117" s="979"/>
      <c r="AC117" s="979"/>
      <c r="AD117" s="979"/>
      <c r="AE117" s="980"/>
      <c r="AF117" s="981">
        <v>18500905</v>
      </c>
      <c r="AG117" s="979"/>
      <c r="AH117" s="979"/>
      <c r="AI117" s="979"/>
      <c r="AJ117" s="980"/>
      <c r="AK117" s="981">
        <v>17988956</v>
      </c>
      <c r="AL117" s="979"/>
      <c r="AM117" s="979"/>
      <c r="AN117" s="979"/>
      <c r="AO117" s="980"/>
      <c r="AP117" s="982"/>
      <c r="AQ117" s="983"/>
      <c r="AR117" s="983"/>
      <c r="AS117" s="983"/>
      <c r="AT117" s="984"/>
      <c r="AU117" s="908"/>
      <c r="AV117" s="909"/>
      <c r="AW117" s="909"/>
      <c r="AX117" s="909"/>
      <c r="AY117" s="909"/>
      <c r="AZ117" s="974" t="s">
        <v>441</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442</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416</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413</v>
      </c>
      <c r="AB118" s="893"/>
      <c r="AC118" s="893"/>
      <c r="AD118" s="893"/>
      <c r="AE118" s="894"/>
      <c r="AF118" s="892" t="s">
        <v>414</v>
      </c>
      <c r="AG118" s="893"/>
      <c r="AH118" s="893"/>
      <c r="AI118" s="893"/>
      <c r="AJ118" s="894"/>
      <c r="AK118" s="892" t="s">
        <v>294</v>
      </c>
      <c r="AL118" s="893"/>
      <c r="AM118" s="893"/>
      <c r="AN118" s="893"/>
      <c r="AO118" s="894"/>
      <c r="AP118" s="970" t="s">
        <v>415</v>
      </c>
      <c r="AQ118" s="971"/>
      <c r="AR118" s="971"/>
      <c r="AS118" s="971"/>
      <c r="AT118" s="972"/>
      <c r="AU118" s="908"/>
      <c r="AV118" s="909"/>
      <c r="AW118" s="909"/>
      <c r="AX118" s="909"/>
      <c r="AY118" s="909"/>
      <c r="AZ118" s="973" t="s">
        <v>443</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444</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419</v>
      </c>
      <c r="B119" s="947"/>
      <c r="C119" s="929" t="s">
        <v>420</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19641</v>
      </c>
      <c r="AB119" s="900"/>
      <c r="AC119" s="900"/>
      <c r="AD119" s="900"/>
      <c r="AE119" s="901"/>
      <c r="AF119" s="902">
        <v>19651</v>
      </c>
      <c r="AG119" s="900"/>
      <c r="AH119" s="900"/>
      <c r="AI119" s="900"/>
      <c r="AJ119" s="901"/>
      <c r="AK119" s="902">
        <v>19660</v>
      </c>
      <c r="AL119" s="900"/>
      <c r="AM119" s="900"/>
      <c r="AN119" s="900"/>
      <c r="AO119" s="901"/>
      <c r="AP119" s="903">
        <v>0</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445</v>
      </c>
      <c r="BP119" s="1005"/>
      <c r="BQ119" s="999">
        <v>192251541</v>
      </c>
      <c r="BR119" s="1000"/>
      <c r="BS119" s="1000"/>
      <c r="BT119" s="1000"/>
      <c r="BU119" s="1000"/>
      <c r="BV119" s="1000">
        <v>186696186</v>
      </c>
      <c r="BW119" s="1000"/>
      <c r="BX119" s="1000"/>
      <c r="BY119" s="1000"/>
      <c r="BZ119" s="1000"/>
      <c r="CA119" s="1000">
        <v>181579351</v>
      </c>
      <c r="CB119" s="1000"/>
      <c r="CC119" s="1000"/>
      <c r="CD119" s="1000"/>
      <c r="CE119" s="1000"/>
      <c r="CF119" s="1001"/>
      <c r="CG119" s="1002"/>
      <c r="CH119" s="1002"/>
      <c r="CI119" s="1002"/>
      <c r="CJ119" s="1003"/>
      <c r="CK119" s="950"/>
      <c r="CL119" s="951"/>
      <c r="CM119" s="973" t="s">
        <v>446</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4997344</v>
      </c>
      <c r="DH119" s="986"/>
      <c r="DI119" s="986"/>
      <c r="DJ119" s="986"/>
      <c r="DK119" s="987"/>
      <c r="DL119" s="985">
        <v>4747853</v>
      </c>
      <c r="DM119" s="986"/>
      <c r="DN119" s="986"/>
      <c r="DO119" s="986"/>
      <c r="DP119" s="987"/>
      <c r="DQ119" s="985">
        <v>4492475</v>
      </c>
      <c r="DR119" s="986"/>
      <c r="DS119" s="986"/>
      <c r="DT119" s="986"/>
      <c r="DU119" s="987"/>
      <c r="DV119" s="988">
        <v>4.5999999999999996</v>
      </c>
      <c r="DW119" s="989"/>
      <c r="DX119" s="989"/>
      <c r="DY119" s="989"/>
      <c r="DZ119" s="990"/>
    </row>
    <row r="120" spans="1:130" s="218" customFormat="1" ht="26.25" customHeight="1" x14ac:dyDescent="0.15">
      <c r="A120" s="1057"/>
      <c r="B120" s="949"/>
      <c r="C120" s="922" t="s">
        <v>423</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v>639157</v>
      </c>
      <c r="AB120" s="959"/>
      <c r="AC120" s="959"/>
      <c r="AD120" s="959"/>
      <c r="AE120" s="960"/>
      <c r="AF120" s="961">
        <v>628109</v>
      </c>
      <c r="AG120" s="959"/>
      <c r="AH120" s="959"/>
      <c r="AI120" s="959"/>
      <c r="AJ120" s="960"/>
      <c r="AK120" s="961">
        <v>617065</v>
      </c>
      <c r="AL120" s="959"/>
      <c r="AM120" s="959"/>
      <c r="AN120" s="959"/>
      <c r="AO120" s="960"/>
      <c r="AP120" s="962">
        <v>0.6</v>
      </c>
      <c r="AQ120" s="963"/>
      <c r="AR120" s="963"/>
      <c r="AS120" s="963"/>
      <c r="AT120" s="964"/>
      <c r="AU120" s="991" t="s">
        <v>447</v>
      </c>
      <c r="AV120" s="992"/>
      <c r="AW120" s="992"/>
      <c r="AX120" s="992"/>
      <c r="AY120" s="993"/>
      <c r="AZ120" s="929" t="s">
        <v>448</v>
      </c>
      <c r="BA120" s="897"/>
      <c r="BB120" s="897"/>
      <c r="BC120" s="897"/>
      <c r="BD120" s="897"/>
      <c r="BE120" s="897"/>
      <c r="BF120" s="897"/>
      <c r="BG120" s="897"/>
      <c r="BH120" s="897"/>
      <c r="BI120" s="897"/>
      <c r="BJ120" s="897"/>
      <c r="BK120" s="897"/>
      <c r="BL120" s="897"/>
      <c r="BM120" s="897"/>
      <c r="BN120" s="897"/>
      <c r="BO120" s="897"/>
      <c r="BP120" s="898"/>
      <c r="BQ120" s="930">
        <v>43806098</v>
      </c>
      <c r="BR120" s="931"/>
      <c r="BS120" s="931"/>
      <c r="BT120" s="931"/>
      <c r="BU120" s="931"/>
      <c r="BV120" s="931">
        <v>41893125</v>
      </c>
      <c r="BW120" s="931"/>
      <c r="BX120" s="931"/>
      <c r="BY120" s="931"/>
      <c r="BZ120" s="931"/>
      <c r="CA120" s="931">
        <v>41548825</v>
      </c>
      <c r="CB120" s="931"/>
      <c r="CC120" s="931"/>
      <c r="CD120" s="931"/>
      <c r="CE120" s="931"/>
      <c r="CF120" s="944">
        <v>42.8</v>
      </c>
      <c r="CG120" s="945"/>
      <c r="CH120" s="945"/>
      <c r="CI120" s="945"/>
      <c r="CJ120" s="945"/>
      <c r="CK120" s="1006" t="s">
        <v>449</v>
      </c>
      <c r="CL120" s="1007"/>
      <c r="CM120" s="1007"/>
      <c r="CN120" s="1007"/>
      <c r="CO120" s="1008"/>
      <c r="CP120" s="1014" t="s">
        <v>396</v>
      </c>
      <c r="CQ120" s="1015"/>
      <c r="CR120" s="1015"/>
      <c r="CS120" s="1015"/>
      <c r="CT120" s="1015"/>
      <c r="CU120" s="1015"/>
      <c r="CV120" s="1015"/>
      <c r="CW120" s="1015"/>
      <c r="CX120" s="1015"/>
      <c r="CY120" s="1015"/>
      <c r="CZ120" s="1015"/>
      <c r="DA120" s="1015"/>
      <c r="DB120" s="1015"/>
      <c r="DC120" s="1015"/>
      <c r="DD120" s="1015"/>
      <c r="DE120" s="1015"/>
      <c r="DF120" s="1016"/>
      <c r="DG120" s="930">
        <v>28157207</v>
      </c>
      <c r="DH120" s="931"/>
      <c r="DI120" s="931"/>
      <c r="DJ120" s="931"/>
      <c r="DK120" s="931"/>
      <c r="DL120" s="931">
        <v>28848617</v>
      </c>
      <c r="DM120" s="931"/>
      <c r="DN120" s="931"/>
      <c r="DO120" s="931"/>
      <c r="DP120" s="931"/>
      <c r="DQ120" s="931">
        <v>29475988</v>
      </c>
      <c r="DR120" s="931"/>
      <c r="DS120" s="931"/>
      <c r="DT120" s="931"/>
      <c r="DU120" s="931"/>
      <c r="DV120" s="932">
        <v>30.4</v>
      </c>
      <c r="DW120" s="932"/>
      <c r="DX120" s="932"/>
      <c r="DY120" s="932"/>
      <c r="DZ120" s="933"/>
    </row>
    <row r="121" spans="1:130" s="218" customFormat="1" ht="26.25" customHeight="1" x14ac:dyDescent="0.15">
      <c r="A121" s="1057"/>
      <c r="B121" s="949"/>
      <c r="C121" s="974" t="s">
        <v>450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451</v>
      </c>
      <c r="BA121" s="923"/>
      <c r="BB121" s="923"/>
      <c r="BC121" s="923"/>
      <c r="BD121" s="923"/>
      <c r="BE121" s="923"/>
      <c r="BF121" s="923"/>
      <c r="BG121" s="923"/>
      <c r="BH121" s="923"/>
      <c r="BI121" s="923"/>
      <c r="BJ121" s="923"/>
      <c r="BK121" s="923"/>
      <c r="BL121" s="923"/>
      <c r="BM121" s="923"/>
      <c r="BN121" s="923"/>
      <c r="BO121" s="923"/>
      <c r="BP121" s="924"/>
      <c r="BQ121" s="925">
        <v>39010435</v>
      </c>
      <c r="BR121" s="926"/>
      <c r="BS121" s="926"/>
      <c r="BT121" s="926"/>
      <c r="BU121" s="926"/>
      <c r="BV121" s="926">
        <v>40468308</v>
      </c>
      <c r="BW121" s="926"/>
      <c r="BX121" s="926"/>
      <c r="BY121" s="926"/>
      <c r="BZ121" s="926"/>
      <c r="CA121" s="926">
        <v>43661151</v>
      </c>
      <c r="CB121" s="926"/>
      <c r="CC121" s="926"/>
      <c r="CD121" s="926"/>
      <c r="CE121" s="926"/>
      <c r="CF121" s="920">
        <v>45</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454780</v>
      </c>
      <c r="DH121" s="926"/>
      <c r="DI121" s="926"/>
      <c r="DJ121" s="926"/>
      <c r="DK121" s="926"/>
      <c r="DL121" s="926">
        <v>560610</v>
      </c>
      <c r="DM121" s="926"/>
      <c r="DN121" s="926"/>
      <c r="DO121" s="926"/>
      <c r="DP121" s="926"/>
      <c r="DQ121" s="926">
        <v>501586</v>
      </c>
      <c r="DR121" s="926"/>
      <c r="DS121" s="926"/>
      <c r="DT121" s="926"/>
      <c r="DU121" s="926"/>
      <c r="DV121" s="927">
        <v>0.5</v>
      </c>
      <c r="DW121" s="927"/>
      <c r="DX121" s="927"/>
      <c r="DY121" s="927"/>
      <c r="DZ121" s="928"/>
    </row>
    <row r="122" spans="1:130" s="218" customFormat="1" ht="26.25" customHeight="1" x14ac:dyDescent="0.15">
      <c r="A122" s="1057"/>
      <c r="B122" s="949"/>
      <c r="C122" s="922" t="s">
        <v>433</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452</v>
      </c>
      <c r="BA122" s="965"/>
      <c r="BB122" s="965"/>
      <c r="BC122" s="965"/>
      <c r="BD122" s="965"/>
      <c r="BE122" s="965"/>
      <c r="BF122" s="965"/>
      <c r="BG122" s="965"/>
      <c r="BH122" s="965"/>
      <c r="BI122" s="965"/>
      <c r="BJ122" s="965"/>
      <c r="BK122" s="965"/>
      <c r="BL122" s="965"/>
      <c r="BM122" s="965"/>
      <c r="BN122" s="965"/>
      <c r="BO122" s="965"/>
      <c r="BP122" s="966"/>
      <c r="BQ122" s="999">
        <v>110056086</v>
      </c>
      <c r="BR122" s="1000"/>
      <c r="BS122" s="1000"/>
      <c r="BT122" s="1000"/>
      <c r="BU122" s="1000"/>
      <c r="BV122" s="1000">
        <v>105335041</v>
      </c>
      <c r="BW122" s="1000"/>
      <c r="BX122" s="1000"/>
      <c r="BY122" s="1000"/>
      <c r="BZ122" s="1000"/>
      <c r="CA122" s="1000">
        <v>100613148</v>
      </c>
      <c r="CB122" s="1000"/>
      <c r="CC122" s="1000"/>
      <c r="CD122" s="1000"/>
      <c r="CE122" s="1000"/>
      <c r="CF122" s="1017">
        <v>103.7</v>
      </c>
      <c r="CG122" s="1018"/>
      <c r="CH122" s="1018"/>
      <c r="CI122" s="1018"/>
      <c r="CJ122" s="1018"/>
      <c r="CK122" s="1009"/>
      <c r="CL122" s="1010"/>
      <c r="CM122" s="1010"/>
      <c r="CN122" s="1010"/>
      <c r="CO122" s="1011"/>
      <c r="CP122" s="1019" t="s">
        <v>143</v>
      </c>
      <c r="CQ122" s="1020"/>
      <c r="CR122" s="1020"/>
      <c r="CS122" s="1020"/>
      <c r="CT122" s="1020"/>
      <c r="CU122" s="1020"/>
      <c r="CV122" s="1020"/>
      <c r="CW122" s="1020"/>
      <c r="CX122" s="1020"/>
      <c r="CY122" s="1020"/>
      <c r="CZ122" s="1020"/>
      <c r="DA122" s="1020"/>
      <c r="DB122" s="1020"/>
      <c r="DC122" s="1020"/>
      <c r="DD122" s="1020"/>
      <c r="DE122" s="1020"/>
      <c r="DF122" s="1021"/>
      <c r="DG122" s="925">
        <v>376760</v>
      </c>
      <c r="DH122" s="926"/>
      <c r="DI122" s="926"/>
      <c r="DJ122" s="926"/>
      <c r="DK122" s="926"/>
      <c r="DL122" s="926">
        <v>285265</v>
      </c>
      <c r="DM122" s="926"/>
      <c r="DN122" s="926"/>
      <c r="DO122" s="926"/>
      <c r="DP122" s="926"/>
      <c r="DQ122" s="926">
        <v>179418</v>
      </c>
      <c r="DR122" s="926"/>
      <c r="DS122" s="926"/>
      <c r="DT122" s="926"/>
      <c r="DU122" s="926"/>
      <c r="DV122" s="927">
        <v>0.2</v>
      </c>
      <c r="DW122" s="927"/>
      <c r="DX122" s="927"/>
      <c r="DY122" s="927"/>
      <c r="DZ122" s="928"/>
    </row>
    <row r="123" spans="1:130" s="218" customFormat="1" ht="26.25" customHeight="1" x14ac:dyDescent="0.15">
      <c r="A123" s="1057"/>
      <c r="B123" s="949"/>
      <c r="C123" s="922" t="s">
        <v>439</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453</v>
      </c>
      <c r="BP123" s="1005"/>
      <c r="BQ123" s="1063">
        <v>192872619</v>
      </c>
      <c r="BR123" s="1064"/>
      <c r="BS123" s="1064"/>
      <c r="BT123" s="1064"/>
      <c r="BU123" s="1064"/>
      <c r="BV123" s="1064">
        <v>187696474</v>
      </c>
      <c r="BW123" s="1064"/>
      <c r="BX123" s="1064"/>
      <c r="BY123" s="1064"/>
      <c r="BZ123" s="1064"/>
      <c r="CA123" s="1064">
        <v>185823124</v>
      </c>
      <c r="CB123" s="1064"/>
      <c r="CC123" s="1064"/>
      <c r="CD123" s="1064"/>
      <c r="CE123" s="1064"/>
      <c r="CF123" s="1001"/>
      <c r="CG123" s="1002"/>
      <c r="CH123" s="1002"/>
      <c r="CI123" s="1002"/>
      <c r="CJ123" s="1003"/>
      <c r="CK123" s="1009"/>
      <c r="CL123" s="1010"/>
      <c r="CM123" s="1010"/>
      <c r="CN123" s="1010"/>
      <c r="CO123" s="1011"/>
      <c r="CP123" s="1019" t="s">
        <v>397</v>
      </c>
      <c r="CQ123" s="1020"/>
      <c r="CR123" s="1020"/>
      <c r="CS123" s="1020"/>
      <c r="CT123" s="1020"/>
      <c r="CU123" s="1020"/>
      <c r="CV123" s="1020"/>
      <c r="CW123" s="1020"/>
      <c r="CX123" s="1020"/>
      <c r="CY123" s="1020"/>
      <c r="CZ123" s="1020"/>
      <c r="DA123" s="1020"/>
      <c r="DB123" s="1020"/>
      <c r="DC123" s="1020"/>
      <c r="DD123" s="1020"/>
      <c r="DE123" s="1020"/>
      <c r="DF123" s="1021"/>
      <c r="DG123" s="958">
        <v>206043</v>
      </c>
      <c r="DH123" s="959"/>
      <c r="DI123" s="959"/>
      <c r="DJ123" s="959"/>
      <c r="DK123" s="960"/>
      <c r="DL123" s="961">
        <v>185255</v>
      </c>
      <c r="DM123" s="959"/>
      <c r="DN123" s="959"/>
      <c r="DO123" s="959"/>
      <c r="DP123" s="960"/>
      <c r="DQ123" s="961">
        <v>154811</v>
      </c>
      <c r="DR123" s="959"/>
      <c r="DS123" s="959"/>
      <c r="DT123" s="959"/>
      <c r="DU123" s="960"/>
      <c r="DV123" s="962">
        <v>0.2</v>
      </c>
      <c r="DW123" s="963"/>
      <c r="DX123" s="963"/>
      <c r="DY123" s="963"/>
      <c r="DZ123" s="964"/>
    </row>
    <row r="124" spans="1:130" s="218" customFormat="1" ht="26.25" customHeight="1" thickBot="1" x14ac:dyDescent="0.2">
      <c r="A124" s="1057"/>
      <c r="B124" s="949"/>
      <c r="C124" s="922" t="s">
        <v>442</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454</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455</v>
      </c>
      <c r="CQ124" s="1020"/>
      <c r="CR124" s="1020"/>
      <c r="CS124" s="1020"/>
      <c r="CT124" s="1020"/>
      <c r="CU124" s="1020"/>
      <c r="CV124" s="1020"/>
      <c r="CW124" s="1020"/>
      <c r="CX124" s="1020"/>
      <c r="CY124" s="1020"/>
      <c r="CZ124" s="1020"/>
      <c r="DA124" s="1020"/>
      <c r="DB124" s="1020"/>
      <c r="DC124" s="1020"/>
      <c r="DD124" s="1020"/>
      <c r="DE124" s="1020"/>
      <c r="DF124" s="1021"/>
      <c r="DG124" s="1004">
        <v>2255</v>
      </c>
      <c r="DH124" s="986"/>
      <c r="DI124" s="986"/>
      <c r="DJ124" s="986"/>
      <c r="DK124" s="987"/>
      <c r="DL124" s="985">
        <v>2229</v>
      </c>
      <c r="DM124" s="986"/>
      <c r="DN124" s="986"/>
      <c r="DO124" s="986"/>
      <c r="DP124" s="987"/>
      <c r="DQ124" s="985">
        <v>743</v>
      </c>
      <c r="DR124" s="986"/>
      <c r="DS124" s="986"/>
      <c r="DT124" s="986"/>
      <c r="DU124" s="987"/>
      <c r="DV124" s="988">
        <v>0</v>
      </c>
      <c r="DW124" s="989"/>
      <c r="DX124" s="989"/>
      <c r="DY124" s="989"/>
      <c r="DZ124" s="990"/>
    </row>
    <row r="125" spans="1:130" s="218" customFormat="1" ht="26.25" customHeight="1" x14ac:dyDescent="0.15">
      <c r="A125" s="1057"/>
      <c r="B125" s="949"/>
      <c r="C125" s="922" t="s">
        <v>444</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456</v>
      </c>
      <c r="CL125" s="1007"/>
      <c r="CM125" s="1007"/>
      <c r="CN125" s="1007"/>
      <c r="CO125" s="1008"/>
      <c r="CP125" s="929" t="s">
        <v>457</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446</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300618</v>
      </c>
      <c r="AB126" s="959"/>
      <c r="AC126" s="959"/>
      <c r="AD126" s="959"/>
      <c r="AE126" s="960"/>
      <c r="AF126" s="961">
        <v>300672</v>
      </c>
      <c r="AG126" s="959"/>
      <c r="AH126" s="959"/>
      <c r="AI126" s="959"/>
      <c r="AJ126" s="960"/>
      <c r="AK126" s="961">
        <v>300727</v>
      </c>
      <c r="AL126" s="959"/>
      <c r="AM126" s="959"/>
      <c r="AN126" s="959"/>
      <c r="AO126" s="960"/>
      <c r="AP126" s="962">
        <v>0.3</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458</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460</v>
      </c>
      <c r="AY127" s="1032"/>
      <c r="AZ127" s="1032"/>
      <c r="BA127" s="1032"/>
      <c r="BB127" s="1032"/>
      <c r="BC127" s="1032"/>
      <c r="BD127" s="1032"/>
      <c r="BE127" s="1033"/>
      <c r="BF127" s="1034" t="s">
        <v>461</v>
      </c>
      <c r="BG127" s="1032"/>
      <c r="BH127" s="1032"/>
      <c r="BI127" s="1032"/>
      <c r="BJ127" s="1032"/>
      <c r="BK127" s="1032"/>
      <c r="BL127" s="1033"/>
      <c r="BM127" s="1034" t="s">
        <v>462</v>
      </c>
      <c r="BN127" s="1032"/>
      <c r="BO127" s="1032"/>
      <c r="BP127" s="1032"/>
      <c r="BQ127" s="1032"/>
      <c r="BR127" s="1032"/>
      <c r="BS127" s="1033"/>
      <c r="BT127" s="1034" t="s">
        <v>463</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464</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465</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466</v>
      </c>
      <c r="X128" s="1043"/>
      <c r="Y128" s="1043"/>
      <c r="Z128" s="1044"/>
      <c r="AA128" s="1045">
        <v>4168104</v>
      </c>
      <c r="AB128" s="1046"/>
      <c r="AC128" s="1046"/>
      <c r="AD128" s="1046"/>
      <c r="AE128" s="1047"/>
      <c r="AF128" s="1048">
        <v>4044742</v>
      </c>
      <c r="AG128" s="1046"/>
      <c r="AH128" s="1046"/>
      <c r="AI128" s="1046"/>
      <c r="AJ128" s="1047"/>
      <c r="AK128" s="1048">
        <v>3735873</v>
      </c>
      <c r="AL128" s="1046"/>
      <c r="AM128" s="1046"/>
      <c r="AN128" s="1046"/>
      <c r="AO128" s="1047"/>
      <c r="AP128" s="1049"/>
      <c r="AQ128" s="1050"/>
      <c r="AR128" s="1050"/>
      <c r="AS128" s="1050"/>
      <c r="AT128" s="1051"/>
      <c r="AU128" s="220"/>
      <c r="AV128" s="220"/>
      <c r="AW128" s="220"/>
      <c r="AX128" s="896" t="s">
        <v>467</v>
      </c>
      <c r="AY128" s="897"/>
      <c r="AZ128" s="897"/>
      <c r="BA128" s="897"/>
      <c r="BB128" s="897"/>
      <c r="BC128" s="897"/>
      <c r="BD128" s="897"/>
      <c r="BE128" s="898"/>
      <c r="BF128" s="1052" t="s">
        <v>122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468</v>
      </c>
      <c r="CQ128" s="726"/>
      <c r="CR128" s="726"/>
      <c r="CS128" s="726"/>
      <c r="CT128" s="726"/>
      <c r="CU128" s="726"/>
      <c r="CV128" s="726"/>
      <c r="CW128" s="726"/>
      <c r="CX128" s="726"/>
      <c r="CY128" s="726"/>
      <c r="CZ128" s="726"/>
      <c r="DA128" s="726"/>
      <c r="DB128" s="726"/>
      <c r="DC128" s="726"/>
      <c r="DD128" s="726"/>
      <c r="DE128" s="726"/>
      <c r="DF128" s="1036"/>
      <c r="DG128" s="1037">
        <v>179394</v>
      </c>
      <c r="DH128" s="1038"/>
      <c r="DI128" s="1038"/>
      <c r="DJ128" s="1038"/>
      <c r="DK128" s="1038"/>
      <c r="DL128" s="1038">
        <v>168212</v>
      </c>
      <c r="DM128" s="1038"/>
      <c r="DN128" s="1038"/>
      <c r="DO128" s="1038"/>
      <c r="DP128" s="1038"/>
      <c r="DQ128" s="1038">
        <v>282363</v>
      </c>
      <c r="DR128" s="1038"/>
      <c r="DS128" s="1038"/>
      <c r="DT128" s="1038"/>
      <c r="DU128" s="1038"/>
      <c r="DV128" s="1039">
        <v>0.3</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469</v>
      </c>
      <c r="X129" s="1071"/>
      <c r="Y129" s="1071"/>
      <c r="Z129" s="1072"/>
      <c r="AA129" s="958">
        <v>101589657</v>
      </c>
      <c r="AB129" s="959"/>
      <c r="AC129" s="959"/>
      <c r="AD129" s="959"/>
      <c r="AE129" s="960"/>
      <c r="AF129" s="961">
        <v>103054608</v>
      </c>
      <c r="AG129" s="959"/>
      <c r="AH129" s="959"/>
      <c r="AI129" s="959"/>
      <c r="AJ129" s="960"/>
      <c r="AK129" s="961">
        <v>106365663</v>
      </c>
      <c r="AL129" s="959"/>
      <c r="AM129" s="959"/>
      <c r="AN129" s="959"/>
      <c r="AO129" s="960"/>
      <c r="AP129" s="1073"/>
      <c r="AQ129" s="1074"/>
      <c r="AR129" s="1074"/>
      <c r="AS129" s="1074"/>
      <c r="AT129" s="1075"/>
      <c r="AU129" s="221"/>
      <c r="AV129" s="221"/>
      <c r="AW129" s="221"/>
      <c r="AX129" s="1065" t="s">
        <v>470</v>
      </c>
      <c r="AY129" s="923"/>
      <c r="AZ129" s="923"/>
      <c r="BA129" s="923"/>
      <c r="BB129" s="923"/>
      <c r="BC129" s="923"/>
      <c r="BD129" s="923"/>
      <c r="BE129" s="924"/>
      <c r="BF129" s="1066" t="s">
        <v>122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472</v>
      </c>
      <c r="X130" s="1071"/>
      <c r="Y130" s="1071"/>
      <c r="Z130" s="1072"/>
      <c r="AA130" s="958">
        <v>10118132</v>
      </c>
      <c r="AB130" s="959"/>
      <c r="AC130" s="959"/>
      <c r="AD130" s="959"/>
      <c r="AE130" s="960"/>
      <c r="AF130" s="961">
        <v>9605985</v>
      </c>
      <c r="AG130" s="959"/>
      <c r="AH130" s="959"/>
      <c r="AI130" s="959"/>
      <c r="AJ130" s="960"/>
      <c r="AK130" s="961">
        <v>9330581</v>
      </c>
      <c r="AL130" s="959"/>
      <c r="AM130" s="959"/>
      <c r="AN130" s="959"/>
      <c r="AO130" s="960"/>
      <c r="AP130" s="1073"/>
      <c r="AQ130" s="1074"/>
      <c r="AR130" s="1074"/>
      <c r="AS130" s="1074"/>
      <c r="AT130" s="1075"/>
      <c r="AU130" s="221"/>
      <c r="AV130" s="221"/>
      <c r="AW130" s="221"/>
      <c r="AX130" s="1065" t="s">
        <v>473</v>
      </c>
      <c r="AY130" s="923"/>
      <c r="AZ130" s="923"/>
      <c r="BA130" s="923"/>
      <c r="BB130" s="923"/>
      <c r="BC130" s="923"/>
      <c r="BD130" s="923"/>
      <c r="BE130" s="924"/>
      <c r="BF130" s="1101">
        <v>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474</v>
      </c>
      <c r="X131" s="1108"/>
      <c r="Y131" s="1108"/>
      <c r="Z131" s="1109"/>
      <c r="AA131" s="1004">
        <v>91471525</v>
      </c>
      <c r="AB131" s="986"/>
      <c r="AC131" s="986"/>
      <c r="AD131" s="986"/>
      <c r="AE131" s="987"/>
      <c r="AF131" s="985">
        <v>93448623</v>
      </c>
      <c r="AG131" s="986"/>
      <c r="AH131" s="986"/>
      <c r="AI131" s="986"/>
      <c r="AJ131" s="987"/>
      <c r="AK131" s="985">
        <v>97035082</v>
      </c>
      <c r="AL131" s="986"/>
      <c r="AM131" s="986"/>
      <c r="AN131" s="986"/>
      <c r="AO131" s="987"/>
      <c r="AP131" s="1110"/>
      <c r="AQ131" s="1111"/>
      <c r="AR131" s="1111"/>
      <c r="AS131" s="1111"/>
      <c r="AT131" s="1112"/>
      <c r="AU131" s="221"/>
      <c r="AV131" s="221"/>
      <c r="AW131" s="221"/>
      <c r="AX131" s="1083" t="s">
        <v>475</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477</v>
      </c>
      <c r="W132" s="1094"/>
      <c r="X132" s="1094"/>
      <c r="Y132" s="1094"/>
      <c r="Z132" s="1095"/>
      <c r="AA132" s="1096">
        <v>4.7627313530000004</v>
      </c>
      <c r="AB132" s="1097"/>
      <c r="AC132" s="1097"/>
      <c r="AD132" s="1097"/>
      <c r="AE132" s="1098"/>
      <c r="AF132" s="1099">
        <v>5.1902081000000004</v>
      </c>
      <c r="AG132" s="1097"/>
      <c r="AH132" s="1097"/>
      <c r="AI132" s="1097"/>
      <c r="AJ132" s="1098"/>
      <c r="AK132" s="1099">
        <v>5.07290961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478</v>
      </c>
      <c r="W133" s="1077"/>
      <c r="X133" s="1077"/>
      <c r="Y133" s="1077"/>
      <c r="Z133" s="1078"/>
      <c r="AA133" s="1079">
        <v>4.5</v>
      </c>
      <c r="AB133" s="1080"/>
      <c r="AC133" s="1080"/>
      <c r="AD133" s="1080"/>
      <c r="AE133" s="1081"/>
      <c r="AF133" s="1079">
        <v>4.7</v>
      </c>
      <c r="AG133" s="1080"/>
      <c r="AH133" s="1080"/>
      <c r="AI133" s="1080"/>
      <c r="AJ133" s="1081"/>
      <c r="AK133" s="1079">
        <v>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fcedSVaU1QxxSlLN59zTPZY7pqGsMir7FOVe2PNYOeBk7bSLDAguBZiXyy+j2N5+GxmPlj8c/e7diEGLJTjxNA==" saltValue="vrIDWjJ5KrW6HVx41PLjJ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479</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86IODfuMVJaVB0XvvFPmQMGX67LVafLVugHCElJ52eHgUG81MgKpnH3WwXq/JIJBBbRUzoBoh3AHjFLrStRmMg==" saltValue="Ojex51+FxZdrTxJg3900dQ=="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cTPmciHugAjRPoPCM2d/jlfOLKGHpyAsv5a01ojEWnLCmeLuFiLVznPosy0g9/xboWHOvPwNDpQT4HWVSEx9Q==" saltValue="uXuGVtZDNbMnkrFV27/Ae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482</v>
      </c>
      <c r="AP7" s="260"/>
      <c r="AQ7" s="261" t="s">
        <v>483</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484</v>
      </c>
      <c r="AQ8" s="267" t="s">
        <v>485</v>
      </c>
      <c r="AR8" s="268" t="s">
        <v>486</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487</v>
      </c>
      <c r="AL9" s="1117"/>
      <c r="AM9" s="1117"/>
      <c r="AN9" s="1118"/>
      <c r="AO9" s="269">
        <v>38528989</v>
      </c>
      <c r="AP9" s="269">
        <v>80132</v>
      </c>
      <c r="AQ9" s="270">
        <v>69190</v>
      </c>
      <c r="AR9" s="271">
        <v>15.8</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488</v>
      </c>
      <c r="AL10" s="1117"/>
      <c r="AM10" s="1117"/>
      <c r="AN10" s="1118"/>
      <c r="AO10" s="272">
        <v>27</v>
      </c>
      <c r="AP10" s="272">
        <v>0</v>
      </c>
      <c r="AQ10" s="273">
        <v>1817</v>
      </c>
      <c r="AR10" s="274">
        <v>-100</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489</v>
      </c>
      <c r="AL11" s="1117"/>
      <c r="AM11" s="1117"/>
      <c r="AN11" s="1118"/>
      <c r="AO11" s="272">
        <v>669535</v>
      </c>
      <c r="AP11" s="272">
        <v>1392</v>
      </c>
      <c r="AQ11" s="273">
        <v>711</v>
      </c>
      <c r="AR11" s="274">
        <v>95.8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490</v>
      </c>
      <c r="AL12" s="1117"/>
      <c r="AM12" s="1117"/>
      <c r="AN12" s="1118"/>
      <c r="AO12" s="272" t="s">
        <v>491</v>
      </c>
      <c r="AP12" s="272" t="s">
        <v>491</v>
      </c>
      <c r="AQ12" s="273">
        <v>19</v>
      </c>
      <c r="AR12" s="274" t="s">
        <v>491</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492</v>
      </c>
      <c r="AL13" s="1117"/>
      <c r="AM13" s="1117"/>
      <c r="AN13" s="1118"/>
      <c r="AO13" s="272">
        <v>876354</v>
      </c>
      <c r="AP13" s="272">
        <v>1823</v>
      </c>
      <c r="AQ13" s="273">
        <v>2094</v>
      </c>
      <c r="AR13" s="274">
        <v>-12.9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493</v>
      </c>
      <c r="AL14" s="1117"/>
      <c r="AM14" s="1117"/>
      <c r="AN14" s="1118"/>
      <c r="AO14" s="272">
        <v>379068</v>
      </c>
      <c r="AP14" s="272">
        <v>788</v>
      </c>
      <c r="AQ14" s="273">
        <v>1351</v>
      </c>
      <c r="AR14" s="274">
        <v>-41.7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494</v>
      </c>
      <c r="AL15" s="1120"/>
      <c r="AM15" s="1120"/>
      <c r="AN15" s="1121"/>
      <c r="AO15" s="272">
        <v>-2166820</v>
      </c>
      <c r="AP15" s="272">
        <v>-4507</v>
      </c>
      <c r="AQ15" s="273">
        <v>-3935</v>
      </c>
      <c r="AR15" s="274">
        <v>14.5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38287153</v>
      </c>
      <c r="AP16" s="272">
        <v>79629</v>
      </c>
      <c r="AQ16" s="273">
        <v>71247</v>
      </c>
      <c r="AR16" s="274">
        <v>11.8</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499</v>
      </c>
      <c r="AL21" s="1123"/>
      <c r="AM21" s="1123"/>
      <c r="AN21" s="1124"/>
      <c r="AO21" s="285">
        <v>6.77</v>
      </c>
      <c r="AP21" s="286">
        <v>6.59</v>
      </c>
      <c r="AQ21" s="287">
        <v>0.18</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500</v>
      </c>
      <c r="AL22" s="1123"/>
      <c r="AM22" s="1123"/>
      <c r="AN22" s="1124"/>
      <c r="AO22" s="290">
        <v>101</v>
      </c>
      <c r="AP22" s="291">
        <v>99.2</v>
      </c>
      <c r="AQ22" s="292">
        <v>1.8</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501</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482</v>
      </c>
      <c r="AP30" s="260"/>
      <c r="AQ30" s="261" t="s">
        <v>483</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484</v>
      </c>
      <c r="AQ31" s="267" t="s">
        <v>485</v>
      </c>
      <c r="AR31" s="268" t="s">
        <v>486</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504</v>
      </c>
      <c r="AL32" s="1131"/>
      <c r="AM32" s="1131"/>
      <c r="AN32" s="1132"/>
      <c r="AO32" s="300">
        <v>14235813</v>
      </c>
      <c r="AP32" s="300">
        <v>29607</v>
      </c>
      <c r="AQ32" s="301">
        <v>37151</v>
      </c>
      <c r="AR32" s="302">
        <v>-20.3</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505</v>
      </c>
      <c r="AL33" s="1131"/>
      <c r="AM33" s="1131"/>
      <c r="AN33" s="1132"/>
      <c r="AO33" s="300" t="s">
        <v>491</v>
      </c>
      <c r="AP33" s="300" t="s">
        <v>491</v>
      </c>
      <c r="AQ33" s="301">
        <v>1</v>
      </c>
      <c r="AR33" s="302" t="s">
        <v>491</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506</v>
      </c>
      <c r="AL34" s="1131"/>
      <c r="AM34" s="1131"/>
      <c r="AN34" s="1132"/>
      <c r="AO34" s="300" t="s">
        <v>491</v>
      </c>
      <c r="AP34" s="300" t="s">
        <v>491</v>
      </c>
      <c r="AQ34" s="301">
        <v>48</v>
      </c>
      <c r="AR34" s="302" t="s">
        <v>491</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507</v>
      </c>
      <c r="AL35" s="1131"/>
      <c r="AM35" s="1131"/>
      <c r="AN35" s="1132"/>
      <c r="AO35" s="300">
        <v>2811756</v>
      </c>
      <c r="AP35" s="300">
        <v>5848</v>
      </c>
      <c r="AQ35" s="301">
        <v>8181</v>
      </c>
      <c r="AR35" s="302">
        <v>-28.5</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508</v>
      </c>
      <c r="AL36" s="1131"/>
      <c r="AM36" s="1131"/>
      <c r="AN36" s="1132"/>
      <c r="AO36" s="300">
        <v>3935</v>
      </c>
      <c r="AP36" s="300">
        <v>8</v>
      </c>
      <c r="AQ36" s="301">
        <v>473</v>
      </c>
      <c r="AR36" s="302">
        <v>-98.3</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509</v>
      </c>
      <c r="AL37" s="1131"/>
      <c r="AM37" s="1131"/>
      <c r="AN37" s="1132"/>
      <c r="AO37" s="300">
        <v>937452</v>
      </c>
      <c r="AP37" s="300">
        <v>1950</v>
      </c>
      <c r="AQ37" s="301">
        <v>499</v>
      </c>
      <c r="AR37" s="302">
        <v>290.8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510</v>
      </c>
      <c r="AL38" s="1134"/>
      <c r="AM38" s="1134"/>
      <c r="AN38" s="1135"/>
      <c r="AO38" s="303" t="s">
        <v>491</v>
      </c>
      <c r="AP38" s="303" t="s">
        <v>491</v>
      </c>
      <c r="AQ38" s="304">
        <v>1</v>
      </c>
      <c r="AR38" s="292" t="s">
        <v>491</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511</v>
      </c>
      <c r="AL39" s="1134"/>
      <c r="AM39" s="1134"/>
      <c r="AN39" s="1135"/>
      <c r="AO39" s="300">
        <v>-3735873</v>
      </c>
      <c r="AP39" s="300">
        <v>-7770</v>
      </c>
      <c r="AQ39" s="301">
        <v>-8269</v>
      </c>
      <c r="AR39" s="302">
        <v>-6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512</v>
      </c>
      <c r="AL40" s="1131"/>
      <c r="AM40" s="1131"/>
      <c r="AN40" s="1132"/>
      <c r="AO40" s="300">
        <v>-9330581</v>
      </c>
      <c r="AP40" s="300">
        <v>-19406</v>
      </c>
      <c r="AQ40" s="301">
        <v>-27482</v>
      </c>
      <c r="AR40" s="302">
        <v>-29.4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4922502</v>
      </c>
      <c r="AP41" s="300">
        <v>10238</v>
      </c>
      <c r="AQ41" s="301">
        <v>10602</v>
      </c>
      <c r="AR41" s="302">
        <v>-3.4</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482</v>
      </c>
      <c r="AN49" s="1127" t="s">
        <v>515</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516</v>
      </c>
      <c r="AO50" s="317" t="s">
        <v>517</v>
      </c>
      <c r="AP50" s="318" t="s">
        <v>518</v>
      </c>
      <c r="AQ50" s="319" t="s">
        <v>519</v>
      </c>
      <c r="AR50" s="320" t="s">
        <v>520</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22522356</v>
      </c>
      <c r="AN51" s="322">
        <v>46514</v>
      </c>
      <c r="AO51" s="323">
        <v>41.5</v>
      </c>
      <c r="AP51" s="324">
        <v>52191</v>
      </c>
      <c r="AQ51" s="325">
        <v>0.7</v>
      </c>
      <c r="AR51" s="326">
        <v>40.799999999999997</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16621065</v>
      </c>
      <c r="AN52" s="330">
        <v>34327</v>
      </c>
      <c r="AO52" s="331">
        <v>45.5</v>
      </c>
      <c r="AP52" s="332">
        <v>26807</v>
      </c>
      <c r="AQ52" s="333">
        <v>1.8</v>
      </c>
      <c r="AR52" s="334">
        <v>43.7</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18600253</v>
      </c>
      <c r="AN53" s="322">
        <v>38478</v>
      </c>
      <c r="AO53" s="323">
        <v>-17.3</v>
      </c>
      <c r="AP53" s="324">
        <v>48105</v>
      </c>
      <c r="AQ53" s="325">
        <v>-7.8</v>
      </c>
      <c r="AR53" s="326">
        <v>-9.5</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12480571</v>
      </c>
      <c r="AN54" s="330">
        <v>25819</v>
      </c>
      <c r="AO54" s="331">
        <v>-24.8</v>
      </c>
      <c r="AP54" s="332">
        <v>24072</v>
      </c>
      <c r="AQ54" s="333">
        <v>-10.199999999999999</v>
      </c>
      <c r="AR54" s="334">
        <v>-14.6</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15722985</v>
      </c>
      <c r="AN55" s="322">
        <v>32567</v>
      </c>
      <c r="AO55" s="323">
        <v>-15.4</v>
      </c>
      <c r="AP55" s="324">
        <v>47446</v>
      </c>
      <c r="AQ55" s="325">
        <v>-1.4</v>
      </c>
      <c r="AR55" s="326">
        <v>-14</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11772235</v>
      </c>
      <c r="AN56" s="330">
        <v>24383</v>
      </c>
      <c r="AO56" s="331">
        <v>-5.6</v>
      </c>
      <c r="AP56" s="332">
        <v>24371</v>
      </c>
      <c r="AQ56" s="333">
        <v>1.2</v>
      </c>
      <c r="AR56" s="334">
        <v>-6.8</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13905585</v>
      </c>
      <c r="AN57" s="322">
        <v>28814</v>
      </c>
      <c r="AO57" s="323">
        <v>-11.5</v>
      </c>
      <c r="AP57" s="324">
        <v>48387</v>
      </c>
      <c r="AQ57" s="325">
        <v>2</v>
      </c>
      <c r="AR57" s="326">
        <v>-13.5</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9382630</v>
      </c>
      <c r="AN58" s="330">
        <v>19442</v>
      </c>
      <c r="AO58" s="331">
        <v>-20.3</v>
      </c>
      <c r="AP58" s="332">
        <v>25592</v>
      </c>
      <c r="AQ58" s="333">
        <v>5</v>
      </c>
      <c r="AR58" s="334">
        <v>-25.3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18354819</v>
      </c>
      <c r="AN59" s="322">
        <v>38174</v>
      </c>
      <c r="AO59" s="323">
        <v>32.5</v>
      </c>
      <c r="AP59" s="324">
        <v>49684</v>
      </c>
      <c r="AQ59" s="325">
        <v>2.7</v>
      </c>
      <c r="AR59" s="326">
        <v>29.8</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10705606</v>
      </c>
      <c r="AN60" s="330">
        <v>22265</v>
      </c>
      <c r="AO60" s="331">
        <v>14.5</v>
      </c>
      <c r="AP60" s="332">
        <v>28303</v>
      </c>
      <c r="AQ60" s="333">
        <v>10.6</v>
      </c>
      <c r="AR60" s="334">
        <v>3.9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17821200</v>
      </c>
      <c r="AN61" s="337">
        <v>36909</v>
      </c>
      <c r="AO61" s="338">
        <v>6</v>
      </c>
      <c r="AP61" s="339">
        <v>49163</v>
      </c>
      <c r="AQ61" s="340">
        <v>-0.8</v>
      </c>
      <c r="AR61" s="326">
        <v>6.8</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12192421</v>
      </c>
      <c r="AN62" s="330">
        <v>25247</v>
      </c>
      <c r="AO62" s="331">
        <v>1.9</v>
      </c>
      <c r="AP62" s="332">
        <v>25829</v>
      </c>
      <c r="AQ62" s="333">
        <v>1.7</v>
      </c>
      <c r="AR62" s="334">
        <v>0.2</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6JCFN0V+HrFVcpFlNcuHFSISQt7I6R0TC9CdDeM/vvekG7837AQchYdW1wgT3bwY/OUtpt/Q/HL39MlY191q0Q==" saltValue="hy23zUbPPkR0h0RQCSIja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479</v>
      </c>
    </row>
    <row r="121" spans="125:125" ht="13.5" hidden="1" customHeight="1" x14ac:dyDescent="0.15">
      <c r="DU121" s="247"/>
    </row>
  </sheetData>
  <sheetProtection algorithmName="SHA-512" hashValue="hk3JNCoyuYc98RQmlnGQZuF2XNDQo9js4Y+sJc/L+U7TJ5EOgQovqUVUIlZXgxdb3fEo6DZ9lugaH9unPId16w==" saltValue="DyyDpR6BCyKNE4dW7MW/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479</v>
      </c>
    </row>
  </sheetData>
  <sheetProtection algorithmName="SHA-512" hashValue="n2JNTdlwMVDjQ96MWChEHLoBR9FlNxMHlx8tQT7DJ7PpA8hnSuo9gXwmuqppB8Gr1TC8+tDtXOOQfGi2x3OIwA==" saltValue="zGT/BRE3qpcE9a114k5BE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39" t="s">
        <v>3</v>
      </c>
      <c r="D47" s="1139"/>
      <c r="E47" s="1140"/>
      <c r="F47" s="11">
        <v>18.27</v>
      </c>
      <c r="G47" s="12">
        <v>19.739999999999998</v>
      </c>
      <c r="H47" s="12">
        <v>20.41</v>
      </c>
      <c r="I47" s="12">
        <v>16.350000000000001</v>
      </c>
      <c r="J47" s="13">
        <v>14.32</v>
      </c>
    </row>
    <row r="48" spans="2:10" ht="57.75" customHeight="1" x14ac:dyDescent="0.15">
      <c r="B48" s="14"/>
      <c r="C48" s="1141" t="s">
        <v>4</v>
      </c>
      <c r="D48" s="1141"/>
      <c r="E48" s="1142"/>
      <c r="F48" s="15">
        <v>4.8600000000000003</v>
      </c>
      <c r="G48" s="16">
        <v>5.13</v>
      </c>
      <c r="H48" s="16">
        <v>0.51</v>
      </c>
      <c r="I48" s="16">
        <v>0.52</v>
      </c>
      <c r="J48" s="17">
        <v>0.62</v>
      </c>
    </row>
    <row r="49" spans="2:10" ht="57.75" customHeight="1" thickBot="1" x14ac:dyDescent="0.2">
      <c r="B49" s="18"/>
      <c r="C49" s="1143" t="s">
        <v>5</v>
      </c>
      <c r="D49" s="1143"/>
      <c r="E49" s="1144"/>
      <c r="F49" s="19">
        <v>4.54</v>
      </c>
      <c r="G49" s="20">
        <v>2.82</v>
      </c>
      <c r="H49" s="20" t="s">
        <v>534</v>
      </c>
      <c r="I49" s="20" t="s">
        <v>535</v>
      </c>
      <c r="J49" s="21" t="s">
        <v>536</v>
      </c>
    </row>
    <row r="50" spans="2:10" x14ac:dyDescent="0.15"/>
  </sheetData>
  <sheetProtection algorithmName="SHA-512" hashValue="Nz17ZehAMqj7EhAKivT08MqNPA0R/DouxEz6qX8EaCQRAN1f56jnt4ZA53ggf+DhwsOmxhWjoC5+FaRPo99EOw==" saltValue="TzUoIg4uDIF9qz3alIvED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cp:keywords/>
  <dc:description/>
  <cp:lastPrinted>2026-03-16T05:21:50Z</cp:lastPrinted>
  <dcterms:created xsi:type="dcterms:W3CDTF">2026-02-23T07:46:59Z</dcterms:created>
  <dcterms:modified xsi:type="dcterms:W3CDTF">2026-03-16T05:22:27Z</dcterms:modified>
  <cp:category/>
</cp:coreProperties>
</file>